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890" windowWidth="18195" windowHeight="9450"/>
  </bookViews>
  <sheets>
    <sheet name="план по медикаментам " sheetId="1" r:id="rId1"/>
  </sheets>
  <definedNames>
    <definedName name="_xlnm._FilterDatabase" localSheetId="0" hidden="1">'план по медикаментам '!$A$18:$EX$1220</definedName>
    <definedName name="_xlnm.Print_Area" localSheetId="0">'план по медикаментам '!$A$1:$EX$1226</definedName>
  </definedNames>
  <calcPr calcId="145621"/>
</workbook>
</file>

<file path=xl/calcChain.xml><?xml version="1.0" encoding="utf-8"?>
<calcChain xmlns="http://schemas.openxmlformats.org/spreadsheetml/2006/main">
  <c r="CN1220" i="1" l="1"/>
  <c r="CN1219" i="1"/>
  <c r="CN1218" i="1"/>
  <c r="CN1217" i="1"/>
  <c r="CN1216" i="1"/>
  <c r="CN1215" i="1"/>
  <c r="CN1214" i="1"/>
  <c r="CN1213" i="1"/>
  <c r="CN1212" i="1"/>
  <c r="CN1211" i="1"/>
  <c r="CN1210" i="1"/>
  <c r="CN1209" i="1"/>
  <c r="CN1208" i="1"/>
  <c r="CN1207" i="1"/>
  <c r="CN1206" i="1"/>
  <c r="CN1205" i="1"/>
  <c r="CN1204" i="1"/>
  <c r="CN1203" i="1"/>
  <c r="CN1202" i="1"/>
  <c r="CN1201" i="1"/>
  <c r="CN1200" i="1"/>
  <c r="CN1199" i="1"/>
  <c r="CN1198" i="1"/>
  <c r="CN1197" i="1"/>
  <c r="CN1196" i="1"/>
  <c r="CN1195" i="1"/>
  <c r="CN1194" i="1"/>
  <c r="CN1193" i="1"/>
  <c r="CN1192" i="1"/>
  <c r="CN1191" i="1"/>
  <c r="CN1190" i="1"/>
  <c r="CN1189" i="1"/>
  <c r="CN1188" i="1"/>
  <c r="CN1187" i="1"/>
  <c r="CN1186" i="1"/>
  <c r="CN1185" i="1"/>
  <c r="CN1184" i="1"/>
  <c r="CN1183" i="1"/>
  <c r="CN1182" i="1"/>
  <c r="CN1181" i="1"/>
  <c r="CN1180" i="1"/>
  <c r="CN1179" i="1"/>
  <c r="CN1178" i="1"/>
  <c r="CN1177" i="1"/>
  <c r="CN1176" i="1"/>
  <c r="CN1175" i="1"/>
  <c r="CN1174" i="1"/>
  <c r="CN1173" i="1"/>
  <c r="CN1172" i="1"/>
  <c r="CN1171" i="1"/>
  <c r="CN1170" i="1"/>
  <c r="CN1169" i="1"/>
  <c r="CN1168" i="1"/>
  <c r="CN1167" i="1"/>
  <c r="CN1166" i="1"/>
  <c r="CN1165" i="1"/>
  <c r="CN1164" i="1"/>
  <c r="CN1163" i="1"/>
  <c r="CN1162" i="1"/>
  <c r="BN1089" i="1"/>
  <c r="BN1086" i="1"/>
  <c r="BN1077" i="1"/>
  <c r="BN1076" i="1"/>
  <c r="BN1075" i="1"/>
  <c r="BN1074" i="1"/>
  <c r="BN1073" i="1"/>
  <c r="BN1071" i="1"/>
  <c r="BN1067" i="1"/>
  <c r="BN1066" i="1"/>
  <c r="BN1065" i="1"/>
  <c r="BN1064" i="1"/>
  <c r="BN1063" i="1"/>
  <c r="BN1062" i="1"/>
  <c r="BN1057" i="1"/>
  <c r="BN1053" i="1"/>
  <c r="BN1052" i="1"/>
  <c r="BN1048" i="1"/>
  <c r="BN1047" i="1"/>
  <c r="BN1043" i="1"/>
  <c r="BN1042" i="1"/>
  <c r="BN1038" i="1"/>
  <c r="BN1024" i="1"/>
  <c r="BN1021" i="1"/>
  <c r="BN1012" i="1"/>
  <c r="BN1011" i="1"/>
  <c r="BN1010" i="1"/>
  <c r="BN1009" i="1"/>
  <c r="BN1008" i="1"/>
  <c r="BN1006" i="1"/>
  <c r="BN1002" i="1"/>
  <c r="BN1001" i="1"/>
  <c r="BN1000" i="1"/>
  <c r="BN999" i="1"/>
  <c r="BN998" i="1"/>
  <c r="BN997" i="1"/>
  <c r="BN992" i="1"/>
  <c r="BN988" i="1"/>
  <c r="BN987" i="1"/>
  <c r="BN983" i="1"/>
  <c r="BN982" i="1"/>
  <c r="BN978" i="1"/>
  <c r="BN964" i="1"/>
  <c r="BN961" i="1"/>
  <c r="BN952" i="1"/>
  <c r="BN951" i="1"/>
  <c r="BN950" i="1"/>
  <c r="BN949" i="1"/>
  <c r="BN948" i="1"/>
  <c r="BN946" i="1"/>
  <c r="BN942" i="1"/>
  <c r="BN941" i="1"/>
  <c r="BN940" i="1"/>
  <c r="BN939" i="1"/>
  <c r="BN938" i="1"/>
  <c r="BN937" i="1"/>
  <c r="BN932" i="1"/>
  <c r="BN928" i="1"/>
  <c r="BN927" i="1"/>
  <c r="BN923" i="1"/>
  <c r="BN922" i="1"/>
  <c r="BN918" i="1"/>
  <c r="BN904" i="1"/>
  <c r="BN901" i="1"/>
  <c r="BN892" i="1"/>
  <c r="BN891" i="1"/>
  <c r="BN890" i="1"/>
  <c r="BN889" i="1"/>
  <c r="BN888" i="1"/>
  <c r="BN886" i="1"/>
  <c r="BN882" i="1"/>
  <c r="BN881" i="1"/>
  <c r="BN880" i="1"/>
  <c r="BN879" i="1"/>
  <c r="BN878" i="1"/>
  <c r="BN877" i="1"/>
  <c r="BN872" i="1"/>
  <c r="BN868" i="1"/>
  <c r="BN867" i="1"/>
  <c r="BN863" i="1"/>
  <c r="BN862" i="1"/>
  <c r="BN858" i="1"/>
  <c r="BN857" i="1"/>
  <c r="BN853" i="1"/>
  <c r="BN839" i="1"/>
  <c r="BN836" i="1"/>
  <c r="BN827" i="1"/>
  <c r="BN826" i="1"/>
  <c r="BN825" i="1"/>
  <c r="BN824" i="1"/>
  <c r="BN823" i="1"/>
  <c r="BN821" i="1"/>
  <c r="BN817" i="1"/>
  <c r="BN816" i="1"/>
  <c r="BN815" i="1"/>
  <c r="BN814" i="1"/>
  <c r="BN813" i="1"/>
  <c r="BN812" i="1"/>
  <c r="BN807" i="1"/>
  <c r="BN803" i="1"/>
  <c r="BN802" i="1"/>
  <c r="BN798" i="1"/>
  <c r="BN797" i="1"/>
  <c r="BN793" i="1"/>
  <c r="BN779" i="1"/>
  <c r="BN776" i="1"/>
  <c r="BN767" i="1"/>
  <c r="BN766" i="1"/>
  <c r="BN765" i="1"/>
  <c r="BN764" i="1"/>
  <c r="BN763" i="1"/>
  <c r="BN761" i="1"/>
  <c r="BN757" i="1"/>
  <c r="BN756" i="1"/>
  <c r="BN755" i="1"/>
  <c r="BN754" i="1"/>
  <c r="BN753" i="1"/>
  <c r="BN752" i="1"/>
  <c r="BN747" i="1"/>
  <c r="BN743" i="1"/>
  <c r="BN742" i="1"/>
  <c r="BN738" i="1"/>
  <c r="BN737" i="1"/>
  <c r="BN733" i="1"/>
  <c r="BN479" i="1"/>
  <c r="BN476" i="1"/>
  <c r="BN467" i="1"/>
  <c r="BN466" i="1"/>
  <c r="BN465" i="1"/>
  <c r="BN464" i="1"/>
  <c r="BN463" i="1"/>
  <c r="BN461" i="1"/>
  <c r="BN457" i="1"/>
  <c r="BN456" i="1"/>
  <c r="BN455" i="1"/>
  <c r="BN454" i="1"/>
  <c r="BN453" i="1"/>
  <c r="BN452" i="1"/>
  <c r="BN447" i="1"/>
  <c r="BN443" i="1"/>
  <c r="BN95" i="1"/>
  <c r="BN64" i="1"/>
  <c r="BN63" i="1"/>
  <c r="BN62" i="1"/>
  <c r="BN60" i="1"/>
  <c r="BN59" i="1"/>
  <c r="BN57" i="1"/>
  <c r="BN53" i="1"/>
  <c r="BN45" i="1"/>
  <c r="BN44" i="1"/>
  <c r="BN40" i="1"/>
  <c r="BN39" i="1"/>
  <c r="BN37" i="1"/>
</calcChain>
</file>

<file path=xl/sharedStrings.xml><?xml version="1.0" encoding="utf-8"?>
<sst xmlns="http://schemas.openxmlformats.org/spreadsheetml/2006/main" count="13421" uniqueCount="1577">
  <si>
    <t>Приложение</t>
  </si>
  <si>
    <t>к требованиям к форме плана закупки товаров (работ, услуг),</t>
  </si>
  <si>
    <t>утв. постановлением Правительства РФ от 17 сентября 2012 г. № 932</t>
  </si>
  <si>
    <t>(в ред. от 29 октября 2015 г.)</t>
  </si>
  <si>
    <t>План закупки товаров (работ, услуг)</t>
  </si>
  <si>
    <t>на</t>
  </si>
  <si>
    <t>год</t>
  </si>
  <si>
    <t>(на</t>
  </si>
  <si>
    <t>период)</t>
  </si>
  <si>
    <t>Наименование заказчика</t>
  </si>
  <si>
    <t>Государственное автономное учреждение здравоохранения Тюменской области "Многопрофильный клинический медицинский центр" "Медицинский город"</t>
  </si>
  <si>
    <t>Адрес местонахождения заказчика</t>
  </si>
  <si>
    <t>г. Тюмень, ул. Барнаульская, д.32</t>
  </si>
  <si>
    <t>Телефон заказчика</t>
  </si>
  <si>
    <t>8(3452)270-515, 8(3452)270-522</t>
  </si>
  <si>
    <t>Электронная почта заказчика</t>
  </si>
  <si>
    <t>tymen-onko@mail.ru</t>
  </si>
  <si>
    <t>ИНН</t>
  </si>
  <si>
    <t>7204006910</t>
  </si>
  <si>
    <t>КПП</t>
  </si>
  <si>
    <t>720301001</t>
  </si>
  <si>
    <t>ОКАТО</t>
  </si>
  <si>
    <t>71701000</t>
  </si>
  <si>
    <t>Поряд-</t>
  </si>
  <si>
    <t>Код</t>
  </si>
  <si>
    <t>Условия договора</t>
  </si>
  <si>
    <t xml:space="preserve">Способ </t>
  </si>
  <si>
    <t>Заупка</t>
  </si>
  <si>
    <t>ковый</t>
  </si>
  <si>
    <t>по ОКВЭД2</t>
  </si>
  <si>
    <t>по ОКПД2</t>
  </si>
  <si>
    <t>Предмет</t>
  </si>
  <si>
    <t>Минимально</t>
  </si>
  <si>
    <t>Единица измерения</t>
  </si>
  <si>
    <t>Сведения</t>
  </si>
  <si>
    <t>Регион поставки товаров</t>
  </si>
  <si>
    <t>График осуществления</t>
  </si>
  <si>
    <t>закупки</t>
  </si>
  <si>
    <t>в электрон-</t>
  </si>
  <si>
    <t>номер</t>
  </si>
  <si>
    <t>договора</t>
  </si>
  <si>
    <t>необходимые</t>
  </si>
  <si>
    <t>о количестве</t>
  </si>
  <si>
    <t>(выполнение работ,</t>
  </si>
  <si>
    <t>о начальной</t>
  </si>
  <si>
    <t>процедур закупки</t>
  </si>
  <si>
    <t xml:space="preserve">ной </t>
  </si>
  <si>
    <t>требования,</t>
  </si>
  <si>
    <t>(объеме)</t>
  </si>
  <si>
    <t>оказания услуг)</t>
  </si>
  <si>
    <t>(максималь-</t>
  </si>
  <si>
    <t>форме</t>
  </si>
  <si>
    <t>предъявляемые</t>
  </si>
  <si>
    <t>код</t>
  </si>
  <si>
    <t>наимено-</t>
  </si>
  <si>
    <t xml:space="preserve">ной) цене </t>
  </si>
  <si>
    <t>планируемая</t>
  </si>
  <si>
    <t>срок</t>
  </si>
  <si>
    <t>да (нет)</t>
  </si>
  <si>
    <t>к закупаемым</t>
  </si>
  <si>
    <t>по ОКЕИ</t>
  </si>
  <si>
    <t>вание</t>
  </si>
  <si>
    <t>по ОКАТО</t>
  </si>
  <si>
    <t xml:space="preserve">договора </t>
  </si>
  <si>
    <t>дата или перио-</t>
  </si>
  <si>
    <t>исполнения</t>
  </si>
  <si>
    <t>товарам</t>
  </si>
  <si>
    <t>(цене лота)</t>
  </si>
  <si>
    <t>од размещения</t>
  </si>
  <si>
    <t>( работам,</t>
  </si>
  <si>
    <t xml:space="preserve">извещения </t>
  </si>
  <si>
    <t>(месяц, год)</t>
  </si>
  <si>
    <t>услугам)</t>
  </si>
  <si>
    <t>о закупке</t>
  </si>
  <si>
    <t>1</t>
  </si>
  <si>
    <t>2</t>
  </si>
  <si>
    <t>3</t>
  </si>
  <si>
    <t>в соответствии с условиями тех документации</t>
  </si>
  <si>
    <t>усл.ед.</t>
  </si>
  <si>
    <t>условная единица</t>
  </si>
  <si>
    <t>Тюмень</t>
  </si>
  <si>
    <t>01.2016</t>
  </si>
  <si>
    <t>06.2016</t>
  </si>
  <si>
    <t>ед. поставщик</t>
  </si>
  <si>
    <t>нет</t>
  </si>
  <si>
    <t>12.2016</t>
  </si>
  <si>
    <t>запрос котировок</t>
  </si>
  <si>
    <t>4</t>
  </si>
  <si>
    <t>шт</t>
  </si>
  <si>
    <t>штук</t>
  </si>
  <si>
    <t>04.2016</t>
  </si>
  <si>
    <t>5</t>
  </si>
  <si>
    <t>Поставка шприцов</t>
  </si>
  <si>
    <t>6</t>
  </si>
  <si>
    <t>упак.</t>
  </si>
  <si>
    <t>упаковка</t>
  </si>
  <si>
    <t>7</t>
  </si>
  <si>
    <t>03.2016</t>
  </si>
  <si>
    <t>8</t>
  </si>
  <si>
    <t>9</t>
  </si>
  <si>
    <t>усл. ед.</t>
  </si>
  <si>
    <t>06.2015</t>
  </si>
  <si>
    <t>аукцион</t>
  </si>
  <si>
    <t>да</t>
  </si>
  <si>
    <t>10</t>
  </si>
  <si>
    <t>02.2016</t>
  </si>
  <si>
    <t>11</t>
  </si>
  <si>
    <t>12</t>
  </si>
  <si>
    <t>46.18.12</t>
  </si>
  <si>
    <t>13</t>
  </si>
  <si>
    <t>14</t>
  </si>
  <si>
    <t>46.46.2</t>
  </si>
  <si>
    <t>21.20.10</t>
  </si>
  <si>
    <t>Поставка дезинфицирующих средств</t>
  </si>
  <si>
    <t>15</t>
  </si>
  <si>
    <t>16</t>
  </si>
  <si>
    <t>46.18.11</t>
  </si>
  <si>
    <t>Поставка противогрибкового средства</t>
  </si>
  <si>
    <t>17</t>
  </si>
  <si>
    <t>21.20.10.140</t>
  </si>
  <si>
    <t>Поставка лекарственных средств действующих на сердечно- сосудистую систему, диуретики</t>
  </si>
  <si>
    <t>18</t>
  </si>
  <si>
    <t>21.20.10.130</t>
  </si>
  <si>
    <t>Поставка гемостатического рассасывающего материала</t>
  </si>
  <si>
    <t>19</t>
  </si>
  <si>
    <t>Поставка лекарственного средства</t>
  </si>
  <si>
    <t>20</t>
  </si>
  <si>
    <t xml:space="preserve">Поставка лекарственных средств, находящиеся на особом учете </t>
  </si>
  <si>
    <t>21</t>
  </si>
  <si>
    <t xml:space="preserve">Поставка растворов </t>
  </si>
  <si>
    <t>22</t>
  </si>
  <si>
    <t>21.20.10.239</t>
  </si>
  <si>
    <t>Поставка средств, действующих на вегетативную нервную систему и чувствительные  нервные окончания</t>
  </si>
  <si>
    <t>23</t>
  </si>
  <si>
    <t>21.20.10.191</t>
  </si>
  <si>
    <t xml:space="preserve">Поставка антибактериальных средств и средств для лечения инфекций </t>
  </si>
  <si>
    <t>24</t>
  </si>
  <si>
    <t>25</t>
  </si>
  <si>
    <t>26</t>
  </si>
  <si>
    <t>27</t>
  </si>
  <si>
    <t>58</t>
  </si>
  <si>
    <t>28</t>
  </si>
  <si>
    <t>21.20.10.132</t>
  </si>
  <si>
    <t>29</t>
  </si>
  <si>
    <t>30</t>
  </si>
  <si>
    <t>31</t>
  </si>
  <si>
    <t>набор</t>
  </si>
  <si>
    <t>32</t>
  </si>
  <si>
    <t>33</t>
  </si>
  <si>
    <t>34</t>
  </si>
  <si>
    <t>07.2016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</si>
  <si>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</si>
  <si>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</si>
  <si>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</si>
  <si>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</si>
  <si>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</si>
  <si>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</si>
  <si>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</si>
  <si>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</si>
  <si>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</si>
  <si>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</si>
  <si>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</si>
  <si>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21.20.10.210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</si>
  <si>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</si>
  <si>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</si>
  <si>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</si>
  <si>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</si>
  <si>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</si>
  <si>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</si>
  <si>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</si>
  <si>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</si>
  <si>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</si>
  <si>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</si>
  <si>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12.2015</t>
  </si>
  <si>
    <t>56</t>
  </si>
  <si>
    <t>57</t>
  </si>
  <si>
    <t>59</t>
  </si>
  <si>
    <t>60</t>
  </si>
  <si>
    <t>61</t>
  </si>
  <si>
    <t>62</t>
  </si>
  <si>
    <t>63</t>
  </si>
  <si>
    <t>21.20.10.2010</t>
  </si>
  <si>
    <t>Поставка противоопухолевого препарата</t>
  </si>
  <si>
    <t>05.2016</t>
  </si>
  <si>
    <t>64</t>
  </si>
  <si>
    <t>65</t>
  </si>
  <si>
    <t>Поставка расходного материала для отделений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</si>
  <si>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</si>
  <si>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</si>
  <si>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</si>
  <si>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</si>
  <si>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</si>
  <si>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</si>
  <si>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</si>
  <si>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</si>
  <si>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</si>
  <si>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</si>
  <si>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</si>
  <si>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</si>
  <si>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</si>
  <si>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</si>
  <si>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</si>
  <si>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</si>
  <si>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</si>
  <si>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</si>
  <si>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</si>
  <si>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</si>
  <si>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</si>
  <si>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</si>
  <si>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</si>
  <si>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</si>
  <si>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</si>
  <si>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</si>
  <si>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</si>
  <si>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</si>
  <si>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</si>
  <si>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</si>
  <si>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</si>
  <si>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</si>
  <si>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</si>
  <si>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</si>
  <si>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</si>
  <si>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</si>
  <si>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</si>
  <si>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</si>
  <si>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</si>
  <si>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</si>
  <si>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</si>
  <si>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</si>
  <si>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</si>
  <si>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</si>
  <si>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</si>
  <si>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</si>
  <si>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</si>
  <si>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</si>
  <si>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</si>
  <si>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</si>
  <si>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</si>
  <si>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</si>
  <si>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</si>
  <si>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</si>
  <si>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</si>
  <si>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</si>
  <si>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</si>
  <si>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</si>
  <si>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Поставка изделий медицинского назначения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</si>
  <si>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</si>
  <si>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</si>
  <si>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</si>
  <si>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</si>
  <si>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</si>
  <si>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</si>
  <si>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</si>
  <si>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</si>
  <si>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</si>
  <si>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</si>
  <si>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</si>
  <si>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</si>
  <si>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</si>
  <si>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</si>
  <si>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</si>
  <si>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</si>
  <si>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</si>
  <si>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</si>
  <si>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Поставка расходного материала для аптеки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</si>
  <si>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</si>
  <si>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</si>
  <si>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</si>
  <si>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</si>
  <si>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</si>
  <si>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</si>
  <si>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</si>
  <si>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</si>
  <si>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</si>
  <si>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</si>
  <si>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</si>
  <si>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</si>
  <si>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</si>
  <si>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</si>
  <si>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</si>
  <si>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</si>
  <si>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</si>
  <si>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</si>
  <si>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</si>
  <si>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</si>
  <si>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</si>
  <si>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</si>
  <si>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</si>
  <si>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</si>
  <si>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</si>
  <si>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</si>
  <si>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</si>
  <si>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</si>
  <si>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</si>
  <si>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</si>
  <si>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</si>
  <si>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</si>
  <si>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</si>
  <si>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</si>
  <si>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Поставка лекарственных средств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</si>
  <si>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</si>
  <si>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</si>
  <si>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</si>
  <si>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</si>
  <si>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</si>
  <si>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</si>
  <si>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</si>
  <si>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</si>
  <si>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</si>
  <si>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</si>
  <si>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</si>
  <si>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</si>
  <si>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21.20.10.211</t>
  </si>
  <si>
    <t>флакон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</si>
  <si>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</si>
  <si>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</si>
  <si>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</si>
  <si>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</si>
  <si>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</si>
  <si>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</si>
  <si>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</si>
  <si>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</si>
  <si>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</si>
  <si>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</si>
  <si>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</si>
  <si>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</si>
  <si>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</si>
  <si>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</si>
  <si>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</si>
  <si>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</si>
  <si>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</si>
  <si>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</si>
  <si>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</si>
  <si>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</si>
  <si>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</si>
  <si>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Поставка радиофармпрепаратов Генератор Технеция 99m-ГТ-4К</t>
  </si>
  <si>
    <t>209</t>
  </si>
  <si>
    <t>Поставка радиофармпрепаратов натрия йодид, самарий</t>
  </si>
  <si>
    <t>210</t>
  </si>
  <si>
    <t>211</t>
  </si>
  <si>
    <t>Поставка наборов к генератору технеция</t>
  </si>
  <si>
    <t>212</t>
  </si>
  <si>
    <t>Поставка средств, применяемых по решению врачебной комиссии, утвержденной главным врачом лечебно-профилактического учреждения</t>
  </si>
  <si>
    <t>213</t>
  </si>
  <si>
    <t>Поставка противоопухолевого средства</t>
  </si>
  <si>
    <t>214</t>
  </si>
  <si>
    <t>215</t>
  </si>
  <si>
    <t>216</t>
  </si>
  <si>
    <t>217</t>
  </si>
  <si>
    <t>218</t>
  </si>
  <si>
    <t>Поставка  лекарственных средств для лечения новообразований предстательной железы, почек и сопутствующие средства</t>
  </si>
  <si>
    <t>219</t>
  </si>
  <si>
    <t xml:space="preserve">Поставка  лекарственных средств </t>
  </si>
  <si>
    <t>220</t>
  </si>
  <si>
    <t>Поставка  химиотерапевтических средств</t>
  </si>
  <si>
    <t>221</t>
  </si>
  <si>
    <t>Поставка лекарственных средств для лечения опухолей женской половой системы, сопутствующая терапия.</t>
  </si>
  <si>
    <t>222</t>
  </si>
  <si>
    <t>223</t>
  </si>
  <si>
    <t>224</t>
  </si>
  <si>
    <t>225</t>
  </si>
  <si>
    <t>Поставка противоопухолевых средств(Доцетакселы)</t>
  </si>
  <si>
    <t>226</t>
  </si>
  <si>
    <t>227</t>
  </si>
  <si>
    <t>Поставка стимуляторов лейкопоэза</t>
  </si>
  <si>
    <t>228</t>
  </si>
  <si>
    <t xml:space="preserve">Поставка лекарственного средства </t>
  </si>
  <si>
    <t>229</t>
  </si>
  <si>
    <t>Поставка противоопухолевых препаратов</t>
  </si>
  <si>
    <t xml:space="preserve">Поставка антикоагулянтного средства </t>
  </si>
  <si>
    <t>Поставка антикоагулянтного средства</t>
  </si>
  <si>
    <t xml:space="preserve">Поставка миорелаксантов </t>
  </si>
  <si>
    <t>Поставка лекарственных средств для наркоза</t>
  </si>
  <si>
    <t>Поставка лекарственных средств, находящиеся на особом учете (трамадол+)</t>
  </si>
  <si>
    <t>Поставка антибактериальных средств и средств для лечения инфекций (сборный +тиенам +меронем+амписид+противогрибковые и др)</t>
  </si>
  <si>
    <t>Поставка ненаркотических анальгетиков и нестероидных противовоспалительных средств</t>
  </si>
  <si>
    <t>Поставка средств, влияющих на процессы обмена, систему кроветворения и гормональные препараты.</t>
  </si>
  <si>
    <t>Поставка средств антисептических и противовоспалительных</t>
  </si>
  <si>
    <t>Поставка витамин.</t>
  </si>
  <si>
    <t>Поставка растворов (глюкоза, натрия хлорид, фурациллин, натрия гидрокарбонат)</t>
  </si>
  <si>
    <t>Поставка растворов (вода, стераминол)</t>
  </si>
  <si>
    <t>249</t>
  </si>
  <si>
    <t>Поставка противоопухолевых средств</t>
  </si>
  <si>
    <t>250</t>
  </si>
  <si>
    <t>Поставка химиотерапевтических препаратов</t>
  </si>
  <si>
    <t>251</t>
  </si>
  <si>
    <t>Поставка растворов для парентерального  питания</t>
  </si>
  <si>
    <t>252</t>
  </si>
  <si>
    <t>Поставка средств энтерального и перорального питания</t>
  </si>
  <si>
    <t>253</t>
  </si>
  <si>
    <t>254</t>
  </si>
  <si>
    <t xml:space="preserve">Поставка рентгеноконтрасных средств </t>
  </si>
  <si>
    <t>255</t>
  </si>
  <si>
    <t>Поставка фотосинсибилизирующего средства</t>
  </si>
  <si>
    <t>256</t>
  </si>
  <si>
    <t>Поставка химиотерапевтических средств</t>
  </si>
  <si>
    <t>257</t>
  </si>
  <si>
    <t>Поставка спирта и спиртосодержащих средств.</t>
  </si>
  <si>
    <t>258</t>
  </si>
  <si>
    <t>Поставка тизоля</t>
  </si>
  <si>
    <t xml:space="preserve">кг </t>
  </si>
  <si>
    <t>килограмм</t>
  </si>
  <si>
    <t>259</t>
  </si>
  <si>
    <t>Поставка фармацевтических субстанций ( +натронная известь).</t>
  </si>
  <si>
    <t>260</t>
  </si>
  <si>
    <t>Поставка гемостатического рассасывающего материала серджисел</t>
  </si>
  <si>
    <t>261</t>
  </si>
  <si>
    <t>Поставка гемостатического рассасывающего материала тахокомб</t>
  </si>
  <si>
    <t>262</t>
  </si>
  <si>
    <t>Поставка гемостатического рассасывающего материала полигемостат</t>
  </si>
  <si>
    <t>263</t>
  </si>
  <si>
    <t>Поставка гемостатического рассасывающего материала сангустоп</t>
  </si>
  <si>
    <t>264</t>
  </si>
  <si>
    <t>Поставка дезинфицирующих средств и расходных материалов (сайдекс+сайдезим+помпа+тест полоски)</t>
  </si>
  <si>
    <t>265</t>
  </si>
  <si>
    <t>Поставка дезинфицирующих средств (+салфетки спиртовые)</t>
  </si>
  <si>
    <t>266</t>
  </si>
  <si>
    <t>Поставка дезинфицирующих средств для пат.бюро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</si>
  <si>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</si>
  <si>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</si>
  <si>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</si>
  <si>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</si>
  <si>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</si>
  <si>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</si>
  <si>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</si>
  <si>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</si>
  <si>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</si>
  <si>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</si>
  <si>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</si>
  <si>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</si>
  <si>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</si>
  <si>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</si>
  <si>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</si>
  <si>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</si>
  <si>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</si>
  <si>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</si>
  <si>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</si>
  <si>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</si>
  <si>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</si>
  <si>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</si>
  <si>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</si>
  <si>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</si>
  <si>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</si>
  <si>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</si>
  <si>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</si>
  <si>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</si>
  <si>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</si>
  <si>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</si>
  <si>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</si>
  <si>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</si>
  <si>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</si>
  <si>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</si>
  <si>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</si>
  <si>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</si>
  <si>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</si>
  <si>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</si>
  <si>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</si>
  <si>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</si>
  <si>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</si>
  <si>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</si>
  <si>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</si>
  <si>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</si>
  <si>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</si>
  <si>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</si>
  <si>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</si>
  <si>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</si>
  <si>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</si>
  <si>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</si>
  <si>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</si>
  <si>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</si>
  <si>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</si>
  <si>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</si>
  <si>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</si>
  <si>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</si>
  <si>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</si>
  <si>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</si>
  <si>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</si>
  <si>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</si>
  <si>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</si>
  <si>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</si>
  <si>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</si>
  <si>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</si>
  <si>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</si>
  <si>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</si>
  <si>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</si>
  <si>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</si>
  <si>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</si>
  <si>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</si>
  <si>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</si>
  <si>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</si>
  <si>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</si>
  <si>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</si>
  <si>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</si>
  <si>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</si>
  <si>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</si>
  <si>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</si>
  <si>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</si>
  <si>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</si>
  <si>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</si>
  <si>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</si>
  <si>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</si>
  <si>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</si>
  <si>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</si>
  <si>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</si>
  <si>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</si>
  <si>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</si>
  <si>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</si>
  <si>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</si>
  <si>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</si>
  <si>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</si>
  <si>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</si>
  <si>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</si>
  <si>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</si>
  <si>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</si>
  <si>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</si>
  <si>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</si>
  <si>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</si>
  <si>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</si>
  <si>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</si>
  <si>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</si>
  <si>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</si>
  <si>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</si>
  <si>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</si>
  <si>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</si>
  <si>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</si>
  <si>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</si>
  <si>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</si>
  <si>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</si>
  <si>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</si>
  <si>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</si>
  <si>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</si>
  <si>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</si>
  <si>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10.2016</t>
  </si>
  <si>
    <t>"</t>
  </si>
  <si>
    <t xml:space="preserve"> г.</t>
  </si>
  <si>
    <t>(Ф.И.О., должность руководителя (уполномоченного лица) заказчика)</t>
  </si>
  <si>
    <t>(подпись)</t>
  </si>
  <si>
    <t>(дата утверждения)</t>
  </si>
  <si>
    <t>М.П.</t>
  </si>
  <si>
    <t xml:space="preserve"> </t>
  </si>
  <si>
    <t>Поставка средств, действующих на сердечнососудистую систему</t>
  </si>
  <si>
    <t>Поставка средств, влияющих на процессы обмена, систему кроветворения и гормональные препараты</t>
  </si>
  <si>
    <t>Поставка лекарственных средств, находящиеся на особом учете</t>
  </si>
  <si>
    <t>Поставка витамин</t>
  </si>
  <si>
    <t>Поставка растворов</t>
  </si>
  <si>
    <t xml:space="preserve">Поставка лекарственных средств </t>
  </si>
  <si>
    <t>Поставка средств, применяемых по решению врачебной комиссии, утвержденной главным врачом лечебно-профилактического учреждения(зитига)</t>
  </si>
  <si>
    <t>Поставка противоопухолевого средства(навельбин капсулы)</t>
  </si>
  <si>
    <t>Поставка расходного одноразового материала для отделений</t>
  </si>
  <si>
    <t>Поставка расходных материалов для диагностических отделений</t>
  </si>
  <si>
    <t>Поставка стимуляторов лейкопоэза (лейкостим)</t>
  </si>
  <si>
    <t>Поставка ренгеноконтрасных средств</t>
  </si>
  <si>
    <t>Поставка химиотерапевтических препаратов (тер.льгота)</t>
  </si>
  <si>
    <t>Поставка рассасывающего материала</t>
  </si>
  <si>
    <t>Поставка расходных материалов для стерилизации</t>
  </si>
  <si>
    <t>Поставка таргетных лекарственных средств и сопутствующая терапия</t>
  </si>
  <si>
    <t>Поставка средств, применяемых по решению врачебной комиссии, утвержденной главным врачом лечебно-профилактического учреждения(авастин)</t>
  </si>
  <si>
    <t>Поставка противоопухолевого средства(этопозид)</t>
  </si>
  <si>
    <t>Поставка стимуляторов лейкопоэза (зарсио)</t>
  </si>
  <si>
    <t>Поставка средств, применяемых по решению врачебной комиссии, утвержденной главным врачом лечебно-профилактического учреждения(алимта+фазлодекс+эрбитукс)</t>
  </si>
  <si>
    <t>Поставка противоопухолевого средства(гемцитабин)</t>
  </si>
  <si>
    <t>Поставак спирта и спиртосодержащих средств</t>
  </si>
  <si>
    <t>Поставка антибактериальных средств и средств для лечения инфекций</t>
  </si>
  <si>
    <t>Поставка средств, действующих на вегетативную нервную систему и чувствительные нервные окончания</t>
  </si>
  <si>
    <t>Поставка регуляторов водно-солевого состояния</t>
  </si>
  <si>
    <t>Потсавка лекарственных средств</t>
  </si>
  <si>
    <t>Приобртение наборов к генетатору Технеция</t>
  </si>
  <si>
    <t>Поставка рентгеноконтрасного средства</t>
  </si>
  <si>
    <t>Поставка генераторов Технеция Тс-99m</t>
  </si>
  <si>
    <t>Поставка противорвотного средства</t>
  </si>
  <si>
    <t>Поставка радиофармпрепаратов Генератора технеция</t>
  </si>
  <si>
    <t>Поставка средств, применяемых по решению врачебной комиссии, утвержденной главным врачом лечебно-профилатического учреждения</t>
  </si>
  <si>
    <t>Поставка средств,  применяемых по решению врачебной комиссии, утвержденной главным врачом лечебно-профилактического учреждения(темцитал)</t>
  </si>
  <si>
    <t>Поставка лекарственных средств действующие на сердечно- сосудистую систему, диуретики</t>
  </si>
  <si>
    <t>Поставка фотосенсибилизирующего средства</t>
  </si>
  <si>
    <t>Поставка дезинфицирующих средств для паталогоанатомического бюро</t>
  </si>
  <si>
    <t>Поставка набора к генератору технеция (пирфотех 99 m Тс)</t>
  </si>
  <si>
    <t>Поставка набора к генератору технеция (технетрил 99 m Тс)</t>
  </si>
  <si>
    <t>Поставка спирта этилового</t>
  </si>
  <si>
    <t>Поставка регуляторов водно солевого состояния</t>
  </si>
  <si>
    <t>Поставка средств, применятемых по решению врачебной комиссии, утвержденной главным врачом лечебно-профилактического учреждения</t>
  </si>
  <si>
    <t>Поставка лекарсвенных средств</t>
  </si>
  <si>
    <t>Поставка противоопухолевых соедств</t>
  </si>
  <si>
    <t>Поставка дезинфицирующих средств и геля для УЗИ</t>
  </si>
  <si>
    <t>4000</t>
  </si>
  <si>
    <t>340820</t>
  </si>
  <si>
    <t>1250</t>
  </si>
  <si>
    <t>53550</t>
  </si>
  <si>
    <t>9196</t>
  </si>
  <si>
    <t>800</t>
  </si>
  <si>
    <t>850</t>
  </si>
  <si>
    <t>9218</t>
  </si>
  <si>
    <t>7330</t>
  </si>
  <si>
    <t>7519</t>
  </si>
  <si>
    <t>13782</t>
  </si>
  <si>
    <t>5020</t>
  </si>
  <si>
    <t>1000</t>
  </si>
  <si>
    <t>4080</t>
  </si>
  <si>
    <t>2713</t>
  </si>
  <si>
    <t>1665</t>
  </si>
  <si>
    <t>3600</t>
  </si>
  <si>
    <t>833</t>
  </si>
  <si>
    <t>3270</t>
  </si>
  <si>
    <t>726</t>
  </si>
  <si>
    <t>12.2014</t>
  </si>
  <si>
    <t>11.2014</t>
  </si>
  <si>
    <t>01.2015</t>
  </si>
  <si>
    <t>02.2015</t>
  </si>
  <si>
    <t>03.2015</t>
  </si>
  <si>
    <t>04.2015</t>
  </si>
  <si>
    <t>05.2015</t>
  </si>
  <si>
    <t>07.2015</t>
  </si>
  <si>
    <t>08.2015</t>
  </si>
  <si>
    <t>09.2015</t>
  </si>
  <si>
    <t>10.2015</t>
  </si>
  <si>
    <t>11.2015</t>
  </si>
  <si>
    <t>Поставка противоопухолевых средств(Паклитакселы)</t>
  </si>
  <si>
    <t>Поставка противоопухолевого средства(герцептин)</t>
  </si>
  <si>
    <t>Поставка средств, применяемые по решению врачебной комиссии, утвержденной главным врачом лечебно-профилактического учреждения(вотриент)</t>
  </si>
  <si>
    <t>Поставка противоопухолевых средств(лейковарин)</t>
  </si>
  <si>
    <t xml:space="preserve">Поставка антибактериальных средств и средств для лечения инфекций(сборный+тиенам+меронем+амписид) </t>
  </si>
  <si>
    <t>Поставка медикаментов влияющих на гемопоэз и свертывающию систему крови+клексан</t>
  </si>
  <si>
    <t>Поставка средств, применяемых по решению врачебной комиссии, утвержденной главным врачом лечебно-профилактического учреждения(халавен+мюстофаран+вектибикс)</t>
  </si>
  <si>
    <t>Поставка противогрибкового средства(микамин)</t>
  </si>
  <si>
    <t>Поставка спирта и спиртосодержащих средств</t>
  </si>
  <si>
    <t>Поставка фармацевтических субстанций</t>
  </si>
  <si>
    <t>Поставка изделий медицинского назначения для проведения вакуумной биопсии молочной железы под ультразвуковым контролем</t>
  </si>
  <si>
    <t>поставка пирфотеха</t>
  </si>
  <si>
    <t>поставка технетрила</t>
  </si>
  <si>
    <t>Поставка голосовых протезов</t>
  </si>
  <si>
    <t>4502</t>
  </si>
  <si>
    <t>500</t>
  </si>
  <si>
    <t>605</t>
  </si>
  <si>
    <t>04.2017</t>
  </si>
  <si>
    <t>10.2017</t>
  </si>
  <si>
    <t>04.2018</t>
  </si>
  <si>
    <t>10.2018</t>
  </si>
  <si>
    <t>04.2019</t>
  </si>
  <si>
    <t>10.2019</t>
  </si>
  <si>
    <t>04.2020</t>
  </si>
  <si>
    <t>11.2020</t>
  </si>
  <si>
    <t>04.2021</t>
  </si>
  <si>
    <t>06.2017</t>
  </si>
  <si>
    <t>12.2017</t>
  </si>
  <si>
    <t>06.2018</t>
  </si>
  <si>
    <t>12.2018</t>
  </si>
  <si>
    <t>06.2019</t>
  </si>
  <si>
    <t>12.2019</t>
  </si>
  <si>
    <t>06.2020</t>
  </si>
  <si>
    <t>12.2020</t>
  </si>
  <si>
    <t>06.2021</t>
  </si>
  <si>
    <t>12.2021</t>
  </si>
  <si>
    <t>21.20.10.158</t>
  </si>
  <si>
    <t>21.20.10.151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</si>
  <si>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</si>
  <si>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</si>
  <si>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</si>
  <si>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</si>
  <si>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</si>
  <si>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</si>
  <si>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</si>
  <si>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</si>
  <si>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</si>
  <si>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</si>
  <si>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</si>
  <si>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</si>
  <si>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</si>
  <si>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</si>
  <si>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</si>
  <si>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</si>
  <si>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</si>
  <si>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</si>
  <si>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</si>
  <si>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</si>
  <si>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</si>
  <si>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</si>
  <si>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</si>
  <si>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</si>
  <si>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</si>
  <si>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</si>
  <si>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</si>
  <si>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</si>
  <si>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</si>
  <si>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</si>
  <si>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</si>
  <si>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</si>
  <si>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</si>
  <si>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</si>
  <si>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</si>
  <si>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</si>
  <si>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</si>
  <si>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</si>
  <si>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</si>
  <si>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</si>
  <si>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</si>
  <si>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</si>
  <si>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</si>
  <si>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</si>
  <si>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</si>
  <si>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</si>
  <si>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</si>
  <si>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</si>
  <si>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</si>
  <si>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</si>
  <si>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</si>
  <si>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</si>
  <si>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</si>
  <si>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</si>
  <si>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</si>
  <si>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</si>
  <si>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</si>
  <si>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</si>
  <si>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</si>
  <si>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</si>
  <si>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</si>
  <si>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</si>
  <si>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</si>
  <si>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</si>
  <si>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</si>
  <si>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</si>
  <si>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</si>
  <si>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</si>
  <si>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</si>
  <si>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</si>
  <si>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</si>
  <si>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</si>
  <si>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</si>
  <si>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</si>
  <si>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</si>
  <si>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</si>
  <si>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</si>
  <si>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</si>
  <si>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</si>
  <si>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</si>
  <si>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</si>
  <si>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</si>
  <si>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</si>
  <si>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</si>
  <si>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</si>
  <si>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</si>
  <si>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</si>
  <si>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</si>
  <si>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</si>
  <si>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</si>
  <si>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</si>
  <si>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</si>
  <si>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</si>
  <si>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</si>
  <si>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</si>
  <si>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</si>
  <si>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</si>
  <si>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</si>
  <si>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</si>
  <si>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</si>
  <si>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</si>
  <si>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</si>
  <si>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</si>
  <si>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</si>
  <si>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</si>
  <si>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</si>
  <si>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</si>
  <si>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</si>
  <si>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</si>
  <si>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</si>
  <si>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</si>
  <si>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</si>
  <si>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</si>
  <si>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</si>
  <si>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</si>
  <si>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</si>
  <si>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</si>
  <si>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</si>
  <si>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</si>
  <si>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</si>
  <si>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</si>
  <si>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</si>
  <si>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</si>
  <si>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</si>
  <si>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</si>
  <si>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</si>
  <si>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</si>
  <si>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</si>
  <si>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</si>
  <si>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</si>
  <si>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</si>
  <si>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</si>
  <si>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</si>
  <si>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</si>
  <si>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</si>
  <si>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</si>
  <si>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</si>
  <si>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</si>
  <si>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</si>
  <si>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</si>
  <si>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</si>
  <si>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</si>
  <si>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</si>
  <si>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</si>
  <si>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</si>
  <si>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</si>
  <si>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</si>
  <si>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</si>
  <si>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</si>
  <si>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</si>
  <si>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</si>
  <si>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</si>
  <si>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</si>
  <si>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</si>
  <si>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</si>
  <si>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</si>
  <si>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</si>
  <si>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</si>
  <si>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</si>
  <si>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</si>
  <si>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</si>
  <si>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</si>
  <si>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</si>
  <si>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</si>
  <si>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</si>
  <si>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</si>
  <si>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</si>
  <si>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</si>
  <si>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</si>
  <si>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</si>
  <si>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</si>
  <si>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</si>
  <si>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</si>
  <si>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</si>
  <si>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</si>
  <si>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</si>
  <si>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</si>
  <si>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</si>
  <si>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</si>
  <si>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</si>
  <si>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</si>
  <si>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</si>
  <si>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</si>
  <si>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</si>
  <si>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</si>
  <si>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</si>
  <si>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</si>
  <si>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</si>
  <si>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</si>
  <si>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</si>
  <si>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</si>
  <si>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</si>
  <si>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</si>
  <si>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</si>
  <si>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</si>
  <si>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</si>
  <si>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</si>
  <si>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</si>
  <si>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</si>
  <si>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</si>
  <si>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</si>
  <si>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</si>
  <si>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</si>
  <si>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</si>
  <si>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</si>
  <si>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</si>
  <si>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</si>
  <si>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</si>
  <si>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</si>
  <si>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</si>
  <si>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</si>
  <si>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</si>
  <si>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</si>
  <si>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</si>
  <si>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</si>
  <si>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</si>
  <si>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</si>
  <si>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</si>
  <si>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</si>
  <si>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</si>
  <si>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</si>
  <si>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</si>
  <si>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</si>
  <si>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</si>
  <si>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</si>
  <si>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</si>
  <si>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</si>
  <si>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</si>
  <si>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</si>
  <si>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</si>
  <si>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</si>
  <si>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</si>
  <si>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</si>
  <si>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</si>
  <si>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</si>
  <si>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</si>
  <si>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</si>
  <si>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</si>
  <si>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</si>
  <si>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</si>
  <si>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</si>
  <si>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</si>
  <si>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</si>
  <si>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</si>
  <si>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</si>
  <si>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</si>
  <si>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</si>
  <si>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</si>
  <si>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</si>
  <si>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</si>
  <si>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</si>
  <si>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</si>
  <si>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</si>
  <si>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</si>
  <si>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</si>
  <si>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</si>
  <si>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</si>
  <si>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</si>
  <si>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</si>
  <si>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</si>
  <si>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</si>
  <si>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</si>
  <si>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</si>
  <si>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</si>
  <si>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</si>
  <si>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</si>
  <si>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</si>
  <si>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</si>
  <si>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</si>
  <si>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</si>
  <si>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</si>
  <si>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</si>
  <si>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</si>
  <si>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</si>
  <si>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</si>
  <si>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</si>
  <si>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</si>
  <si>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</si>
  <si>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</si>
  <si>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</si>
  <si>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</si>
  <si>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</si>
  <si>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</si>
  <si>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</si>
  <si>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</si>
  <si>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</si>
  <si>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</si>
  <si>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</si>
  <si>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</si>
  <si>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</si>
  <si>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</si>
  <si>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</si>
  <si>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</si>
  <si>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</si>
  <si>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</si>
  <si>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</si>
  <si>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</si>
  <si>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</si>
  <si>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</si>
  <si>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</si>
  <si>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</si>
  <si>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</si>
  <si>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</si>
  <si>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</si>
  <si>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</si>
  <si>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</si>
  <si>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</si>
  <si>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</si>
  <si>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</si>
  <si>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</si>
  <si>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</si>
  <si>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</si>
  <si>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</si>
  <si>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</si>
  <si>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</si>
  <si>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</si>
  <si>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</si>
  <si>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</si>
  <si>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</si>
  <si>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</si>
  <si>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</si>
  <si>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</si>
  <si>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</si>
  <si>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</si>
  <si>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</si>
  <si>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</si>
  <si>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</si>
  <si>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</si>
  <si>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</si>
  <si>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</si>
  <si>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</si>
  <si>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</si>
  <si>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</si>
  <si>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</si>
  <si>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</si>
  <si>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</si>
  <si>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</si>
  <si>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</si>
  <si>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</si>
  <si>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</si>
  <si>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</si>
  <si>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</si>
  <si>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</si>
  <si>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</si>
  <si>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</si>
  <si>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</si>
  <si>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</si>
  <si>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</si>
  <si>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</si>
  <si>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</si>
  <si>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</si>
  <si>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</si>
  <si>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</si>
  <si>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</si>
  <si>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</si>
  <si>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</si>
  <si>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</si>
  <si>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</si>
  <si>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</si>
  <si>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</si>
  <si>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</si>
  <si>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</si>
  <si>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</si>
  <si>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</si>
  <si>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</si>
  <si>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</si>
  <si>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</si>
  <si>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</si>
  <si>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</si>
  <si>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</si>
  <si>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</si>
  <si>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</si>
  <si>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</si>
  <si>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</si>
  <si>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</si>
  <si>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</si>
  <si>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</si>
  <si>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</si>
  <si>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</si>
  <si>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</si>
  <si>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</si>
  <si>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</si>
  <si>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</si>
  <si>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</si>
  <si>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</si>
  <si>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</si>
  <si>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</si>
  <si>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</si>
  <si>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</si>
  <si>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</si>
  <si>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</si>
  <si>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</si>
  <si>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</si>
  <si>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</si>
  <si>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</si>
  <si>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</si>
  <si>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</si>
  <si>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</si>
  <si>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</si>
  <si>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</si>
  <si>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</si>
  <si>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</si>
  <si>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</si>
  <si>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</si>
  <si>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</si>
  <si>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</si>
  <si>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</si>
  <si>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</si>
  <si>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</si>
  <si>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</si>
  <si>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</si>
  <si>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</si>
  <si>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</si>
  <si>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</si>
  <si>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</si>
  <si>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</si>
  <si>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</si>
  <si>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</si>
  <si>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</si>
  <si>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</si>
  <si>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</si>
  <si>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</si>
  <si>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</si>
  <si>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</si>
  <si>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</si>
  <si>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</si>
  <si>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</si>
  <si>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</si>
  <si>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</si>
  <si>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</si>
  <si>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</si>
  <si>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</si>
  <si>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</si>
  <si>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</si>
  <si>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</si>
  <si>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</si>
  <si>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</si>
  <si>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</si>
  <si>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</si>
  <si>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</si>
  <si>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</si>
  <si>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</si>
  <si>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</si>
  <si>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</si>
  <si>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</si>
  <si>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</si>
  <si>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</si>
  <si>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</si>
  <si>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</si>
  <si>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</si>
  <si>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</si>
  <si>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</si>
  <si>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</si>
  <si>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</si>
  <si>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</si>
  <si>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</si>
  <si>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</si>
  <si>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</si>
  <si>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</si>
  <si>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</si>
  <si>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</si>
  <si>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</si>
  <si>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</si>
  <si>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</si>
  <si>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</si>
  <si>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</si>
  <si>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</si>
  <si>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</si>
  <si>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</si>
  <si>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</si>
  <si>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</si>
  <si>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</si>
  <si>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</si>
  <si>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</si>
  <si>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</si>
  <si>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</si>
  <si>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2015 - 2021</t>
  </si>
  <si>
    <t>Поставка дезинфицирующего средства</t>
  </si>
  <si>
    <t>866</t>
  </si>
  <si>
    <t>867</t>
  </si>
  <si>
    <t>868</t>
  </si>
  <si>
    <t>869</t>
  </si>
  <si>
    <t>870</t>
  </si>
  <si>
    <t>21.20</t>
  </si>
  <si>
    <t>21.20.23.194</t>
  </si>
  <si>
    <t>Поставка радиофармпрепаратов Натрия йодида</t>
  </si>
  <si>
    <t>46.46</t>
  </si>
  <si>
    <t>46.46.</t>
  </si>
  <si>
    <t>871</t>
  </si>
  <si>
    <t>872</t>
  </si>
  <si>
    <t>873</t>
  </si>
  <si>
    <t>874</t>
  </si>
  <si>
    <t>21.20.23.112</t>
  </si>
  <si>
    <t xml:space="preserve">Поставка рентгеноконтрастных средств 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</si>
  <si>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</si>
  <si>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</si>
  <si>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</si>
  <si>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</si>
  <si>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</si>
  <si>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</si>
  <si>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</si>
  <si>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</si>
  <si>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</si>
  <si>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</si>
  <si>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</si>
  <si>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</si>
  <si>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</si>
  <si>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</si>
  <si>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</si>
  <si>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</si>
  <si>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</si>
  <si>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</si>
  <si>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</si>
  <si>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</si>
  <si>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</si>
  <si>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</si>
  <si>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21.20.23.113</t>
  </si>
  <si>
    <t>09.2016</t>
  </si>
  <si>
    <t>Поставка лекарственных средств по решению врачебной комиссии</t>
  </si>
  <si>
    <t>08.2016</t>
  </si>
  <si>
    <t>21.20.1</t>
  </si>
  <si>
    <t>21.20.23.111</t>
  </si>
  <si>
    <t xml:space="preserve">Поставка радиофармпрепаратов Генератор Технеция </t>
  </si>
  <si>
    <t>51.46.1</t>
  </si>
  <si>
    <t>11.01.10.112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</si>
  <si>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</si>
  <si>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</si>
  <si>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</si>
  <si>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</si>
  <si>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</si>
  <si>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</si>
  <si>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</si>
  <si>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</si>
  <si>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</si>
  <si>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</si>
  <si>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</si>
  <si>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</si>
  <si>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</si>
  <si>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</si>
  <si>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</si>
  <si>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</si>
  <si>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</si>
  <si>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</si>
  <si>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</si>
  <si>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897</t>
  </si>
  <si>
    <t>898</t>
  </si>
  <si>
    <t>899</t>
  </si>
  <si>
    <t>900</t>
  </si>
  <si>
    <t>901</t>
  </si>
  <si>
    <t>902</t>
  </si>
  <si>
    <t>Поставка средств, применяемых по решению врачебной комиссии</t>
  </si>
  <si>
    <t>Поставка химиотерапевтического препарата</t>
  </si>
  <si>
    <t>Поставка химитерапевтического препарата</t>
  </si>
  <si>
    <t>903</t>
  </si>
  <si>
    <t>904</t>
  </si>
  <si>
    <t>905</t>
  </si>
  <si>
    <t>906</t>
  </si>
  <si>
    <t>907</t>
  </si>
  <si>
    <t>Поставка химотерапевтического препарата</t>
  </si>
  <si>
    <t>908</t>
  </si>
  <si>
    <t>909</t>
  </si>
  <si>
    <t>910</t>
  </si>
  <si>
    <t>911</t>
  </si>
  <si>
    <t>912</t>
  </si>
  <si>
    <t>913</t>
  </si>
  <si>
    <t xml:space="preserve">Поставка дезинфицирующих средств </t>
  </si>
  <si>
    <t>21.20.10.172</t>
  </si>
  <si>
    <t>Поставка противоопухолевых средств и сопутствующая терапия.</t>
  </si>
  <si>
    <t>914</t>
  </si>
  <si>
    <t>915</t>
  </si>
  <si>
    <t>32.50.13.190</t>
  </si>
  <si>
    <t>Поставка устройств инфузионных и помп микроинфузионных</t>
  </si>
  <si>
    <t>07.2017</t>
  </si>
  <si>
    <t>916</t>
  </si>
  <si>
    <t>21.20.24.110</t>
  </si>
  <si>
    <t xml:space="preserve">Поставка перевязочных  средств </t>
  </si>
  <si>
    <t>21.20.2</t>
  </si>
  <si>
    <t>32.50.50.000</t>
  </si>
  <si>
    <t>Приобретение шовного матерала для оперблока</t>
  </si>
  <si>
    <t>08.2017</t>
  </si>
  <si>
    <t>917</t>
  </si>
  <si>
    <t xml:space="preserve">Поставка гемостатического рассасывающего материала </t>
  </si>
  <si>
    <t>21.20.10.131</t>
  </si>
  <si>
    <t>21.20.10.230</t>
  </si>
  <si>
    <t>21.20.10.190</t>
  </si>
  <si>
    <t>918</t>
  </si>
  <si>
    <t>21.20.10.232</t>
  </si>
  <si>
    <t>919</t>
  </si>
  <si>
    <t>21.20.10.110</t>
  </si>
  <si>
    <t>21.20.23.193</t>
  </si>
  <si>
    <t>21.20.10.134</t>
  </si>
  <si>
    <t>920</t>
  </si>
  <si>
    <t>921</t>
  </si>
  <si>
    <t>21.20.10.133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</si>
  <si>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</si>
  <si>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</si>
  <si>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</si>
  <si>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</si>
  <si>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</si>
  <si>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</si>
  <si>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</si>
  <si>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</si>
  <si>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</si>
  <si>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</si>
  <si>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</si>
  <si>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Поставка химиотерапевтического средства</t>
  </si>
  <si>
    <t>21.20.10.192</t>
  </si>
  <si>
    <t>Поставка противогрибковых средств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</si>
  <si>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</si>
  <si>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</si>
  <si>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</si>
  <si>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</si>
  <si>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</si>
  <si>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</si>
  <si>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</si>
  <si>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</si>
  <si>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</si>
  <si>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</si>
  <si>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</si>
  <si>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</si>
  <si>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</si>
  <si>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Поставка лекарственного средсвта</t>
  </si>
  <si>
    <t>946</t>
  </si>
  <si>
    <t>947</t>
  </si>
  <si>
    <t>948</t>
  </si>
  <si>
    <t>949</t>
  </si>
  <si>
    <t>950</t>
  </si>
  <si>
    <t>951</t>
  </si>
  <si>
    <t>11.2016</t>
  </si>
  <si>
    <t>21.20.10.225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</si>
  <si>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</si>
  <si>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</si>
  <si>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</si>
  <si>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</si>
  <si>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</si>
  <si>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</si>
  <si>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</si>
  <si>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</si>
  <si>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</si>
  <si>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</si>
  <si>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</si>
  <si>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</si>
  <si>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</si>
  <si>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</si>
  <si>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03.2017</t>
  </si>
  <si>
    <t>Поставка стимуляторов эритропоэза</t>
  </si>
  <si>
    <t>966</t>
  </si>
  <si>
    <t>967</t>
  </si>
  <si>
    <t>968</t>
  </si>
  <si>
    <t>969</t>
  </si>
  <si>
    <t>970</t>
  </si>
  <si>
    <t>971</t>
  </si>
  <si>
    <t>46.46.1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</si>
  <si>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</si>
  <si>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</si>
  <si>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</si>
  <si>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</si>
  <si>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</si>
  <si>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</si>
  <si>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</si>
  <si>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</si>
  <si>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</si>
  <si>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</si>
  <si>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</si>
  <si>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</si>
  <si>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</si>
  <si>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</si>
  <si>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</si>
  <si>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</si>
  <si>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</si>
  <si>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</si>
  <si>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</si>
  <si>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</si>
  <si>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</si>
  <si>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</si>
  <si>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</si>
  <si>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</si>
  <si>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2017</t>
  </si>
  <si>
    <t>01.2017</t>
  </si>
  <si>
    <t>Поставка гемостатического рассасывающегося материала</t>
  </si>
  <si>
    <t>996</t>
  </si>
  <si>
    <t>997</t>
  </si>
  <si>
    <t>998</t>
  </si>
  <si>
    <t>999</t>
  </si>
  <si>
    <t>Поставка растворов для парентерального питания</t>
  </si>
  <si>
    <t>21.10</t>
  </si>
  <si>
    <t>Поставка средства, применяемого по решению врачебной комиссии</t>
  </si>
  <si>
    <t>Поставка средств антисептических и  противовоспалительных</t>
  </si>
  <si>
    <t>1001</t>
  </si>
  <si>
    <t>1002</t>
  </si>
  <si>
    <t>1003</t>
  </si>
  <si>
    <t>1004</t>
  </si>
  <si>
    <t>1005</t>
  </si>
  <si>
    <t>1006</t>
  </si>
  <si>
    <t>1007</t>
  </si>
  <si>
    <t>Поставка антибактериальных лекарственных средств и средств для лечения инфекций</t>
  </si>
  <si>
    <t>1008</t>
  </si>
  <si>
    <t>1009</t>
  </si>
  <si>
    <t>Поставка средств, действующих на сердечно-сосудистую систему, диуретики</t>
  </si>
  <si>
    <t>Поставка натронной извести</t>
  </si>
  <si>
    <t>1010</t>
  </si>
  <si>
    <t>1011</t>
  </si>
  <si>
    <t>1012</t>
  </si>
  <si>
    <t>1013</t>
  </si>
  <si>
    <t>1014</t>
  </si>
  <si>
    <t>1015</t>
  </si>
  <si>
    <t>1016</t>
  </si>
  <si>
    <t>Поставка лекарственных средств, находящихся на особом учете</t>
  </si>
  <si>
    <t>21.20.10.231</t>
  </si>
  <si>
    <t>02.2017</t>
  </si>
  <si>
    <t>1017</t>
  </si>
  <si>
    <t>Поставка средства применяемого по решению врачебной комиссии</t>
  </si>
  <si>
    <t>05.2017</t>
  </si>
  <si>
    <t>1018</t>
  </si>
  <si>
    <t>1019</t>
  </si>
  <si>
    <t>1020</t>
  </si>
  <si>
    <t>1021</t>
  </si>
  <si>
    <t>1022</t>
  </si>
  <si>
    <t>1023</t>
  </si>
  <si>
    <t>Поставка средства, стимулирующего лейкопоэз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</si>
  <si>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</si>
  <si>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</si>
  <si>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</si>
  <si>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</si>
  <si>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</si>
  <si>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</si>
  <si>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</si>
  <si>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</si>
  <si>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</si>
  <si>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</si>
  <si>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</si>
  <si>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</si>
  <si>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</si>
  <si>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09.2017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</si>
  <si>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</si>
  <si>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</si>
  <si>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</si>
  <si>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</si>
  <si>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</si>
  <si>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</si>
  <si>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</si>
  <si>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</si>
  <si>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</si>
  <si>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</si>
  <si>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</si>
  <si>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</si>
  <si>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</si>
  <si>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510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</si>
  <si>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</si>
  <si>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</si>
  <si>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</si>
  <si>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</si>
  <si>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</si>
  <si>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</si>
  <si>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</si>
  <si>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</si>
  <si>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</si>
  <si>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</si>
  <si>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</si>
  <si>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</si>
  <si>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</si>
  <si>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</si>
  <si>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</si>
  <si>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</si>
  <si>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</si>
  <si>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</si>
  <si>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</si>
  <si>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</si>
  <si>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</si>
  <si>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</si>
  <si>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</si>
  <si>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</si>
  <si>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Поставка средств, применяемые по решению врачебной комиссии, утвержденной главным врачом лечебно-профилактического учреждения (вотриент)</t>
  </si>
  <si>
    <t>Поставка средств, применяемых по решению врачебной комиссии, утвержденной главным врачом лечебно-профилактического учреждения (зитига)</t>
  </si>
  <si>
    <t>Поставка средств,  применяемых по решению врачебной комиссии, утвержденной главным врачом лечебно-профилактического учреждения (темцитал)</t>
  </si>
  <si>
    <t>Поставка средств, применяемых по решению врачебной комиссии, утвержденной главным врачом лечебно-профилактического учреждения (халавен+мюстофаран+вектибикс)</t>
  </si>
  <si>
    <t>1074</t>
  </si>
  <si>
    <t>1075</t>
  </si>
  <si>
    <t>1076</t>
  </si>
  <si>
    <t>1077</t>
  </si>
  <si>
    <t>1078</t>
  </si>
  <si>
    <t>1079</t>
  </si>
  <si>
    <t>1080</t>
  </si>
  <si>
    <t>1081</t>
  </si>
  <si>
    <t>21.20.24.160</t>
  </si>
  <si>
    <t>Поставка стерильных повязок</t>
  </si>
  <si>
    <t>32.50.50</t>
  </si>
  <si>
    <t>Поставка расходных материалов для патологоанатомического бюро</t>
  </si>
  <si>
    <t>21.20.23.110</t>
  </si>
  <si>
    <t>Поставка расходных материалов для иммуногистохимии</t>
  </si>
  <si>
    <t>Поставка реактивов для патологоанатомического бюро</t>
  </si>
  <si>
    <t>Поставка противоопухолевых средств и сопутствующей терапии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</si>
  <si>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</si>
  <si>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</si>
  <si>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</si>
  <si>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</si>
  <si>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</si>
  <si>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</si>
  <si>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</si>
  <si>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</si>
  <si>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</si>
  <si>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</si>
  <si>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</si>
  <si>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</si>
  <si>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r>
      <t xml:space="preserve">Главный врач         </t>
    </r>
    <r>
      <rPr>
        <u/>
        <sz val="12"/>
        <rFont val="Times New Roman"/>
        <family val="1"/>
        <charset val="204"/>
      </rPr>
      <t>А.Ю. Кудряков</t>
    </r>
  </si>
  <si>
    <t>Поставка средств, действующие на вегетативную нервную систему и чувствительные нервные окончания</t>
  </si>
  <si>
    <t>21.20.1.158</t>
  </si>
  <si>
    <t>1094</t>
  </si>
  <si>
    <t>1095</t>
  </si>
  <si>
    <t>1096</t>
  </si>
  <si>
    <t>1097</t>
  </si>
  <si>
    <t>1098</t>
  </si>
  <si>
    <t>1099</t>
  </si>
  <si>
    <t>1100</t>
  </si>
  <si>
    <t>Поставка лекарственных средств применяемых по решению врачебной комиссии</t>
  </si>
  <si>
    <t>1101</t>
  </si>
  <si>
    <t>1102</t>
  </si>
  <si>
    <t>1103</t>
  </si>
  <si>
    <t>Поставка лекарственного средства для наркоза</t>
  </si>
  <si>
    <t>21.20.24.150</t>
  </si>
  <si>
    <t>1104</t>
  </si>
  <si>
    <t>1105</t>
  </si>
  <si>
    <t>1106</t>
  </si>
  <si>
    <t>1107</t>
  </si>
  <si>
    <t>1108</t>
  </si>
  <si>
    <t>1109</t>
  </si>
  <si>
    <t>1110</t>
  </si>
  <si>
    <t>21.20.23.190</t>
  </si>
  <si>
    <t>1111</t>
  </si>
  <si>
    <t>Поставка противоопухолевого средства, применяемого по решению врачебной комиссии</t>
  </si>
  <si>
    <t>11.2017</t>
  </si>
  <si>
    <t>1112</t>
  </si>
  <si>
    <t>1113</t>
  </si>
  <si>
    <t>Поставка противоопухолевого средства по решению ВК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</si>
  <si>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</si>
  <si>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</si>
  <si>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</si>
  <si>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</si>
  <si>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</si>
  <si>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</si>
  <si>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</si>
  <si>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</si>
  <si>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</si>
  <si>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</si>
  <si>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</si>
  <si>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</si>
  <si>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</si>
  <si>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</si>
  <si>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</si>
  <si>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</si>
  <si>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</si>
  <si>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</si>
  <si>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</si>
  <si>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</si>
  <si>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</si>
  <si>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</si>
  <si>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</si>
  <si>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Поставка средства по решению врачебной комиссии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</si>
  <si>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</si>
  <si>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</si>
  <si>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</si>
  <si>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</si>
  <si>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</si>
  <si>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</si>
  <si>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</si>
  <si>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</si>
  <si>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</si>
  <si>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</si>
  <si>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</si>
  <si>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</si>
  <si>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</si>
  <si>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</si>
  <si>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</si>
  <si>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Поставка лекарственного средстав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</si>
  <si>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</si>
  <si>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</si>
  <si>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</si>
  <si>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</si>
  <si>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</si>
  <si>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</si>
  <si>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</si>
  <si>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</si>
  <si>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</si>
  <si>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07.2018</t>
  </si>
  <si>
    <t>1161</t>
  </si>
  <si>
    <t>01.2018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</si>
  <si>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</si>
  <si>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</si>
  <si>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</si>
  <si>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</si>
  <si>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</si>
  <si>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</si>
  <si>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</si>
  <si>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</si>
  <si>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</si>
  <si>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</si>
  <si>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</si>
  <si>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</si>
  <si>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</si>
  <si>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</si>
  <si>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</si>
  <si>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Поставка проивоопухолевых средств</t>
  </si>
  <si>
    <t>1177</t>
  </si>
  <si>
    <t>02.2018</t>
  </si>
  <si>
    <t>Закупка аннулированна</t>
  </si>
  <si>
    <t>Поставка противоопухолевого средства и сопутствующей терапии</t>
  </si>
  <si>
    <t>Поставка перевязочных средств</t>
  </si>
  <si>
    <t>03.2018</t>
  </si>
  <si>
    <t>Поставка антибактериального средства</t>
  </si>
  <si>
    <t>02.2019</t>
  </si>
  <si>
    <t>Поставка радахлорина</t>
  </si>
  <si>
    <t>05.2018</t>
  </si>
  <si>
    <t>Поствка противоопухолевого средства</t>
  </si>
  <si>
    <t>января</t>
  </si>
  <si>
    <t>1178</t>
  </si>
  <si>
    <t>1179</t>
  </si>
  <si>
    <t>1180</t>
  </si>
  <si>
    <t>1181</t>
  </si>
  <si>
    <t>1182</t>
  </si>
  <si>
    <t>1183</t>
  </si>
  <si>
    <t>1184</t>
  </si>
  <si>
    <t>1185</t>
  </si>
  <si>
    <t>24.01.2018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</si>
</sst>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 CYR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3" fillId="0" borderId="0" xfId="0" applyFont="1" applyBorder="1" applyAlignment="1">
      <alignment horizontal="left"/>
    </xf>
    <xf numFmtId="0" fontId="6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49" fontId="8" fillId="0" borderId="0" xfId="0" applyNumberFormat="1" applyFont="1" applyFill="1" applyBorder="1" applyAlignment="1">
      <alignment vertical="center"/>
    </xf>
    <xf numFmtId="49" fontId="8" fillId="2" borderId="0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8" fillId="2" borderId="0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top"/>
    </xf>
    <xf numFmtId="0" fontId="6" fillId="0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 wrapText="1"/>
    </xf>
    <xf numFmtId="4" fontId="3" fillId="0" borderId="13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49" fontId="10" fillId="0" borderId="13" xfId="0" applyNumberFormat="1" applyFont="1" applyFill="1" applyBorder="1" applyAlignment="1">
      <alignment horizontal="center" vertical="center" wrapText="1"/>
    </xf>
    <xf numFmtId="2" fontId="3" fillId="0" borderId="13" xfId="0" applyNumberFormat="1" applyFont="1" applyFill="1" applyBorder="1" applyAlignment="1">
      <alignment horizontal="center" vertical="center" wrapText="1"/>
    </xf>
    <xf numFmtId="4" fontId="9" fillId="0" borderId="13" xfId="0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49" fontId="1" fillId="0" borderId="6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textRotation="90" wrapText="1"/>
    </xf>
    <xf numFmtId="49" fontId="1" fillId="0" borderId="0" xfId="0" applyNumberFormat="1" applyFont="1" applyBorder="1" applyAlignment="1">
      <alignment horizontal="center" vertical="center" textRotation="90" wrapText="1"/>
    </xf>
    <xf numFmtId="49" fontId="1" fillId="0" borderId="10" xfId="0" applyNumberFormat="1" applyFont="1" applyBorder="1" applyAlignment="1">
      <alignment horizontal="center" vertical="center" textRotation="90" wrapText="1"/>
    </xf>
    <xf numFmtId="49" fontId="1" fillId="0" borderId="9" xfId="0" applyNumberFormat="1" applyFont="1" applyBorder="1" applyAlignment="1">
      <alignment horizontal="center" vertical="center" textRotation="255" wrapText="1"/>
    </xf>
    <xf numFmtId="49" fontId="1" fillId="0" borderId="0" xfId="0" applyNumberFormat="1" applyFont="1" applyBorder="1" applyAlignment="1">
      <alignment horizontal="center" vertical="center" textRotation="255" wrapText="1"/>
    </xf>
    <xf numFmtId="49" fontId="1" fillId="0" borderId="10" xfId="0" applyNumberFormat="1" applyFont="1" applyBorder="1" applyAlignment="1">
      <alignment horizontal="center" vertical="center" textRotation="255" wrapText="1"/>
    </xf>
    <xf numFmtId="0" fontId="4" fillId="0" borderId="0" xfId="0" applyFont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2" fontId="8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4" fontId="8" fillId="0" borderId="13" xfId="0" applyNumberFormat="1" applyFont="1" applyFill="1" applyBorder="1" applyAlignment="1">
      <alignment horizontal="center" vertical="center" wrapText="1"/>
    </xf>
    <xf numFmtId="49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49" fontId="1" fillId="0" borderId="13" xfId="0" applyNumberFormat="1" applyFont="1" applyBorder="1" applyAlignment="1">
      <alignment horizontal="center" vertical="center" textRotation="255" wrapText="1"/>
    </xf>
    <xf numFmtId="0" fontId="1" fillId="0" borderId="13" xfId="0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textRotation="255" wrapText="1"/>
    </xf>
    <xf numFmtId="49" fontId="1" fillId="0" borderId="1" xfId="0" applyNumberFormat="1" applyFont="1" applyBorder="1" applyAlignment="1">
      <alignment horizontal="center" vertical="center" textRotation="255" wrapText="1"/>
    </xf>
    <xf numFmtId="49" fontId="1" fillId="0" borderId="12" xfId="0" applyNumberFormat="1" applyFont="1" applyBorder="1" applyAlignment="1">
      <alignment horizontal="center" vertical="center" textRotation="255" wrapText="1"/>
    </xf>
    <xf numFmtId="49" fontId="9" fillId="0" borderId="13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top"/>
    </xf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49" fontId="6" fillId="0" borderId="5" xfId="0" applyNumberFormat="1" applyFont="1" applyFill="1" applyBorder="1" applyAlignment="1">
      <alignment horizontal="center"/>
    </xf>
    <xf numFmtId="0" fontId="6" fillId="0" borderId="5" xfId="0" applyFont="1" applyBorder="1" applyAlignment="1">
      <alignment horizontal="right"/>
    </xf>
    <xf numFmtId="49" fontId="6" fillId="0" borderId="1" xfId="0" applyNumberFormat="1" applyFont="1" applyFill="1" applyBorder="1" applyAlignment="1">
      <alignment horizontal="left"/>
    </xf>
    <xf numFmtId="0" fontId="10" fillId="0" borderId="13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ymen-onko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1227"/>
  <sheetViews>
    <sheetView tabSelected="1" view="pageBreakPreview" zoomScaleNormal="100" zoomScaleSheetLayoutView="100" workbookViewId="0">
      <selection activeCell="A16" sqref="A16:AX16"/>
    </sheetView>
  </sheetViews>
  <sheetFormatPr defaultColWidth="0.85546875" defaultRowHeight="12.75" x14ac:dyDescent="0.2"/>
  <cols>
    <col min="1" max="1" width="0.85546875" style="4" customWidth="1"/>
    <col min="2" max="2" width="1.42578125" style="4" customWidth="1"/>
    <col min="3" max="3" width="1.28515625" style="4" customWidth="1"/>
    <col min="4" max="4" width="1.7109375" style="4" customWidth="1"/>
    <col min="5" max="13" width="0.85546875" style="4"/>
    <col min="14" max="14" width="2.140625" style="4" customWidth="1"/>
    <col min="15" max="22" width="0.85546875" style="4"/>
    <col min="23" max="23" width="4" style="4" customWidth="1"/>
    <col min="24" max="30" width="0.85546875" style="4"/>
    <col min="31" max="31" width="6.140625" style="4" customWidth="1"/>
    <col min="32" max="33" width="0.85546875" style="4"/>
    <col min="34" max="34" width="6" style="4" customWidth="1"/>
    <col min="35" max="35" width="9.140625" style="4" customWidth="1"/>
    <col min="36" max="36" width="2.7109375" style="4" customWidth="1"/>
    <col min="37" max="37" width="1" style="4" customWidth="1"/>
    <col min="38" max="53" width="0.85546875" style="4"/>
    <col min="54" max="54" width="3.140625" style="4" customWidth="1"/>
    <col min="55" max="55" width="1.42578125" style="4" customWidth="1"/>
    <col min="56" max="56" width="1.7109375" style="4" customWidth="1"/>
    <col min="57" max="57" width="1.85546875" style="4" customWidth="1"/>
    <col min="58" max="63" width="0.85546875" style="4"/>
    <col min="64" max="64" width="2.7109375" style="4" customWidth="1"/>
    <col min="65" max="65" width="1" style="4" customWidth="1"/>
    <col min="66" max="75" width="0.85546875" style="4"/>
    <col min="76" max="76" width="2.7109375" style="4" customWidth="1"/>
    <col min="77" max="77" width="0.85546875" style="4"/>
    <col min="78" max="78" width="5.42578125" style="4" customWidth="1"/>
    <col min="79" max="79" width="0.85546875" style="4"/>
    <col min="80" max="80" width="1.7109375" style="4" customWidth="1"/>
    <col min="81" max="81" width="0.85546875" style="4" hidden="1" customWidth="1"/>
    <col min="82" max="90" width="0.85546875" style="4"/>
    <col min="91" max="91" width="2.85546875" style="4" customWidth="1"/>
    <col min="92" max="115" width="0.85546875" style="4"/>
    <col min="116" max="116" width="1.7109375" style="4" customWidth="1"/>
    <col min="117" max="16384" width="0.85546875" style="4"/>
  </cols>
  <sheetData>
    <row r="1" spans="1:184" s="1" customFormat="1" ht="11.25" x14ac:dyDescent="0.2">
      <c r="EY1" s="2" t="s">
        <v>0</v>
      </c>
      <c r="GB1" s="2"/>
    </row>
    <row r="2" spans="1:184" s="1" customFormat="1" ht="11.25" x14ac:dyDescent="0.2">
      <c r="EY2" s="2" t="s">
        <v>1</v>
      </c>
      <c r="GB2" s="2"/>
    </row>
    <row r="3" spans="1:184" s="1" customFormat="1" ht="11.25" x14ac:dyDescent="0.2">
      <c r="EY3" s="2" t="s">
        <v>2</v>
      </c>
      <c r="GB3" s="2"/>
    </row>
    <row r="4" spans="1:184" s="1" customFormat="1" ht="11.25" x14ac:dyDescent="0.2">
      <c r="EY4" s="3" t="s">
        <v>3</v>
      </c>
      <c r="GB4" s="3"/>
    </row>
    <row r="5" spans="1:184" s="1" customFormat="1" ht="11.25" x14ac:dyDescent="0.2">
      <c r="FW5" s="2"/>
    </row>
    <row r="6" spans="1:184" s="5" customFormat="1" ht="16.5" x14ac:dyDescent="0.25">
      <c r="A6" s="109" t="s">
        <v>4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</row>
    <row r="7" spans="1:184" s="6" customFormat="1" ht="16.5" x14ac:dyDescent="0.25">
      <c r="AR7" s="7" t="s">
        <v>5</v>
      </c>
      <c r="AS7" s="110" t="s">
        <v>1130</v>
      </c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8" t="s">
        <v>6</v>
      </c>
      <c r="BJ7" s="7" t="s">
        <v>7</v>
      </c>
      <c r="BK7" s="110" t="s">
        <v>1576</v>
      </c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8" t="s">
        <v>8</v>
      </c>
    </row>
    <row r="8" spans="1:184" s="9" customFormat="1" ht="15.75" x14ac:dyDescent="0.25">
      <c r="BF8" s="10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</row>
    <row r="9" spans="1:184" x14ac:dyDescent="0.2"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</row>
    <row r="10" spans="1:184" s="12" customFormat="1" ht="28.5" customHeight="1" x14ac:dyDescent="0.2">
      <c r="A10" s="87" t="s">
        <v>9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9" t="s">
        <v>10</v>
      </c>
      <c r="AZ10" s="90"/>
      <c r="BA10" s="90"/>
      <c r="BB10" s="90"/>
      <c r="BC10" s="90"/>
      <c r="BD10" s="90"/>
      <c r="BE10" s="90"/>
      <c r="BF10" s="90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2"/>
    </row>
    <row r="11" spans="1:184" s="9" customFormat="1" ht="15.75" customHeight="1" x14ac:dyDescent="0.25">
      <c r="A11" s="87" t="s">
        <v>11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9" t="s">
        <v>12</v>
      </c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2"/>
    </row>
    <row r="12" spans="1:184" s="9" customFormat="1" ht="15.75" customHeight="1" x14ac:dyDescent="0.25">
      <c r="A12" s="87" t="s">
        <v>13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9" t="s">
        <v>14</v>
      </c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2"/>
    </row>
    <row r="13" spans="1:184" s="9" customFormat="1" ht="15.75" customHeight="1" x14ac:dyDescent="0.25">
      <c r="A13" s="87" t="s">
        <v>15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9" t="s">
        <v>16</v>
      </c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2"/>
    </row>
    <row r="14" spans="1:184" s="9" customFormat="1" ht="15.75" customHeight="1" x14ac:dyDescent="0.25">
      <c r="A14" s="87" t="s">
        <v>17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9" t="s">
        <v>18</v>
      </c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2"/>
    </row>
    <row r="15" spans="1:184" s="9" customFormat="1" ht="15.75" customHeight="1" x14ac:dyDescent="0.25">
      <c r="A15" s="87" t="s">
        <v>19</v>
      </c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9" t="s">
        <v>20</v>
      </c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2"/>
    </row>
    <row r="16" spans="1:184" s="9" customFormat="1" ht="15.75" customHeight="1" x14ac:dyDescent="0.25">
      <c r="A16" s="87" t="s">
        <v>21</v>
      </c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9" t="s">
        <v>22</v>
      </c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2"/>
    </row>
    <row r="18" spans="1:450" s="13" customFormat="1" ht="17.25" customHeight="1" x14ac:dyDescent="0.2">
      <c r="A18" s="121" t="s">
        <v>23</v>
      </c>
      <c r="B18" s="121"/>
      <c r="C18" s="121"/>
      <c r="D18" s="121"/>
      <c r="E18" s="121"/>
      <c r="F18" s="93" t="s">
        <v>24</v>
      </c>
      <c r="G18" s="93"/>
      <c r="H18" s="93"/>
      <c r="I18" s="93"/>
      <c r="J18" s="93"/>
      <c r="K18" s="93"/>
      <c r="L18" s="93"/>
      <c r="M18" s="93"/>
      <c r="N18" s="93"/>
      <c r="O18" s="93" t="s">
        <v>24</v>
      </c>
      <c r="P18" s="93"/>
      <c r="Q18" s="93"/>
      <c r="R18" s="93"/>
      <c r="S18" s="93"/>
      <c r="T18" s="93"/>
      <c r="U18" s="93"/>
      <c r="V18" s="93"/>
      <c r="W18" s="93"/>
      <c r="X18" s="94" t="s">
        <v>25</v>
      </c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6"/>
      <c r="DZ18" s="97" t="s">
        <v>26</v>
      </c>
      <c r="EA18" s="98"/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7" t="s">
        <v>27</v>
      </c>
      <c r="EM18" s="98"/>
      <c r="EN18" s="98"/>
      <c r="EO18" s="98"/>
      <c r="EP18" s="98"/>
      <c r="EQ18" s="98"/>
      <c r="ER18" s="98"/>
      <c r="ES18" s="98"/>
      <c r="ET18" s="98"/>
      <c r="EU18" s="98"/>
      <c r="EV18" s="98"/>
      <c r="EW18" s="98"/>
      <c r="EX18" s="99"/>
    </row>
    <row r="19" spans="1:450" s="13" customFormat="1" ht="12" customHeight="1" x14ac:dyDescent="0.2">
      <c r="A19" s="118" t="s">
        <v>28</v>
      </c>
      <c r="B19" s="118"/>
      <c r="C19" s="118"/>
      <c r="D19" s="118"/>
      <c r="E19" s="118"/>
      <c r="F19" s="119" t="s">
        <v>29</v>
      </c>
      <c r="G19" s="118"/>
      <c r="H19" s="118"/>
      <c r="I19" s="118"/>
      <c r="J19" s="118"/>
      <c r="K19" s="118"/>
      <c r="L19" s="118"/>
      <c r="M19" s="118"/>
      <c r="N19" s="120"/>
      <c r="O19" s="119" t="s">
        <v>30</v>
      </c>
      <c r="P19" s="118"/>
      <c r="Q19" s="118"/>
      <c r="R19" s="118"/>
      <c r="S19" s="118"/>
      <c r="T19" s="118"/>
      <c r="U19" s="118"/>
      <c r="V19" s="118"/>
      <c r="W19" s="120"/>
      <c r="X19" s="97" t="s">
        <v>31</v>
      </c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7" t="s">
        <v>32</v>
      </c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7" t="s">
        <v>33</v>
      </c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7" t="s">
        <v>34</v>
      </c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7" t="s">
        <v>35</v>
      </c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7" t="s">
        <v>34</v>
      </c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7" t="s">
        <v>36</v>
      </c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9"/>
      <c r="DZ19" s="100" t="s">
        <v>37</v>
      </c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0" t="s">
        <v>38</v>
      </c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2"/>
    </row>
    <row r="20" spans="1:450" s="13" customFormat="1" ht="12" customHeight="1" x14ac:dyDescent="0.2">
      <c r="A20" s="118" t="s">
        <v>39</v>
      </c>
      <c r="B20" s="118"/>
      <c r="C20" s="118"/>
      <c r="D20" s="118"/>
      <c r="E20" s="118"/>
      <c r="F20" s="106"/>
      <c r="G20" s="107"/>
      <c r="H20" s="107"/>
      <c r="I20" s="107"/>
      <c r="J20" s="107"/>
      <c r="K20" s="107"/>
      <c r="L20" s="107"/>
      <c r="M20" s="107"/>
      <c r="N20" s="108"/>
      <c r="O20" s="106"/>
      <c r="P20" s="107"/>
      <c r="Q20" s="107"/>
      <c r="R20" s="107"/>
      <c r="S20" s="107"/>
      <c r="T20" s="107"/>
      <c r="U20" s="107"/>
      <c r="V20" s="107"/>
      <c r="W20" s="108"/>
      <c r="X20" s="100" t="s">
        <v>40</v>
      </c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0" t="s">
        <v>41</v>
      </c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0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0" t="s">
        <v>42</v>
      </c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0" t="s">
        <v>43</v>
      </c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0" t="s">
        <v>44</v>
      </c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0" t="s">
        <v>45</v>
      </c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2"/>
      <c r="DZ20" s="100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0" t="s">
        <v>46</v>
      </c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2"/>
    </row>
    <row r="21" spans="1:450" s="13" customFormat="1" ht="12" x14ac:dyDescent="0.2">
      <c r="A21" s="103"/>
      <c r="B21" s="104"/>
      <c r="C21" s="104"/>
      <c r="D21" s="104"/>
      <c r="E21" s="105"/>
      <c r="F21" s="106"/>
      <c r="G21" s="107"/>
      <c r="H21" s="107"/>
      <c r="I21" s="107"/>
      <c r="J21" s="107"/>
      <c r="K21" s="107"/>
      <c r="L21" s="107"/>
      <c r="M21" s="107"/>
      <c r="N21" s="108"/>
      <c r="O21" s="106"/>
      <c r="P21" s="107"/>
      <c r="Q21" s="107"/>
      <c r="R21" s="107"/>
      <c r="S21" s="107"/>
      <c r="T21" s="107"/>
      <c r="U21" s="107"/>
      <c r="V21" s="107"/>
      <c r="W21" s="108"/>
      <c r="X21" s="100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0" t="s">
        <v>47</v>
      </c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0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0" t="s">
        <v>48</v>
      </c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0" t="s">
        <v>49</v>
      </c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0" t="s">
        <v>50</v>
      </c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22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4"/>
      <c r="DZ21" s="100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22" t="s">
        <v>51</v>
      </c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4"/>
    </row>
    <row r="22" spans="1:450" s="13" customFormat="1" ht="12" customHeight="1" x14ac:dyDescent="0.2">
      <c r="A22" s="103"/>
      <c r="B22" s="104"/>
      <c r="C22" s="104"/>
      <c r="D22" s="104"/>
      <c r="E22" s="105"/>
      <c r="F22" s="106"/>
      <c r="G22" s="107"/>
      <c r="H22" s="107"/>
      <c r="I22" s="107"/>
      <c r="J22" s="107"/>
      <c r="K22" s="107"/>
      <c r="L22" s="107"/>
      <c r="M22" s="107"/>
      <c r="N22" s="108"/>
      <c r="O22" s="106"/>
      <c r="P22" s="107"/>
      <c r="Q22" s="107"/>
      <c r="R22" s="107"/>
      <c r="S22" s="107"/>
      <c r="T22" s="107"/>
      <c r="U22" s="107"/>
      <c r="V22" s="107"/>
      <c r="W22" s="108"/>
      <c r="X22" s="100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0" t="s">
        <v>52</v>
      </c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97" t="s">
        <v>53</v>
      </c>
      <c r="AZ22" s="98"/>
      <c r="BA22" s="98"/>
      <c r="BB22" s="98"/>
      <c r="BC22" s="98"/>
      <c r="BD22" s="98"/>
      <c r="BE22" s="97" t="s">
        <v>54</v>
      </c>
      <c r="BF22" s="98"/>
      <c r="BG22" s="98"/>
      <c r="BH22" s="98"/>
      <c r="BI22" s="98"/>
      <c r="BJ22" s="98"/>
      <c r="BK22" s="98"/>
      <c r="BL22" s="98"/>
      <c r="BM22" s="98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97" t="s">
        <v>53</v>
      </c>
      <c r="BZ22" s="98"/>
      <c r="CA22" s="98"/>
      <c r="CB22" s="98"/>
      <c r="CC22" s="98"/>
      <c r="CD22" s="98"/>
      <c r="CE22" s="97" t="s">
        <v>54</v>
      </c>
      <c r="CF22" s="98"/>
      <c r="CG22" s="98"/>
      <c r="CH22" s="98"/>
      <c r="CI22" s="98"/>
      <c r="CJ22" s="98"/>
      <c r="CK22" s="98"/>
      <c r="CL22" s="98"/>
      <c r="CM22" s="98"/>
      <c r="CN22" s="100" t="s">
        <v>55</v>
      </c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97" t="s">
        <v>56</v>
      </c>
      <c r="DC22" s="98"/>
      <c r="DD22" s="98"/>
      <c r="DE22" s="98"/>
      <c r="DF22" s="98"/>
      <c r="DG22" s="98"/>
      <c r="DH22" s="98"/>
      <c r="DI22" s="98"/>
      <c r="DJ22" s="98"/>
      <c r="DK22" s="98"/>
      <c r="DL22" s="98"/>
      <c r="DM22" s="98"/>
      <c r="DN22" s="99"/>
      <c r="DO22" s="97" t="s">
        <v>57</v>
      </c>
      <c r="DP22" s="98"/>
      <c r="DQ22" s="98"/>
      <c r="DR22" s="98"/>
      <c r="DS22" s="98"/>
      <c r="DT22" s="98"/>
      <c r="DU22" s="98"/>
      <c r="DV22" s="98"/>
      <c r="DW22" s="98"/>
      <c r="DX22" s="98"/>
      <c r="DY22" s="99"/>
      <c r="DZ22" s="100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0" t="s">
        <v>58</v>
      </c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2"/>
    </row>
    <row r="23" spans="1:450" s="13" customFormat="1" ht="12" customHeight="1" x14ac:dyDescent="0.2">
      <c r="A23" s="103"/>
      <c r="B23" s="104"/>
      <c r="C23" s="104"/>
      <c r="D23" s="104"/>
      <c r="E23" s="105"/>
      <c r="F23" s="106"/>
      <c r="G23" s="107"/>
      <c r="H23" s="107"/>
      <c r="I23" s="107"/>
      <c r="J23" s="107"/>
      <c r="K23" s="107"/>
      <c r="L23" s="107"/>
      <c r="M23" s="107"/>
      <c r="N23" s="108"/>
      <c r="O23" s="106"/>
      <c r="P23" s="107"/>
      <c r="Q23" s="107"/>
      <c r="R23" s="107"/>
      <c r="S23" s="107"/>
      <c r="T23" s="107"/>
      <c r="U23" s="107"/>
      <c r="V23" s="107"/>
      <c r="W23" s="108"/>
      <c r="X23" s="100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0" t="s">
        <v>59</v>
      </c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0" t="s">
        <v>60</v>
      </c>
      <c r="AZ23" s="101"/>
      <c r="BA23" s="101"/>
      <c r="BB23" s="101"/>
      <c r="BC23" s="101"/>
      <c r="BD23" s="101"/>
      <c r="BE23" s="100" t="s">
        <v>61</v>
      </c>
      <c r="BF23" s="101"/>
      <c r="BG23" s="101"/>
      <c r="BH23" s="101"/>
      <c r="BI23" s="101"/>
      <c r="BJ23" s="101"/>
      <c r="BK23" s="101"/>
      <c r="BL23" s="101"/>
      <c r="BM23" s="101"/>
      <c r="BN23" s="100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0" t="s">
        <v>62</v>
      </c>
      <c r="BZ23" s="101"/>
      <c r="CA23" s="101"/>
      <c r="CB23" s="101"/>
      <c r="CC23" s="101"/>
      <c r="CD23" s="101"/>
      <c r="CE23" s="100" t="s">
        <v>61</v>
      </c>
      <c r="CF23" s="101"/>
      <c r="CG23" s="101"/>
      <c r="CH23" s="101"/>
      <c r="CI23" s="101"/>
      <c r="CJ23" s="101"/>
      <c r="CK23" s="101"/>
      <c r="CL23" s="101"/>
      <c r="CM23" s="101"/>
      <c r="CN23" s="100" t="s">
        <v>63</v>
      </c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0" t="s">
        <v>64</v>
      </c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2"/>
      <c r="DO23" s="100" t="s">
        <v>65</v>
      </c>
      <c r="DP23" s="101"/>
      <c r="DQ23" s="101"/>
      <c r="DR23" s="101"/>
      <c r="DS23" s="101"/>
      <c r="DT23" s="101"/>
      <c r="DU23" s="101"/>
      <c r="DV23" s="101"/>
      <c r="DW23" s="101"/>
      <c r="DX23" s="101"/>
      <c r="DY23" s="102"/>
      <c r="DZ23" s="100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0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2"/>
    </row>
    <row r="24" spans="1:450" s="13" customFormat="1" ht="12" customHeight="1" x14ac:dyDescent="0.2">
      <c r="A24" s="103"/>
      <c r="B24" s="104"/>
      <c r="C24" s="104"/>
      <c r="D24" s="104"/>
      <c r="E24" s="105"/>
      <c r="F24" s="106"/>
      <c r="G24" s="107"/>
      <c r="H24" s="107"/>
      <c r="I24" s="107"/>
      <c r="J24" s="107"/>
      <c r="K24" s="107"/>
      <c r="L24" s="107"/>
      <c r="M24" s="107"/>
      <c r="N24" s="108"/>
      <c r="O24" s="106"/>
      <c r="P24" s="107"/>
      <c r="Q24" s="107"/>
      <c r="R24" s="107"/>
      <c r="S24" s="107"/>
      <c r="T24" s="107"/>
      <c r="U24" s="107"/>
      <c r="V24" s="107"/>
      <c r="W24" s="108"/>
      <c r="X24" s="100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0" t="s">
        <v>66</v>
      </c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0"/>
      <c r="AZ24" s="101"/>
      <c r="BA24" s="101"/>
      <c r="BB24" s="101"/>
      <c r="BC24" s="101"/>
      <c r="BD24" s="101"/>
      <c r="BE24" s="100"/>
      <c r="BF24" s="101"/>
      <c r="BG24" s="101"/>
      <c r="BH24" s="101"/>
      <c r="BI24" s="101"/>
      <c r="BJ24" s="101"/>
      <c r="BK24" s="101"/>
      <c r="BL24" s="101"/>
      <c r="BM24" s="101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0"/>
      <c r="BZ24" s="101"/>
      <c r="CA24" s="101"/>
      <c r="CB24" s="101"/>
      <c r="CC24" s="101"/>
      <c r="CD24" s="101"/>
      <c r="CE24" s="100"/>
      <c r="CF24" s="101"/>
      <c r="CG24" s="101"/>
      <c r="CH24" s="101"/>
      <c r="CI24" s="101"/>
      <c r="CJ24" s="101"/>
      <c r="CK24" s="101"/>
      <c r="CL24" s="101"/>
      <c r="CM24" s="101"/>
      <c r="CN24" s="100" t="s">
        <v>67</v>
      </c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0" t="s">
        <v>68</v>
      </c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2"/>
      <c r="DO24" s="100" t="s">
        <v>40</v>
      </c>
      <c r="DP24" s="101"/>
      <c r="DQ24" s="101"/>
      <c r="DR24" s="101"/>
      <c r="DS24" s="101"/>
      <c r="DT24" s="101"/>
      <c r="DU24" s="101"/>
      <c r="DV24" s="101"/>
      <c r="DW24" s="101"/>
      <c r="DX24" s="101"/>
      <c r="DY24" s="102"/>
      <c r="DZ24" s="100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0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2"/>
    </row>
    <row r="25" spans="1:450" s="13" customFormat="1" ht="12" customHeight="1" x14ac:dyDescent="0.2">
      <c r="A25" s="103"/>
      <c r="B25" s="104"/>
      <c r="C25" s="104"/>
      <c r="D25" s="104"/>
      <c r="E25" s="105"/>
      <c r="F25" s="106"/>
      <c r="G25" s="107"/>
      <c r="H25" s="107"/>
      <c r="I25" s="107"/>
      <c r="J25" s="107"/>
      <c r="K25" s="107"/>
      <c r="L25" s="107"/>
      <c r="M25" s="107"/>
      <c r="N25" s="108"/>
      <c r="O25" s="106"/>
      <c r="P25" s="107"/>
      <c r="Q25" s="107"/>
      <c r="R25" s="107"/>
      <c r="S25" s="107"/>
      <c r="T25" s="107"/>
      <c r="U25" s="107"/>
      <c r="V25" s="107"/>
      <c r="W25" s="108"/>
      <c r="X25" s="100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0" t="s">
        <v>69</v>
      </c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0"/>
      <c r="AZ25" s="101"/>
      <c r="BA25" s="101"/>
      <c r="BB25" s="101"/>
      <c r="BC25" s="101"/>
      <c r="BD25" s="101"/>
      <c r="BE25" s="100"/>
      <c r="BF25" s="101"/>
      <c r="BG25" s="101"/>
      <c r="BH25" s="101"/>
      <c r="BI25" s="101"/>
      <c r="BJ25" s="101"/>
      <c r="BK25" s="101"/>
      <c r="BL25" s="101"/>
      <c r="BM25" s="101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0"/>
      <c r="BZ25" s="101"/>
      <c r="CA25" s="101"/>
      <c r="CB25" s="101"/>
      <c r="CC25" s="101"/>
      <c r="CD25" s="101"/>
      <c r="CE25" s="100"/>
      <c r="CF25" s="101"/>
      <c r="CG25" s="101"/>
      <c r="CH25" s="101"/>
      <c r="CI25" s="101"/>
      <c r="CJ25" s="101"/>
      <c r="CK25" s="101"/>
      <c r="CL25" s="101"/>
      <c r="CM25" s="101"/>
      <c r="CN25" s="100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0" t="s">
        <v>70</v>
      </c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2"/>
      <c r="DO25" s="100" t="s">
        <v>71</v>
      </c>
      <c r="DP25" s="101"/>
      <c r="DQ25" s="101"/>
      <c r="DR25" s="101"/>
      <c r="DS25" s="101"/>
      <c r="DT25" s="101"/>
      <c r="DU25" s="101"/>
      <c r="DV25" s="101"/>
      <c r="DW25" s="101"/>
      <c r="DX25" s="101"/>
      <c r="DY25" s="102"/>
      <c r="DZ25" s="100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0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2"/>
    </row>
    <row r="26" spans="1:450" s="13" customFormat="1" ht="12" x14ac:dyDescent="0.2">
      <c r="A26" s="103"/>
      <c r="B26" s="104"/>
      <c r="C26" s="104"/>
      <c r="D26" s="104"/>
      <c r="E26" s="105"/>
      <c r="F26" s="106"/>
      <c r="G26" s="107"/>
      <c r="H26" s="107"/>
      <c r="I26" s="107"/>
      <c r="J26" s="107"/>
      <c r="K26" s="107"/>
      <c r="L26" s="107"/>
      <c r="M26" s="107"/>
      <c r="N26" s="108"/>
      <c r="O26" s="106"/>
      <c r="P26" s="107"/>
      <c r="Q26" s="107"/>
      <c r="R26" s="107"/>
      <c r="S26" s="107"/>
      <c r="T26" s="107"/>
      <c r="U26" s="107"/>
      <c r="V26" s="107"/>
      <c r="W26" s="108"/>
      <c r="X26" s="100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0" t="s">
        <v>72</v>
      </c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0"/>
      <c r="AZ26" s="101"/>
      <c r="BA26" s="101"/>
      <c r="BB26" s="101"/>
      <c r="BC26" s="101"/>
      <c r="BD26" s="101"/>
      <c r="BE26" s="100"/>
      <c r="BF26" s="101"/>
      <c r="BG26" s="101"/>
      <c r="BH26" s="101"/>
      <c r="BI26" s="101"/>
      <c r="BJ26" s="101"/>
      <c r="BK26" s="101"/>
      <c r="BL26" s="101"/>
      <c r="BM26" s="101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0"/>
      <c r="BZ26" s="101"/>
      <c r="CA26" s="101"/>
      <c r="CB26" s="101"/>
      <c r="CC26" s="101"/>
      <c r="CD26" s="101"/>
      <c r="CE26" s="100"/>
      <c r="CF26" s="101"/>
      <c r="CG26" s="101"/>
      <c r="CH26" s="101"/>
      <c r="CI26" s="101"/>
      <c r="CJ26" s="101"/>
      <c r="CK26" s="101"/>
      <c r="CL26" s="101"/>
      <c r="CM26" s="101"/>
      <c r="CN26" s="100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0" t="s">
        <v>73</v>
      </c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2"/>
      <c r="DO26" s="100"/>
      <c r="DP26" s="101"/>
      <c r="DQ26" s="101"/>
      <c r="DR26" s="101"/>
      <c r="DS26" s="101"/>
      <c r="DT26" s="101"/>
      <c r="DU26" s="101"/>
      <c r="DV26" s="101"/>
      <c r="DW26" s="101"/>
      <c r="DX26" s="101"/>
      <c r="DY26" s="102"/>
      <c r="DZ26" s="100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0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2"/>
    </row>
    <row r="27" spans="1:450" s="13" customFormat="1" ht="12" customHeight="1" x14ac:dyDescent="0.2">
      <c r="A27" s="103"/>
      <c r="B27" s="104"/>
      <c r="C27" s="104"/>
      <c r="D27" s="104"/>
      <c r="E27" s="105"/>
      <c r="F27" s="106"/>
      <c r="G27" s="107"/>
      <c r="H27" s="107"/>
      <c r="I27" s="107"/>
      <c r="J27" s="107"/>
      <c r="K27" s="107"/>
      <c r="L27" s="107"/>
      <c r="M27" s="107"/>
      <c r="N27" s="108"/>
      <c r="O27" s="127"/>
      <c r="P27" s="128"/>
      <c r="Q27" s="128"/>
      <c r="R27" s="128"/>
      <c r="S27" s="128"/>
      <c r="T27" s="128"/>
      <c r="U27" s="128"/>
      <c r="V27" s="128"/>
      <c r="W27" s="129"/>
      <c r="X27" s="122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2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2"/>
      <c r="AZ27" s="123"/>
      <c r="BA27" s="123"/>
      <c r="BB27" s="123"/>
      <c r="BC27" s="123"/>
      <c r="BD27" s="123"/>
      <c r="BE27" s="122"/>
      <c r="BF27" s="123"/>
      <c r="BG27" s="123"/>
      <c r="BH27" s="123"/>
      <c r="BI27" s="123"/>
      <c r="BJ27" s="123"/>
      <c r="BK27" s="123"/>
      <c r="BL27" s="123"/>
      <c r="BM27" s="123"/>
      <c r="BN27" s="122"/>
      <c r="BO27" s="123"/>
      <c r="BP27" s="123"/>
      <c r="BQ27" s="123"/>
      <c r="BR27" s="123"/>
      <c r="BS27" s="123"/>
      <c r="BT27" s="123"/>
      <c r="BU27" s="123"/>
      <c r="BV27" s="123"/>
      <c r="BW27" s="123"/>
      <c r="BX27" s="124"/>
      <c r="BY27" s="100"/>
      <c r="BZ27" s="101"/>
      <c r="CA27" s="101"/>
      <c r="CB27" s="101"/>
      <c r="CC27" s="101"/>
      <c r="CD27" s="101"/>
      <c r="CE27" s="100"/>
      <c r="CF27" s="101"/>
      <c r="CG27" s="101"/>
      <c r="CH27" s="101"/>
      <c r="CI27" s="101"/>
      <c r="CJ27" s="101"/>
      <c r="CK27" s="101"/>
      <c r="CL27" s="101"/>
      <c r="CM27" s="101"/>
      <c r="CN27" s="122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4"/>
      <c r="DB27" s="122" t="s">
        <v>71</v>
      </c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4"/>
      <c r="DO27" s="122"/>
      <c r="DP27" s="123"/>
      <c r="DQ27" s="123"/>
      <c r="DR27" s="123"/>
      <c r="DS27" s="123"/>
      <c r="DT27" s="123"/>
      <c r="DU27" s="123"/>
      <c r="DV27" s="123"/>
      <c r="DW27" s="123"/>
      <c r="DX27" s="123"/>
      <c r="DY27" s="124"/>
      <c r="DZ27" s="122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2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</row>
    <row r="28" spans="1:450" s="13" customFormat="1" ht="12" customHeight="1" x14ac:dyDescent="0.2">
      <c r="A28" s="125" t="s">
        <v>74</v>
      </c>
      <c r="B28" s="125"/>
      <c r="C28" s="125"/>
      <c r="D28" s="125"/>
      <c r="E28" s="125"/>
      <c r="F28" s="125" t="s">
        <v>75</v>
      </c>
      <c r="G28" s="125"/>
      <c r="H28" s="125"/>
      <c r="I28" s="125"/>
      <c r="J28" s="125"/>
      <c r="K28" s="125"/>
      <c r="L28" s="125"/>
      <c r="M28" s="125"/>
      <c r="N28" s="125"/>
      <c r="O28" s="125" t="s">
        <v>76</v>
      </c>
      <c r="P28" s="125"/>
      <c r="Q28" s="125"/>
      <c r="R28" s="125"/>
      <c r="S28" s="125"/>
      <c r="T28" s="125"/>
      <c r="U28" s="125"/>
      <c r="V28" s="125"/>
      <c r="W28" s="125"/>
      <c r="X28" s="126">
        <v>4</v>
      </c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>
        <v>5</v>
      </c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5">
        <v>6</v>
      </c>
      <c r="AZ28" s="125"/>
      <c r="BA28" s="125"/>
      <c r="BB28" s="125"/>
      <c r="BC28" s="125"/>
      <c r="BD28" s="125"/>
      <c r="BE28" s="125">
        <v>7</v>
      </c>
      <c r="BF28" s="125"/>
      <c r="BG28" s="125"/>
      <c r="BH28" s="125"/>
      <c r="BI28" s="125"/>
      <c r="BJ28" s="125"/>
      <c r="BK28" s="125"/>
      <c r="BL28" s="125"/>
      <c r="BM28" s="125"/>
      <c r="BN28" s="126">
        <v>8</v>
      </c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>
        <v>9</v>
      </c>
      <c r="BZ28" s="126"/>
      <c r="CA28" s="126"/>
      <c r="CB28" s="126"/>
      <c r="CC28" s="126"/>
      <c r="CD28" s="126"/>
      <c r="CE28" s="126">
        <v>10</v>
      </c>
      <c r="CF28" s="126"/>
      <c r="CG28" s="126"/>
      <c r="CH28" s="126"/>
      <c r="CI28" s="126"/>
      <c r="CJ28" s="126"/>
      <c r="CK28" s="126"/>
      <c r="CL28" s="126"/>
      <c r="CM28" s="126"/>
      <c r="CN28" s="126">
        <v>11</v>
      </c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>
        <v>12</v>
      </c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>
        <v>13</v>
      </c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>
        <v>14</v>
      </c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>
        <v>15</v>
      </c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</row>
    <row r="29" spans="1:450" s="15" customFormat="1" ht="39.75" customHeight="1" x14ac:dyDescent="0.2">
      <c r="A29" s="76" t="s">
        <v>74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60" t="s">
        <v>540</v>
      </c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 t="s">
        <v>77</v>
      </c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84" t="s">
        <v>78</v>
      </c>
      <c r="AZ29" s="84"/>
      <c r="BA29" s="84"/>
      <c r="BB29" s="84"/>
      <c r="BC29" s="84"/>
      <c r="BD29" s="84"/>
      <c r="BE29" s="60" t="s">
        <v>79</v>
      </c>
      <c r="BF29" s="60"/>
      <c r="BG29" s="60"/>
      <c r="BH29" s="60"/>
      <c r="BI29" s="60"/>
      <c r="BJ29" s="60"/>
      <c r="BK29" s="60"/>
      <c r="BL29" s="60"/>
      <c r="BM29" s="60"/>
      <c r="BN29" s="81">
        <v>1</v>
      </c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76" t="s">
        <v>22</v>
      </c>
      <c r="BZ29" s="76"/>
      <c r="CA29" s="76"/>
      <c r="CB29" s="76"/>
      <c r="CC29" s="76"/>
      <c r="CD29" s="76"/>
      <c r="CE29" s="60" t="s">
        <v>80</v>
      </c>
      <c r="CF29" s="60"/>
      <c r="CG29" s="60"/>
      <c r="CH29" s="60"/>
      <c r="CI29" s="60"/>
      <c r="CJ29" s="60"/>
      <c r="CK29" s="60"/>
      <c r="CL29" s="60"/>
      <c r="CM29" s="60"/>
      <c r="CN29" s="61">
        <v>484665.17</v>
      </c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76" t="s">
        <v>604</v>
      </c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 t="s">
        <v>173</v>
      </c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62" t="s">
        <v>86</v>
      </c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81" t="s">
        <v>84</v>
      </c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</row>
    <row r="30" spans="1:450" s="17" customFormat="1" ht="51.75" customHeight="1" x14ac:dyDescent="0.2">
      <c r="A30" s="76" t="s">
        <v>75</v>
      </c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60" t="s">
        <v>541</v>
      </c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 t="s">
        <v>77</v>
      </c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84" t="s">
        <v>78</v>
      </c>
      <c r="AZ30" s="84"/>
      <c r="BA30" s="84"/>
      <c r="BB30" s="84"/>
      <c r="BC30" s="84"/>
      <c r="BD30" s="84"/>
      <c r="BE30" s="60" t="s">
        <v>79</v>
      </c>
      <c r="BF30" s="60"/>
      <c r="BG30" s="60"/>
      <c r="BH30" s="60"/>
      <c r="BI30" s="60"/>
      <c r="BJ30" s="60"/>
      <c r="BK30" s="60"/>
      <c r="BL30" s="60"/>
      <c r="BM30" s="60"/>
      <c r="BN30" s="59" t="s">
        <v>74</v>
      </c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76" t="s">
        <v>22</v>
      </c>
      <c r="BZ30" s="76"/>
      <c r="CA30" s="76"/>
      <c r="CB30" s="76"/>
      <c r="CC30" s="76"/>
      <c r="CD30" s="76"/>
      <c r="CE30" s="60" t="s">
        <v>80</v>
      </c>
      <c r="CF30" s="60"/>
      <c r="CG30" s="60"/>
      <c r="CH30" s="60"/>
      <c r="CI30" s="60"/>
      <c r="CJ30" s="60"/>
      <c r="CK30" s="60"/>
      <c r="CL30" s="60"/>
      <c r="CM30" s="60"/>
      <c r="CN30" s="61">
        <v>1525574.68</v>
      </c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59" t="s">
        <v>604</v>
      </c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 t="s">
        <v>173</v>
      </c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62" t="s">
        <v>86</v>
      </c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 t="s">
        <v>84</v>
      </c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</row>
    <row r="31" spans="1:450" s="17" customFormat="1" ht="40.5" customHeight="1" x14ac:dyDescent="0.2">
      <c r="A31" s="76" t="s">
        <v>76</v>
      </c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60" t="s">
        <v>375</v>
      </c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 t="s">
        <v>77</v>
      </c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84" t="s">
        <v>78</v>
      </c>
      <c r="AZ31" s="84"/>
      <c r="BA31" s="84"/>
      <c r="BB31" s="84"/>
      <c r="BC31" s="84"/>
      <c r="BD31" s="84"/>
      <c r="BE31" s="60" t="s">
        <v>79</v>
      </c>
      <c r="BF31" s="60"/>
      <c r="BG31" s="60"/>
      <c r="BH31" s="60"/>
      <c r="BI31" s="60"/>
      <c r="BJ31" s="60"/>
      <c r="BK31" s="60"/>
      <c r="BL31" s="60"/>
      <c r="BM31" s="60"/>
      <c r="BN31" s="59" t="s">
        <v>74</v>
      </c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76" t="s">
        <v>22</v>
      </c>
      <c r="BZ31" s="76"/>
      <c r="CA31" s="76"/>
      <c r="CB31" s="76"/>
      <c r="CC31" s="76"/>
      <c r="CD31" s="76"/>
      <c r="CE31" s="60" t="s">
        <v>80</v>
      </c>
      <c r="CF31" s="60"/>
      <c r="CG31" s="60"/>
      <c r="CH31" s="60"/>
      <c r="CI31" s="60"/>
      <c r="CJ31" s="60"/>
      <c r="CK31" s="60"/>
      <c r="CL31" s="60"/>
      <c r="CM31" s="60"/>
      <c r="CN31" s="61">
        <v>936810.93</v>
      </c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59" t="s">
        <v>605</v>
      </c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 t="s">
        <v>173</v>
      </c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62" t="s">
        <v>86</v>
      </c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 t="s">
        <v>84</v>
      </c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</row>
    <row r="32" spans="1:450" s="17" customFormat="1" ht="40.5" customHeight="1" x14ac:dyDescent="0.2">
      <c r="A32" s="76" t="s">
        <v>87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60" t="s">
        <v>542</v>
      </c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 t="s">
        <v>77</v>
      </c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84" t="s">
        <v>78</v>
      </c>
      <c r="AZ32" s="84"/>
      <c r="BA32" s="84"/>
      <c r="BB32" s="84"/>
      <c r="BC32" s="84"/>
      <c r="BD32" s="84"/>
      <c r="BE32" s="60" t="s">
        <v>79</v>
      </c>
      <c r="BF32" s="60"/>
      <c r="BG32" s="60"/>
      <c r="BH32" s="60"/>
      <c r="BI32" s="60"/>
      <c r="BJ32" s="60"/>
      <c r="BK32" s="60"/>
      <c r="BL32" s="60"/>
      <c r="BM32" s="60"/>
      <c r="BN32" s="59" t="s">
        <v>74</v>
      </c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76" t="s">
        <v>22</v>
      </c>
      <c r="BZ32" s="76"/>
      <c r="CA32" s="76"/>
      <c r="CB32" s="76"/>
      <c r="CC32" s="76"/>
      <c r="CD32" s="76"/>
      <c r="CE32" s="60" t="s">
        <v>80</v>
      </c>
      <c r="CF32" s="60"/>
      <c r="CG32" s="60"/>
      <c r="CH32" s="60"/>
      <c r="CI32" s="60"/>
      <c r="CJ32" s="60"/>
      <c r="CK32" s="60"/>
      <c r="CL32" s="60"/>
      <c r="CM32" s="60"/>
      <c r="CN32" s="61">
        <v>380509.88</v>
      </c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59" t="s">
        <v>605</v>
      </c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130" t="s">
        <v>612</v>
      </c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62" t="s">
        <v>86</v>
      </c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 t="s">
        <v>84</v>
      </c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</row>
    <row r="33" spans="1:450" s="17" customFormat="1" ht="39" customHeight="1" x14ac:dyDescent="0.2">
      <c r="A33" s="76" t="s">
        <v>91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59"/>
      <c r="P33" s="59"/>
      <c r="Q33" s="59"/>
      <c r="R33" s="59"/>
      <c r="S33" s="59"/>
      <c r="T33" s="59"/>
      <c r="U33" s="59"/>
      <c r="V33" s="59"/>
      <c r="W33" s="59"/>
      <c r="X33" s="60" t="s">
        <v>543</v>
      </c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 t="s">
        <v>77</v>
      </c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84" t="s">
        <v>94</v>
      </c>
      <c r="AZ33" s="84"/>
      <c r="BA33" s="84"/>
      <c r="BB33" s="84"/>
      <c r="BC33" s="84"/>
      <c r="BD33" s="84"/>
      <c r="BE33" s="60" t="s">
        <v>95</v>
      </c>
      <c r="BF33" s="60"/>
      <c r="BG33" s="60"/>
      <c r="BH33" s="60"/>
      <c r="BI33" s="60"/>
      <c r="BJ33" s="60"/>
      <c r="BK33" s="60"/>
      <c r="BL33" s="60"/>
      <c r="BM33" s="60"/>
      <c r="BN33" s="59" t="s">
        <v>584</v>
      </c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76" t="s">
        <v>22</v>
      </c>
      <c r="BZ33" s="76"/>
      <c r="CA33" s="76"/>
      <c r="CB33" s="76"/>
      <c r="CC33" s="76"/>
      <c r="CD33" s="76"/>
      <c r="CE33" s="60" t="s">
        <v>80</v>
      </c>
      <c r="CF33" s="60"/>
      <c r="CG33" s="60"/>
      <c r="CH33" s="60"/>
      <c r="CI33" s="60"/>
      <c r="CJ33" s="60"/>
      <c r="CK33" s="60"/>
      <c r="CL33" s="60"/>
      <c r="CM33" s="60"/>
      <c r="CN33" s="61">
        <v>137556.5</v>
      </c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59" t="s">
        <v>605</v>
      </c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 t="s">
        <v>612</v>
      </c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62" t="s">
        <v>86</v>
      </c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 t="s">
        <v>84</v>
      </c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</row>
    <row r="34" spans="1:450" s="17" customFormat="1" ht="39" customHeight="1" x14ac:dyDescent="0.2">
      <c r="A34" s="76" t="s">
        <v>93</v>
      </c>
      <c r="B34" s="76"/>
      <c r="C34" s="76"/>
      <c r="D34" s="76"/>
      <c r="E34" s="76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60" t="s">
        <v>544</v>
      </c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 t="s">
        <v>77</v>
      </c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84" t="s">
        <v>78</v>
      </c>
      <c r="AZ34" s="84"/>
      <c r="BA34" s="84"/>
      <c r="BB34" s="84"/>
      <c r="BC34" s="84"/>
      <c r="BD34" s="84"/>
      <c r="BE34" s="60" t="s">
        <v>79</v>
      </c>
      <c r="BF34" s="60"/>
      <c r="BG34" s="60"/>
      <c r="BH34" s="60"/>
      <c r="BI34" s="60"/>
      <c r="BJ34" s="60"/>
      <c r="BK34" s="60"/>
      <c r="BL34" s="60"/>
      <c r="BM34" s="60"/>
      <c r="BN34" s="81">
        <v>1</v>
      </c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76" t="s">
        <v>22</v>
      </c>
      <c r="BZ34" s="76"/>
      <c r="CA34" s="76"/>
      <c r="CB34" s="76"/>
      <c r="CC34" s="76"/>
      <c r="CD34" s="76"/>
      <c r="CE34" s="60" t="s">
        <v>80</v>
      </c>
      <c r="CF34" s="60"/>
      <c r="CG34" s="60"/>
      <c r="CH34" s="60"/>
      <c r="CI34" s="60"/>
      <c r="CJ34" s="60"/>
      <c r="CK34" s="60"/>
      <c r="CL34" s="60"/>
      <c r="CM34" s="60"/>
      <c r="CN34" s="61">
        <v>1499990</v>
      </c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76" t="s">
        <v>604</v>
      </c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 t="s">
        <v>173</v>
      </c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62" t="s">
        <v>86</v>
      </c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81" t="s">
        <v>84</v>
      </c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</row>
    <row r="35" spans="1:450" s="17" customFormat="1" ht="39" customHeight="1" x14ac:dyDescent="0.2">
      <c r="A35" s="76" t="s">
        <v>96</v>
      </c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59"/>
      <c r="P35" s="59"/>
      <c r="Q35" s="59"/>
      <c r="R35" s="59"/>
      <c r="S35" s="59"/>
      <c r="T35" s="59"/>
      <c r="U35" s="59"/>
      <c r="V35" s="59"/>
      <c r="W35" s="59"/>
      <c r="X35" s="60" t="s">
        <v>113</v>
      </c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 t="s">
        <v>77</v>
      </c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84" t="s">
        <v>78</v>
      </c>
      <c r="AZ35" s="84"/>
      <c r="BA35" s="84"/>
      <c r="BB35" s="84"/>
      <c r="BC35" s="84"/>
      <c r="BD35" s="84"/>
      <c r="BE35" s="60" t="s">
        <v>79</v>
      </c>
      <c r="BF35" s="60"/>
      <c r="BG35" s="60"/>
      <c r="BH35" s="60"/>
      <c r="BI35" s="60"/>
      <c r="BJ35" s="60"/>
      <c r="BK35" s="60"/>
      <c r="BL35" s="60"/>
      <c r="BM35" s="60"/>
      <c r="BN35" s="59" t="s">
        <v>74</v>
      </c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76" t="s">
        <v>22</v>
      </c>
      <c r="BZ35" s="76"/>
      <c r="CA35" s="76"/>
      <c r="CB35" s="76"/>
      <c r="CC35" s="76"/>
      <c r="CD35" s="76"/>
      <c r="CE35" s="60" t="s">
        <v>80</v>
      </c>
      <c r="CF35" s="60"/>
      <c r="CG35" s="60"/>
      <c r="CH35" s="60"/>
      <c r="CI35" s="60"/>
      <c r="CJ35" s="60"/>
      <c r="CK35" s="60"/>
      <c r="CL35" s="60"/>
      <c r="CM35" s="60"/>
      <c r="CN35" s="61">
        <v>1256500</v>
      </c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59" t="s">
        <v>604</v>
      </c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 t="s">
        <v>613</v>
      </c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62" t="s">
        <v>86</v>
      </c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 t="s">
        <v>84</v>
      </c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</row>
    <row r="36" spans="1:450" ht="39" customHeight="1" x14ac:dyDescent="0.2">
      <c r="A36" s="76" t="s">
        <v>98</v>
      </c>
      <c r="B36" s="76"/>
      <c r="C36" s="76"/>
      <c r="D36" s="76"/>
      <c r="E36" s="76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60" t="s">
        <v>377</v>
      </c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 t="s">
        <v>77</v>
      </c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84" t="s">
        <v>78</v>
      </c>
      <c r="AZ36" s="84"/>
      <c r="BA36" s="84"/>
      <c r="BB36" s="84"/>
      <c r="BC36" s="84"/>
      <c r="BD36" s="84"/>
      <c r="BE36" s="60" t="s">
        <v>79</v>
      </c>
      <c r="BF36" s="60"/>
      <c r="BG36" s="60"/>
      <c r="BH36" s="60"/>
      <c r="BI36" s="60"/>
      <c r="BJ36" s="60"/>
      <c r="BK36" s="60"/>
      <c r="BL36" s="60"/>
      <c r="BM36" s="60"/>
      <c r="BN36" s="59" t="s">
        <v>74</v>
      </c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76" t="s">
        <v>22</v>
      </c>
      <c r="BZ36" s="76"/>
      <c r="CA36" s="76"/>
      <c r="CB36" s="76"/>
      <c r="CC36" s="76"/>
      <c r="CD36" s="76"/>
      <c r="CE36" s="60" t="s">
        <v>80</v>
      </c>
      <c r="CF36" s="60"/>
      <c r="CG36" s="60"/>
      <c r="CH36" s="60"/>
      <c r="CI36" s="60"/>
      <c r="CJ36" s="60"/>
      <c r="CK36" s="60"/>
      <c r="CL36" s="60"/>
      <c r="CM36" s="60"/>
      <c r="CN36" s="61">
        <v>147809.69</v>
      </c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59" t="s">
        <v>605</v>
      </c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 t="s">
        <v>173</v>
      </c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62" t="s">
        <v>86</v>
      </c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 t="s">
        <v>84</v>
      </c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</row>
    <row r="37" spans="1:450" s="20" customFormat="1" ht="39" customHeight="1" x14ac:dyDescent="0.2">
      <c r="A37" s="76" t="s">
        <v>99</v>
      </c>
      <c r="B37" s="76"/>
      <c r="C37" s="76"/>
      <c r="D37" s="76"/>
      <c r="E37" s="76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60" t="s">
        <v>382</v>
      </c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 t="s">
        <v>77</v>
      </c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84" t="s">
        <v>94</v>
      </c>
      <c r="AZ37" s="84"/>
      <c r="BA37" s="84"/>
      <c r="BB37" s="84"/>
      <c r="BC37" s="84"/>
      <c r="BD37" s="84"/>
      <c r="BE37" s="60" t="s">
        <v>95</v>
      </c>
      <c r="BF37" s="60"/>
      <c r="BG37" s="60"/>
      <c r="BH37" s="60"/>
      <c r="BI37" s="60"/>
      <c r="BJ37" s="60"/>
      <c r="BK37" s="60"/>
      <c r="BL37" s="60"/>
      <c r="BM37" s="60"/>
      <c r="BN37" s="80">
        <f>850+850+1100+1100+60+15+50+50+60+12</f>
        <v>4147</v>
      </c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76" t="s">
        <v>22</v>
      </c>
      <c r="BZ37" s="76"/>
      <c r="CA37" s="76"/>
      <c r="CB37" s="76"/>
      <c r="CC37" s="76"/>
      <c r="CD37" s="76"/>
      <c r="CE37" s="60" t="s">
        <v>80</v>
      </c>
      <c r="CF37" s="60"/>
      <c r="CG37" s="60"/>
      <c r="CH37" s="60"/>
      <c r="CI37" s="60"/>
      <c r="CJ37" s="60"/>
      <c r="CK37" s="60"/>
      <c r="CL37" s="60"/>
      <c r="CM37" s="60"/>
      <c r="CN37" s="61">
        <v>5199782.07</v>
      </c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59" t="s">
        <v>605</v>
      </c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 t="s">
        <v>614</v>
      </c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62" t="s">
        <v>102</v>
      </c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 t="s">
        <v>103</v>
      </c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</row>
    <row r="38" spans="1:450" s="20" customFormat="1" ht="39" customHeight="1" x14ac:dyDescent="0.2">
      <c r="A38" s="76" t="s">
        <v>104</v>
      </c>
      <c r="B38" s="76"/>
      <c r="C38" s="76"/>
      <c r="D38" s="76"/>
      <c r="E38" s="76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60" t="s">
        <v>545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 t="s">
        <v>77</v>
      </c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84" t="s">
        <v>78</v>
      </c>
      <c r="AZ38" s="84"/>
      <c r="BA38" s="84"/>
      <c r="BB38" s="84"/>
      <c r="BC38" s="84"/>
      <c r="BD38" s="84"/>
      <c r="BE38" s="60" t="s">
        <v>79</v>
      </c>
      <c r="BF38" s="60"/>
      <c r="BG38" s="60"/>
      <c r="BH38" s="60"/>
      <c r="BI38" s="60"/>
      <c r="BJ38" s="60"/>
      <c r="BK38" s="60"/>
      <c r="BL38" s="60"/>
      <c r="BM38" s="60"/>
      <c r="BN38" s="76" t="s">
        <v>74</v>
      </c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76" t="s">
        <v>22</v>
      </c>
      <c r="BZ38" s="76"/>
      <c r="CA38" s="76"/>
      <c r="CB38" s="76"/>
      <c r="CC38" s="76"/>
      <c r="CD38" s="76"/>
      <c r="CE38" s="60" t="s">
        <v>80</v>
      </c>
      <c r="CF38" s="60"/>
      <c r="CG38" s="60"/>
      <c r="CH38" s="60"/>
      <c r="CI38" s="60"/>
      <c r="CJ38" s="60"/>
      <c r="CK38" s="60"/>
      <c r="CL38" s="60"/>
      <c r="CM38" s="60"/>
      <c r="CN38" s="61">
        <v>1427687.05</v>
      </c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59" t="s">
        <v>605</v>
      </c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 t="s">
        <v>173</v>
      </c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62" t="s">
        <v>86</v>
      </c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 t="s">
        <v>84</v>
      </c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</row>
    <row r="39" spans="1:450" s="19" customFormat="1" ht="63.75" customHeight="1" x14ac:dyDescent="0.2">
      <c r="A39" s="76" t="s">
        <v>106</v>
      </c>
      <c r="B39" s="76"/>
      <c r="C39" s="76"/>
      <c r="D39" s="76"/>
      <c r="E39" s="76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60" t="s">
        <v>546</v>
      </c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 t="s">
        <v>77</v>
      </c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84" t="s">
        <v>94</v>
      </c>
      <c r="AZ39" s="84"/>
      <c r="BA39" s="84"/>
      <c r="BB39" s="84"/>
      <c r="BC39" s="84"/>
      <c r="BD39" s="84"/>
      <c r="BE39" s="60" t="s">
        <v>95</v>
      </c>
      <c r="BF39" s="60"/>
      <c r="BG39" s="60"/>
      <c r="BH39" s="60"/>
      <c r="BI39" s="60"/>
      <c r="BJ39" s="60"/>
      <c r="BK39" s="60"/>
      <c r="BL39" s="60"/>
      <c r="BM39" s="60"/>
      <c r="BN39" s="80">
        <f>12+4</f>
        <v>16</v>
      </c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76" t="s">
        <v>22</v>
      </c>
      <c r="BZ39" s="76"/>
      <c r="CA39" s="76"/>
      <c r="CB39" s="76"/>
      <c r="CC39" s="76"/>
      <c r="CD39" s="76"/>
      <c r="CE39" s="60" t="s">
        <v>80</v>
      </c>
      <c r="CF39" s="60"/>
      <c r="CG39" s="60"/>
      <c r="CH39" s="60"/>
      <c r="CI39" s="60"/>
      <c r="CJ39" s="60"/>
      <c r="CK39" s="60"/>
      <c r="CL39" s="60"/>
      <c r="CM39" s="60"/>
      <c r="CN39" s="61">
        <v>3473423.8</v>
      </c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59" t="s">
        <v>605</v>
      </c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 t="s">
        <v>612</v>
      </c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62" t="s">
        <v>102</v>
      </c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 t="s">
        <v>103</v>
      </c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</row>
    <row r="40" spans="1:450" s="20" customFormat="1" ht="39" customHeight="1" x14ac:dyDescent="0.2">
      <c r="A40" s="76" t="s">
        <v>107</v>
      </c>
      <c r="B40" s="76"/>
      <c r="C40" s="76"/>
      <c r="D40" s="76"/>
      <c r="E40" s="76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60" t="s">
        <v>547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 t="s">
        <v>77</v>
      </c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84" t="s">
        <v>94</v>
      </c>
      <c r="AZ40" s="84"/>
      <c r="BA40" s="84"/>
      <c r="BB40" s="84"/>
      <c r="BC40" s="84"/>
      <c r="BD40" s="84"/>
      <c r="BE40" s="60" t="s">
        <v>95</v>
      </c>
      <c r="BF40" s="60"/>
      <c r="BG40" s="60"/>
      <c r="BH40" s="60"/>
      <c r="BI40" s="60"/>
      <c r="BJ40" s="60"/>
      <c r="BK40" s="60"/>
      <c r="BL40" s="60"/>
      <c r="BM40" s="60"/>
      <c r="BN40" s="58">
        <f>200</f>
        <v>200</v>
      </c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76" t="s">
        <v>22</v>
      </c>
      <c r="BZ40" s="76"/>
      <c r="CA40" s="76"/>
      <c r="CB40" s="76"/>
      <c r="CC40" s="76"/>
      <c r="CD40" s="76"/>
      <c r="CE40" s="60" t="s">
        <v>80</v>
      </c>
      <c r="CF40" s="60"/>
      <c r="CG40" s="60"/>
      <c r="CH40" s="60"/>
      <c r="CI40" s="60"/>
      <c r="CJ40" s="60"/>
      <c r="CK40" s="60"/>
      <c r="CL40" s="60"/>
      <c r="CM40" s="60"/>
      <c r="CN40" s="61">
        <v>1015000</v>
      </c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59" t="s">
        <v>605</v>
      </c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130" t="s">
        <v>173</v>
      </c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62" t="s">
        <v>86</v>
      </c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86" t="s">
        <v>84</v>
      </c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</row>
    <row r="41" spans="1:450" s="20" customFormat="1" ht="39" customHeight="1" x14ac:dyDescent="0.2">
      <c r="A41" s="76" t="s">
        <v>109</v>
      </c>
      <c r="B41" s="76"/>
      <c r="C41" s="76"/>
      <c r="D41" s="76"/>
      <c r="E41" s="76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60" t="s">
        <v>548</v>
      </c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 t="s">
        <v>77</v>
      </c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84" t="s">
        <v>100</v>
      </c>
      <c r="AZ41" s="84"/>
      <c r="BA41" s="84"/>
      <c r="BB41" s="84"/>
      <c r="BC41" s="84"/>
      <c r="BD41" s="84"/>
      <c r="BE41" s="60" t="s">
        <v>79</v>
      </c>
      <c r="BF41" s="60"/>
      <c r="BG41" s="60"/>
      <c r="BH41" s="60"/>
      <c r="BI41" s="60"/>
      <c r="BJ41" s="60"/>
      <c r="BK41" s="60"/>
      <c r="BL41" s="60"/>
      <c r="BM41" s="60"/>
      <c r="BN41" s="81">
        <v>1</v>
      </c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0">
        <v>71701000</v>
      </c>
      <c r="BZ41" s="76"/>
      <c r="CA41" s="76"/>
      <c r="CB41" s="76"/>
      <c r="CC41" s="76"/>
      <c r="CD41" s="76"/>
      <c r="CE41" s="60" t="s">
        <v>80</v>
      </c>
      <c r="CF41" s="60"/>
      <c r="CG41" s="60"/>
      <c r="CH41" s="60"/>
      <c r="CI41" s="60"/>
      <c r="CJ41" s="60"/>
      <c r="CK41" s="60"/>
      <c r="CL41" s="60"/>
      <c r="CM41" s="60"/>
      <c r="CN41" s="61">
        <v>2136548.7000000002</v>
      </c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76" t="s">
        <v>606</v>
      </c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 t="s">
        <v>612</v>
      </c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62" t="s">
        <v>102</v>
      </c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81" t="s">
        <v>103</v>
      </c>
      <c r="EM41" s="81"/>
      <c r="EN41" s="81"/>
      <c r="EO41" s="81"/>
      <c r="EP41" s="81"/>
      <c r="EQ41" s="81"/>
      <c r="ER41" s="81"/>
      <c r="ES41" s="81"/>
      <c r="ET41" s="81"/>
      <c r="EU41" s="81"/>
      <c r="EV41" s="81"/>
      <c r="EW41" s="81"/>
      <c r="EX41" s="81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</row>
    <row r="42" spans="1:450" s="20" customFormat="1" ht="40.5" customHeight="1" x14ac:dyDescent="0.2">
      <c r="A42" s="76" t="s">
        <v>110</v>
      </c>
      <c r="B42" s="76"/>
      <c r="C42" s="76"/>
      <c r="D42" s="76"/>
      <c r="E42" s="76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60" t="s">
        <v>549</v>
      </c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 t="s">
        <v>77</v>
      </c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84" t="s">
        <v>78</v>
      </c>
      <c r="AZ42" s="84"/>
      <c r="BA42" s="84"/>
      <c r="BB42" s="84"/>
      <c r="BC42" s="84"/>
      <c r="BD42" s="84"/>
      <c r="BE42" s="60" t="s">
        <v>79</v>
      </c>
      <c r="BF42" s="60"/>
      <c r="BG42" s="60"/>
      <c r="BH42" s="60"/>
      <c r="BI42" s="60"/>
      <c r="BJ42" s="60"/>
      <c r="BK42" s="60"/>
      <c r="BL42" s="60"/>
      <c r="BM42" s="60"/>
      <c r="BN42" s="59" t="s">
        <v>74</v>
      </c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76" t="s">
        <v>22</v>
      </c>
      <c r="BZ42" s="76"/>
      <c r="CA42" s="76"/>
      <c r="CB42" s="76"/>
      <c r="CC42" s="76"/>
      <c r="CD42" s="76"/>
      <c r="CE42" s="60" t="s">
        <v>80</v>
      </c>
      <c r="CF42" s="60"/>
      <c r="CG42" s="60"/>
      <c r="CH42" s="60"/>
      <c r="CI42" s="60"/>
      <c r="CJ42" s="60"/>
      <c r="CK42" s="60"/>
      <c r="CL42" s="60"/>
      <c r="CM42" s="60"/>
      <c r="CN42" s="61">
        <v>2274584.0499999998</v>
      </c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59" t="s">
        <v>606</v>
      </c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 t="s">
        <v>613</v>
      </c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62" t="s">
        <v>86</v>
      </c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 t="s">
        <v>84</v>
      </c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</row>
    <row r="43" spans="1:450" s="20" customFormat="1" ht="40.5" customHeight="1" x14ac:dyDescent="0.2">
      <c r="A43" s="76" t="s">
        <v>114</v>
      </c>
      <c r="B43" s="76"/>
      <c r="C43" s="76"/>
      <c r="D43" s="76"/>
      <c r="E43" s="76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60" t="s">
        <v>186</v>
      </c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 t="s">
        <v>77</v>
      </c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84" t="s">
        <v>100</v>
      </c>
      <c r="AZ43" s="84"/>
      <c r="BA43" s="84"/>
      <c r="BB43" s="84"/>
      <c r="BC43" s="84"/>
      <c r="BD43" s="84"/>
      <c r="BE43" s="60" t="s">
        <v>79</v>
      </c>
      <c r="BF43" s="60"/>
      <c r="BG43" s="60"/>
      <c r="BH43" s="60"/>
      <c r="BI43" s="60"/>
      <c r="BJ43" s="60"/>
      <c r="BK43" s="60"/>
      <c r="BL43" s="60"/>
      <c r="BM43" s="60"/>
      <c r="BN43" s="81">
        <v>1</v>
      </c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0">
        <v>71701000</v>
      </c>
      <c r="BZ43" s="80"/>
      <c r="CA43" s="80"/>
      <c r="CB43" s="80"/>
      <c r="CC43" s="80"/>
      <c r="CD43" s="80"/>
      <c r="CE43" s="60" t="s">
        <v>80</v>
      </c>
      <c r="CF43" s="60"/>
      <c r="CG43" s="60"/>
      <c r="CH43" s="60"/>
      <c r="CI43" s="60"/>
      <c r="CJ43" s="60"/>
      <c r="CK43" s="60"/>
      <c r="CL43" s="60"/>
      <c r="CM43" s="60"/>
      <c r="CN43" s="61">
        <v>3921909</v>
      </c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76" t="s">
        <v>607</v>
      </c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 t="s">
        <v>612</v>
      </c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62" t="s">
        <v>102</v>
      </c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81" t="s">
        <v>103</v>
      </c>
      <c r="EM43" s="81"/>
      <c r="EN43" s="81"/>
      <c r="EO43" s="81"/>
      <c r="EP43" s="81"/>
      <c r="EQ43" s="81"/>
      <c r="ER43" s="81"/>
      <c r="ES43" s="81"/>
      <c r="ET43" s="81"/>
      <c r="EU43" s="81"/>
      <c r="EV43" s="81"/>
      <c r="EW43" s="81"/>
      <c r="EX43" s="81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</row>
    <row r="44" spans="1:450" s="20" customFormat="1" ht="40.5" customHeight="1" x14ac:dyDescent="0.2">
      <c r="A44" s="76" t="s">
        <v>115</v>
      </c>
      <c r="B44" s="76"/>
      <c r="C44" s="76"/>
      <c r="D44" s="76"/>
      <c r="E44" s="76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60" t="s">
        <v>382</v>
      </c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 t="s">
        <v>77</v>
      </c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84" t="s">
        <v>94</v>
      </c>
      <c r="AZ44" s="84"/>
      <c r="BA44" s="84"/>
      <c r="BB44" s="84"/>
      <c r="BC44" s="84"/>
      <c r="BD44" s="84"/>
      <c r="BE44" s="60" t="s">
        <v>95</v>
      </c>
      <c r="BF44" s="60"/>
      <c r="BG44" s="60"/>
      <c r="BH44" s="60"/>
      <c r="BI44" s="60"/>
      <c r="BJ44" s="60"/>
      <c r="BK44" s="60"/>
      <c r="BL44" s="60"/>
      <c r="BM44" s="60"/>
      <c r="BN44" s="80">
        <f>72+75+200+400+10+15+150+150+20+100+150+50+100+70+50</f>
        <v>1612</v>
      </c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76" t="s">
        <v>22</v>
      </c>
      <c r="BZ44" s="76"/>
      <c r="CA44" s="76"/>
      <c r="CB44" s="76"/>
      <c r="CC44" s="76"/>
      <c r="CD44" s="76"/>
      <c r="CE44" s="60" t="s">
        <v>80</v>
      </c>
      <c r="CF44" s="60"/>
      <c r="CG44" s="60"/>
      <c r="CH44" s="60"/>
      <c r="CI44" s="60"/>
      <c r="CJ44" s="60"/>
      <c r="CK44" s="60"/>
      <c r="CL44" s="60"/>
      <c r="CM44" s="60"/>
      <c r="CN44" s="61">
        <v>7165671.75</v>
      </c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59" t="s">
        <v>605</v>
      </c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 t="s">
        <v>613</v>
      </c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62" t="s">
        <v>102</v>
      </c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 t="s">
        <v>103</v>
      </c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</row>
    <row r="45" spans="1:450" s="20" customFormat="1" ht="40.5" customHeight="1" x14ac:dyDescent="0.2">
      <c r="A45" s="76" t="s">
        <v>118</v>
      </c>
      <c r="B45" s="76"/>
      <c r="C45" s="76"/>
      <c r="D45" s="76"/>
      <c r="E45" s="76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60" t="s">
        <v>550</v>
      </c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 t="s">
        <v>77</v>
      </c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84" t="s">
        <v>94</v>
      </c>
      <c r="AZ45" s="84"/>
      <c r="BA45" s="84"/>
      <c r="BB45" s="84"/>
      <c r="BC45" s="84"/>
      <c r="BD45" s="84"/>
      <c r="BE45" s="60" t="s">
        <v>95</v>
      </c>
      <c r="BF45" s="60"/>
      <c r="BG45" s="60"/>
      <c r="BH45" s="60"/>
      <c r="BI45" s="60"/>
      <c r="BJ45" s="60"/>
      <c r="BK45" s="60"/>
      <c r="BL45" s="60"/>
      <c r="BM45" s="60"/>
      <c r="BN45" s="80">
        <f>50+100</f>
        <v>150</v>
      </c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76" t="s">
        <v>22</v>
      </c>
      <c r="BZ45" s="76"/>
      <c r="CA45" s="76"/>
      <c r="CB45" s="76"/>
      <c r="CC45" s="76"/>
      <c r="CD45" s="76"/>
      <c r="CE45" s="60" t="s">
        <v>80</v>
      </c>
      <c r="CF45" s="60"/>
      <c r="CG45" s="60"/>
      <c r="CH45" s="60"/>
      <c r="CI45" s="60"/>
      <c r="CJ45" s="60"/>
      <c r="CK45" s="60"/>
      <c r="CL45" s="60"/>
      <c r="CM45" s="60"/>
      <c r="CN45" s="61">
        <v>2667500</v>
      </c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59" t="s">
        <v>605</v>
      </c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 t="s">
        <v>173</v>
      </c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62" t="s">
        <v>102</v>
      </c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 t="s">
        <v>103</v>
      </c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</row>
    <row r="46" spans="1:450" s="20" customFormat="1" ht="40.5" customHeight="1" x14ac:dyDescent="0.2">
      <c r="A46" s="76" t="s">
        <v>121</v>
      </c>
      <c r="B46" s="76"/>
      <c r="C46" s="76"/>
      <c r="D46" s="76"/>
      <c r="E46" s="76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60" t="s">
        <v>372</v>
      </c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 t="s">
        <v>77</v>
      </c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84" t="s">
        <v>78</v>
      </c>
      <c r="AZ46" s="84"/>
      <c r="BA46" s="84"/>
      <c r="BB46" s="84"/>
      <c r="BC46" s="84"/>
      <c r="BD46" s="84"/>
      <c r="BE46" s="60" t="s">
        <v>79</v>
      </c>
      <c r="BF46" s="60"/>
      <c r="BG46" s="60"/>
      <c r="BH46" s="60"/>
      <c r="BI46" s="60"/>
      <c r="BJ46" s="60"/>
      <c r="BK46" s="60"/>
      <c r="BL46" s="60"/>
      <c r="BM46" s="60"/>
      <c r="BN46" s="81">
        <v>1</v>
      </c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76" t="s">
        <v>22</v>
      </c>
      <c r="BZ46" s="76"/>
      <c r="CA46" s="76"/>
      <c r="CB46" s="76"/>
      <c r="CC46" s="76"/>
      <c r="CD46" s="76"/>
      <c r="CE46" s="60" t="s">
        <v>80</v>
      </c>
      <c r="CF46" s="60"/>
      <c r="CG46" s="60"/>
      <c r="CH46" s="60"/>
      <c r="CI46" s="60"/>
      <c r="CJ46" s="60"/>
      <c r="CK46" s="60"/>
      <c r="CL46" s="60"/>
      <c r="CM46" s="60"/>
      <c r="CN46" s="61">
        <v>1039579</v>
      </c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76" t="s">
        <v>604</v>
      </c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 t="s">
        <v>173</v>
      </c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62" t="s">
        <v>86</v>
      </c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81" t="s">
        <v>84</v>
      </c>
      <c r="EM46" s="81"/>
      <c r="EN46" s="81"/>
      <c r="EO46" s="81"/>
      <c r="EP46" s="81"/>
      <c r="EQ46" s="81"/>
      <c r="ER46" s="81"/>
      <c r="ES46" s="81"/>
      <c r="ET46" s="81"/>
      <c r="EU46" s="81"/>
      <c r="EV46" s="81"/>
      <c r="EW46" s="81"/>
      <c r="EX46" s="81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</row>
    <row r="47" spans="1:450" s="20" customFormat="1" ht="40.5" customHeight="1" x14ac:dyDescent="0.2">
      <c r="A47" s="76" t="s">
        <v>124</v>
      </c>
      <c r="B47" s="76"/>
      <c r="C47" s="76"/>
      <c r="D47" s="76"/>
      <c r="E47" s="76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60" t="s">
        <v>544</v>
      </c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 t="s">
        <v>77</v>
      </c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84" t="s">
        <v>78</v>
      </c>
      <c r="AZ47" s="84"/>
      <c r="BA47" s="84"/>
      <c r="BB47" s="84"/>
      <c r="BC47" s="84"/>
      <c r="BD47" s="84"/>
      <c r="BE47" s="60" t="s">
        <v>79</v>
      </c>
      <c r="BF47" s="60"/>
      <c r="BG47" s="60"/>
      <c r="BH47" s="60"/>
      <c r="BI47" s="60"/>
      <c r="BJ47" s="60"/>
      <c r="BK47" s="60"/>
      <c r="BL47" s="60"/>
      <c r="BM47" s="60"/>
      <c r="BN47" s="81">
        <v>1</v>
      </c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0">
        <v>71701002</v>
      </c>
      <c r="BZ47" s="76"/>
      <c r="CA47" s="76"/>
      <c r="CB47" s="76"/>
      <c r="CC47" s="76"/>
      <c r="CD47" s="76"/>
      <c r="CE47" s="60" t="s">
        <v>80</v>
      </c>
      <c r="CF47" s="60"/>
      <c r="CG47" s="60"/>
      <c r="CH47" s="60"/>
      <c r="CI47" s="60"/>
      <c r="CJ47" s="60"/>
      <c r="CK47" s="60"/>
      <c r="CL47" s="60"/>
      <c r="CM47" s="60"/>
      <c r="CN47" s="61">
        <v>1666586.93</v>
      </c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76" t="s">
        <v>604</v>
      </c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 t="s">
        <v>173</v>
      </c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62" t="s">
        <v>86</v>
      </c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81" t="s">
        <v>84</v>
      </c>
      <c r="EM47" s="81"/>
      <c r="EN47" s="81"/>
      <c r="EO47" s="81"/>
      <c r="EP47" s="81"/>
      <c r="EQ47" s="81"/>
      <c r="ER47" s="81"/>
      <c r="ES47" s="81"/>
      <c r="ET47" s="81"/>
      <c r="EU47" s="81"/>
      <c r="EV47" s="81"/>
      <c r="EW47" s="81"/>
      <c r="EX47" s="81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</row>
    <row r="48" spans="1:450" s="20" customFormat="1" ht="40.5" customHeight="1" x14ac:dyDescent="0.2">
      <c r="A48" s="76" t="s">
        <v>126</v>
      </c>
      <c r="B48" s="76"/>
      <c r="C48" s="76"/>
      <c r="D48" s="76"/>
      <c r="E48" s="76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60" t="s">
        <v>551</v>
      </c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 t="s">
        <v>77</v>
      </c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84" t="s">
        <v>78</v>
      </c>
      <c r="AZ48" s="84"/>
      <c r="BA48" s="84"/>
      <c r="BB48" s="84"/>
      <c r="BC48" s="84"/>
      <c r="BD48" s="84"/>
      <c r="BE48" s="60" t="s">
        <v>79</v>
      </c>
      <c r="BF48" s="60"/>
      <c r="BG48" s="60"/>
      <c r="BH48" s="60"/>
      <c r="BI48" s="60"/>
      <c r="BJ48" s="60"/>
      <c r="BK48" s="60"/>
      <c r="BL48" s="60"/>
      <c r="BM48" s="60"/>
      <c r="BN48" s="81">
        <v>1</v>
      </c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76" t="s">
        <v>22</v>
      </c>
      <c r="BZ48" s="76"/>
      <c r="CA48" s="76"/>
      <c r="CB48" s="76"/>
      <c r="CC48" s="76"/>
      <c r="CD48" s="76"/>
      <c r="CE48" s="60" t="s">
        <v>80</v>
      </c>
      <c r="CF48" s="60"/>
      <c r="CG48" s="60"/>
      <c r="CH48" s="60"/>
      <c r="CI48" s="60"/>
      <c r="CJ48" s="60"/>
      <c r="CK48" s="60"/>
      <c r="CL48" s="60"/>
      <c r="CM48" s="60"/>
      <c r="CN48" s="61">
        <v>2200770</v>
      </c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76" t="s">
        <v>604</v>
      </c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 t="s">
        <v>614</v>
      </c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62" t="s">
        <v>102</v>
      </c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81" t="s">
        <v>103</v>
      </c>
      <c r="EM48" s="81"/>
      <c r="EN48" s="81"/>
      <c r="EO48" s="81"/>
      <c r="EP48" s="81"/>
      <c r="EQ48" s="81"/>
      <c r="ER48" s="81"/>
      <c r="ES48" s="81"/>
      <c r="ET48" s="81"/>
      <c r="EU48" s="81"/>
      <c r="EV48" s="81"/>
      <c r="EW48" s="81"/>
      <c r="EX48" s="81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</row>
    <row r="49" spans="1:450" s="20" customFormat="1" ht="40.5" customHeight="1" x14ac:dyDescent="0.2">
      <c r="A49" s="76" t="s">
        <v>128</v>
      </c>
      <c r="B49" s="76"/>
      <c r="C49" s="76"/>
      <c r="D49" s="76"/>
      <c r="E49" s="76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60" t="s">
        <v>552</v>
      </c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 t="s">
        <v>77</v>
      </c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84" t="s">
        <v>78</v>
      </c>
      <c r="AZ49" s="84"/>
      <c r="BA49" s="84"/>
      <c r="BB49" s="84"/>
      <c r="BC49" s="84"/>
      <c r="BD49" s="84"/>
      <c r="BE49" s="60" t="s">
        <v>79</v>
      </c>
      <c r="BF49" s="60"/>
      <c r="BG49" s="60"/>
      <c r="BH49" s="60"/>
      <c r="BI49" s="60"/>
      <c r="BJ49" s="60"/>
      <c r="BK49" s="60"/>
      <c r="BL49" s="60"/>
      <c r="BM49" s="60"/>
      <c r="BN49" s="76" t="s">
        <v>74</v>
      </c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76" t="s">
        <v>22</v>
      </c>
      <c r="BZ49" s="76"/>
      <c r="CA49" s="76"/>
      <c r="CB49" s="76"/>
      <c r="CC49" s="76"/>
      <c r="CD49" s="76"/>
      <c r="CE49" s="60" t="s">
        <v>80</v>
      </c>
      <c r="CF49" s="60"/>
      <c r="CG49" s="60"/>
      <c r="CH49" s="60"/>
      <c r="CI49" s="60"/>
      <c r="CJ49" s="60"/>
      <c r="CK49" s="60"/>
      <c r="CL49" s="60"/>
      <c r="CM49" s="60"/>
      <c r="CN49" s="61">
        <v>3386908</v>
      </c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59" t="s">
        <v>605</v>
      </c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 t="s">
        <v>173</v>
      </c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62" t="s">
        <v>102</v>
      </c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 t="s">
        <v>103</v>
      </c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</row>
    <row r="50" spans="1:450" s="20" customFormat="1" ht="40.5" customHeight="1" x14ac:dyDescent="0.2">
      <c r="A50" s="76" t="s">
        <v>130</v>
      </c>
      <c r="B50" s="76"/>
      <c r="C50" s="76"/>
      <c r="D50" s="76"/>
      <c r="E50" s="76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60" t="s">
        <v>553</v>
      </c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 t="s">
        <v>77</v>
      </c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84" t="s">
        <v>94</v>
      </c>
      <c r="AZ50" s="84"/>
      <c r="BA50" s="84"/>
      <c r="BB50" s="84"/>
      <c r="BC50" s="84"/>
      <c r="BD50" s="84"/>
      <c r="BE50" s="60" t="s">
        <v>95</v>
      </c>
      <c r="BF50" s="60"/>
      <c r="BG50" s="60"/>
      <c r="BH50" s="60"/>
      <c r="BI50" s="60"/>
      <c r="BJ50" s="60"/>
      <c r="BK50" s="60"/>
      <c r="BL50" s="60"/>
      <c r="BM50" s="60"/>
      <c r="BN50" s="59" t="s">
        <v>194</v>
      </c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76" t="s">
        <v>22</v>
      </c>
      <c r="BZ50" s="76"/>
      <c r="CA50" s="76"/>
      <c r="CB50" s="76"/>
      <c r="CC50" s="76"/>
      <c r="CD50" s="76"/>
      <c r="CE50" s="60" t="s">
        <v>80</v>
      </c>
      <c r="CF50" s="60"/>
      <c r="CG50" s="60"/>
      <c r="CH50" s="60"/>
      <c r="CI50" s="60"/>
      <c r="CJ50" s="60"/>
      <c r="CK50" s="60"/>
      <c r="CL50" s="60"/>
      <c r="CM50" s="60"/>
      <c r="CN50" s="61">
        <v>1329168.8600000001</v>
      </c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59" t="s">
        <v>604</v>
      </c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 t="s">
        <v>613</v>
      </c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62" t="s">
        <v>86</v>
      </c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 t="s">
        <v>84</v>
      </c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</row>
    <row r="51" spans="1:450" s="20" customFormat="1" ht="40.5" customHeight="1" x14ac:dyDescent="0.2">
      <c r="A51" s="76" t="s">
        <v>133</v>
      </c>
      <c r="B51" s="76"/>
      <c r="C51" s="76"/>
      <c r="D51" s="76"/>
      <c r="E51" s="76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60" t="s">
        <v>554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 t="s">
        <v>77</v>
      </c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84" t="s">
        <v>78</v>
      </c>
      <c r="AZ51" s="84"/>
      <c r="BA51" s="84"/>
      <c r="BB51" s="84"/>
      <c r="BC51" s="84"/>
      <c r="BD51" s="84"/>
      <c r="BE51" s="60" t="s">
        <v>79</v>
      </c>
      <c r="BF51" s="60"/>
      <c r="BG51" s="60"/>
      <c r="BH51" s="60"/>
      <c r="BI51" s="60"/>
      <c r="BJ51" s="60"/>
      <c r="BK51" s="60"/>
      <c r="BL51" s="60"/>
      <c r="BM51" s="60"/>
      <c r="BN51" s="59" t="s">
        <v>74</v>
      </c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76" t="s">
        <v>22</v>
      </c>
      <c r="BZ51" s="76"/>
      <c r="CA51" s="76"/>
      <c r="CB51" s="76"/>
      <c r="CC51" s="76"/>
      <c r="CD51" s="76"/>
      <c r="CE51" s="60" t="s">
        <v>80</v>
      </c>
      <c r="CF51" s="60"/>
      <c r="CG51" s="60"/>
      <c r="CH51" s="60"/>
      <c r="CI51" s="60"/>
      <c r="CJ51" s="60"/>
      <c r="CK51" s="60"/>
      <c r="CL51" s="60"/>
      <c r="CM51" s="60"/>
      <c r="CN51" s="61">
        <v>487370</v>
      </c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59" t="s">
        <v>606</v>
      </c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 t="s">
        <v>612</v>
      </c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62" t="s">
        <v>86</v>
      </c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 t="s">
        <v>84</v>
      </c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</row>
    <row r="52" spans="1:450" s="20" customFormat="1" ht="40.5" customHeight="1" x14ac:dyDescent="0.2">
      <c r="A52" s="76" t="s">
        <v>136</v>
      </c>
      <c r="B52" s="76"/>
      <c r="C52" s="76"/>
      <c r="D52" s="76"/>
      <c r="E52" s="76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60" t="s">
        <v>92</v>
      </c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 t="s">
        <v>77</v>
      </c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84" t="s">
        <v>88</v>
      </c>
      <c r="AZ52" s="84"/>
      <c r="BA52" s="84"/>
      <c r="BB52" s="84"/>
      <c r="BC52" s="84"/>
      <c r="BD52" s="84"/>
      <c r="BE52" s="60" t="s">
        <v>89</v>
      </c>
      <c r="BF52" s="60"/>
      <c r="BG52" s="60"/>
      <c r="BH52" s="60"/>
      <c r="BI52" s="60"/>
      <c r="BJ52" s="60"/>
      <c r="BK52" s="60"/>
      <c r="BL52" s="60"/>
      <c r="BM52" s="60"/>
      <c r="BN52" s="59" t="s">
        <v>585</v>
      </c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76" t="s">
        <v>22</v>
      </c>
      <c r="BZ52" s="76"/>
      <c r="CA52" s="76"/>
      <c r="CB52" s="76"/>
      <c r="CC52" s="76"/>
      <c r="CD52" s="76"/>
      <c r="CE52" s="60" t="s">
        <v>80</v>
      </c>
      <c r="CF52" s="60"/>
      <c r="CG52" s="60"/>
      <c r="CH52" s="60"/>
      <c r="CI52" s="60"/>
      <c r="CJ52" s="60"/>
      <c r="CK52" s="60"/>
      <c r="CL52" s="60"/>
      <c r="CM52" s="60"/>
      <c r="CN52" s="61">
        <v>867300</v>
      </c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59" t="s">
        <v>606</v>
      </c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 t="s">
        <v>613</v>
      </c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62" t="s">
        <v>86</v>
      </c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 t="s">
        <v>84</v>
      </c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</row>
    <row r="53" spans="1:450" s="20" customFormat="1" ht="40.5" customHeight="1" x14ac:dyDescent="0.2">
      <c r="A53" s="76" t="s">
        <v>137</v>
      </c>
      <c r="B53" s="76"/>
      <c r="C53" s="76"/>
      <c r="D53" s="76"/>
      <c r="E53" s="76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60" t="s">
        <v>555</v>
      </c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 t="s">
        <v>77</v>
      </c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84" t="s">
        <v>94</v>
      </c>
      <c r="AZ53" s="84"/>
      <c r="BA53" s="84"/>
      <c r="BB53" s="84"/>
      <c r="BC53" s="84"/>
      <c r="BD53" s="84"/>
      <c r="BE53" s="60" t="s">
        <v>95</v>
      </c>
      <c r="BF53" s="60"/>
      <c r="BG53" s="60"/>
      <c r="BH53" s="60"/>
      <c r="BI53" s="60"/>
      <c r="BJ53" s="60"/>
      <c r="BK53" s="60"/>
      <c r="BL53" s="60"/>
      <c r="BM53" s="60"/>
      <c r="BN53" s="80">
        <f>18+3+600+150+580</f>
        <v>1351</v>
      </c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76" t="s">
        <v>22</v>
      </c>
      <c r="BZ53" s="76"/>
      <c r="CA53" s="76"/>
      <c r="CB53" s="76"/>
      <c r="CC53" s="76"/>
      <c r="CD53" s="76"/>
      <c r="CE53" s="60" t="s">
        <v>80</v>
      </c>
      <c r="CF53" s="60"/>
      <c r="CG53" s="60"/>
      <c r="CH53" s="60"/>
      <c r="CI53" s="60"/>
      <c r="CJ53" s="60"/>
      <c r="CK53" s="60"/>
      <c r="CL53" s="60"/>
      <c r="CM53" s="60"/>
      <c r="CN53" s="61">
        <v>2118760</v>
      </c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59" t="s">
        <v>605</v>
      </c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 t="s">
        <v>613</v>
      </c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62" t="s">
        <v>102</v>
      </c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 t="s">
        <v>103</v>
      </c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</row>
    <row r="54" spans="1:450" s="20" customFormat="1" ht="40.5" customHeight="1" x14ac:dyDescent="0.2">
      <c r="A54" s="76" t="s">
        <v>138</v>
      </c>
      <c r="B54" s="76"/>
      <c r="C54" s="76"/>
      <c r="D54" s="76"/>
      <c r="E54" s="76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60" t="s">
        <v>299</v>
      </c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 t="s">
        <v>77</v>
      </c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84" t="s">
        <v>94</v>
      </c>
      <c r="AZ54" s="84"/>
      <c r="BA54" s="84"/>
      <c r="BB54" s="84"/>
      <c r="BC54" s="84"/>
      <c r="BD54" s="84"/>
      <c r="BE54" s="60" t="s">
        <v>95</v>
      </c>
      <c r="BF54" s="60"/>
      <c r="BG54" s="60"/>
      <c r="BH54" s="60"/>
      <c r="BI54" s="60"/>
      <c r="BJ54" s="60"/>
      <c r="BK54" s="60"/>
      <c r="BL54" s="60"/>
      <c r="BM54" s="60"/>
      <c r="BN54" s="59" t="s">
        <v>363</v>
      </c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76" t="s">
        <v>22</v>
      </c>
      <c r="BZ54" s="76"/>
      <c r="CA54" s="76"/>
      <c r="CB54" s="76"/>
      <c r="CC54" s="76"/>
      <c r="CD54" s="76"/>
      <c r="CE54" s="60" t="s">
        <v>80</v>
      </c>
      <c r="CF54" s="60"/>
      <c r="CG54" s="60"/>
      <c r="CH54" s="60"/>
      <c r="CI54" s="60"/>
      <c r="CJ54" s="60"/>
      <c r="CK54" s="60"/>
      <c r="CL54" s="60"/>
      <c r="CM54" s="60"/>
      <c r="CN54" s="61">
        <v>3731985</v>
      </c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59" t="s">
        <v>607</v>
      </c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 t="s">
        <v>173</v>
      </c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62" t="s">
        <v>102</v>
      </c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 t="s">
        <v>103</v>
      </c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</row>
    <row r="55" spans="1:450" s="20" customFormat="1" ht="40.5" customHeight="1" x14ac:dyDescent="0.2">
      <c r="A55" s="76" t="s">
        <v>139</v>
      </c>
      <c r="B55" s="76"/>
      <c r="C55" s="76"/>
      <c r="D55" s="76"/>
      <c r="E55" s="76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60" t="s">
        <v>384</v>
      </c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 t="s">
        <v>77</v>
      </c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84" t="s">
        <v>78</v>
      </c>
      <c r="AZ55" s="84"/>
      <c r="BA55" s="84"/>
      <c r="BB55" s="84"/>
      <c r="BC55" s="84"/>
      <c r="BD55" s="84"/>
      <c r="BE55" s="60" t="s">
        <v>79</v>
      </c>
      <c r="BF55" s="60"/>
      <c r="BG55" s="60"/>
      <c r="BH55" s="60"/>
      <c r="BI55" s="60"/>
      <c r="BJ55" s="60"/>
      <c r="BK55" s="60"/>
      <c r="BL55" s="60"/>
      <c r="BM55" s="60"/>
      <c r="BN55" s="81">
        <v>1</v>
      </c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76" t="s">
        <v>22</v>
      </c>
      <c r="BZ55" s="76"/>
      <c r="CA55" s="76"/>
      <c r="CB55" s="76"/>
      <c r="CC55" s="76"/>
      <c r="CD55" s="76"/>
      <c r="CE55" s="60" t="s">
        <v>80</v>
      </c>
      <c r="CF55" s="60"/>
      <c r="CG55" s="60"/>
      <c r="CH55" s="60"/>
      <c r="CI55" s="60"/>
      <c r="CJ55" s="60"/>
      <c r="CK55" s="60"/>
      <c r="CL55" s="60"/>
      <c r="CM55" s="60"/>
      <c r="CN55" s="61">
        <v>437800</v>
      </c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59" t="s">
        <v>604</v>
      </c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 t="s">
        <v>173</v>
      </c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62" t="s">
        <v>86</v>
      </c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81" t="s">
        <v>84</v>
      </c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</row>
    <row r="56" spans="1:450" s="20" customFormat="1" ht="63.75" customHeight="1" x14ac:dyDescent="0.2">
      <c r="A56" s="76" t="s">
        <v>141</v>
      </c>
      <c r="B56" s="76"/>
      <c r="C56" s="76"/>
      <c r="D56" s="76"/>
      <c r="E56" s="76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60" t="s">
        <v>556</v>
      </c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 t="s">
        <v>77</v>
      </c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84" t="s">
        <v>78</v>
      </c>
      <c r="AZ56" s="84"/>
      <c r="BA56" s="84"/>
      <c r="BB56" s="84"/>
      <c r="BC56" s="84"/>
      <c r="BD56" s="84"/>
      <c r="BE56" s="60" t="s">
        <v>79</v>
      </c>
      <c r="BF56" s="60"/>
      <c r="BG56" s="60"/>
      <c r="BH56" s="60"/>
      <c r="BI56" s="60"/>
      <c r="BJ56" s="60"/>
      <c r="BK56" s="60"/>
      <c r="BL56" s="60"/>
      <c r="BM56" s="60"/>
      <c r="BN56" s="59" t="s">
        <v>74</v>
      </c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76" t="s">
        <v>22</v>
      </c>
      <c r="BZ56" s="76"/>
      <c r="CA56" s="76"/>
      <c r="CB56" s="76"/>
      <c r="CC56" s="76"/>
      <c r="CD56" s="76"/>
      <c r="CE56" s="60" t="s">
        <v>80</v>
      </c>
      <c r="CF56" s="60"/>
      <c r="CG56" s="60"/>
      <c r="CH56" s="60"/>
      <c r="CI56" s="60"/>
      <c r="CJ56" s="60"/>
      <c r="CK56" s="60"/>
      <c r="CL56" s="60"/>
      <c r="CM56" s="60"/>
      <c r="CN56" s="61">
        <v>9010000</v>
      </c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59" t="s">
        <v>605</v>
      </c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 t="s">
        <v>614</v>
      </c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62" t="s">
        <v>102</v>
      </c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 t="s">
        <v>103</v>
      </c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</row>
    <row r="57" spans="1:450" s="20" customFormat="1" ht="40.5" customHeight="1" x14ac:dyDescent="0.2">
      <c r="A57" s="76" t="s">
        <v>143</v>
      </c>
      <c r="B57" s="76"/>
      <c r="C57" s="76"/>
      <c r="D57" s="76"/>
      <c r="E57" s="76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60" t="s">
        <v>382</v>
      </c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 t="s">
        <v>77</v>
      </c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84" t="s">
        <v>94</v>
      </c>
      <c r="AZ57" s="84"/>
      <c r="BA57" s="84"/>
      <c r="BB57" s="84"/>
      <c r="BC57" s="84"/>
      <c r="BD57" s="84"/>
      <c r="BE57" s="60" t="s">
        <v>95</v>
      </c>
      <c r="BF57" s="60"/>
      <c r="BG57" s="60"/>
      <c r="BH57" s="60"/>
      <c r="BI57" s="60"/>
      <c r="BJ57" s="60"/>
      <c r="BK57" s="60"/>
      <c r="BL57" s="60"/>
      <c r="BM57" s="60"/>
      <c r="BN57" s="80">
        <f>100+100+200+1000+30+10</f>
        <v>1440</v>
      </c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76" t="s">
        <v>22</v>
      </c>
      <c r="BZ57" s="76"/>
      <c r="CA57" s="76"/>
      <c r="CB57" s="76"/>
      <c r="CC57" s="76"/>
      <c r="CD57" s="76"/>
      <c r="CE57" s="60" t="s">
        <v>80</v>
      </c>
      <c r="CF57" s="60"/>
      <c r="CG57" s="60"/>
      <c r="CH57" s="60"/>
      <c r="CI57" s="60"/>
      <c r="CJ57" s="60"/>
      <c r="CK57" s="60"/>
      <c r="CL57" s="60"/>
      <c r="CM57" s="60"/>
      <c r="CN57" s="61">
        <v>842608.8</v>
      </c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59" t="s">
        <v>605</v>
      </c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 t="s">
        <v>614</v>
      </c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62" t="s">
        <v>86</v>
      </c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86" t="s">
        <v>84</v>
      </c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</row>
    <row r="58" spans="1:450" s="20" customFormat="1" ht="40.5" customHeight="1" x14ac:dyDescent="0.2">
      <c r="A58" s="76" t="s">
        <v>144</v>
      </c>
      <c r="B58" s="76"/>
      <c r="C58" s="76"/>
      <c r="D58" s="76"/>
      <c r="E58" s="76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137" t="s">
        <v>264</v>
      </c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60" t="s">
        <v>77</v>
      </c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84" t="s">
        <v>78</v>
      </c>
      <c r="AZ58" s="84"/>
      <c r="BA58" s="84"/>
      <c r="BB58" s="84"/>
      <c r="BC58" s="84"/>
      <c r="BD58" s="84"/>
      <c r="BE58" s="60" t="s">
        <v>79</v>
      </c>
      <c r="BF58" s="60"/>
      <c r="BG58" s="60"/>
      <c r="BH58" s="60"/>
      <c r="BI58" s="60"/>
      <c r="BJ58" s="60"/>
      <c r="BK58" s="60"/>
      <c r="BL58" s="60"/>
      <c r="BM58" s="60"/>
      <c r="BN58" s="81">
        <v>1</v>
      </c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76" t="s">
        <v>22</v>
      </c>
      <c r="BZ58" s="76"/>
      <c r="CA58" s="76"/>
      <c r="CB58" s="76"/>
      <c r="CC58" s="76"/>
      <c r="CD58" s="76"/>
      <c r="CE58" s="60" t="s">
        <v>80</v>
      </c>
      <c r="CF58" s="60"/>
      <c r="CG58" s="60"/>
      <c r="CH58" s="60"/>
      <c r="CI58" s="60"/>
      <c r="CJ58" s="60"/>
      <c r="CK58" s="60"/>
      <c r="CL58" s="60"/>
      <c r="CM58" s="60"/>
      <c r="CN58" s="61">
        <v>300344</v>
      </c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59" t="s">
        <v>606</v>
      </c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76" t="s">
        <v>614</v>
      </c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62" t="s">
        <v>86</v>
      </c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81" t="s">
        <v>84</v>
      </c>
      <c r="EM58" s="81"/>
      <c r="EN58" s="81"/>
      <c r="EO58" s="81"/>
      <c r="EP58" s="81"/>
      <c r="EQ58" s="81"/>
      <c r="ER58" s="81"/>
      <c r="ES58" s="81"/>
      <c r="ET58" s="81"/>
      <c r="EU58" s="81"/>
      <c r="EV58" s="81"/>
      <c r="EW58" s="81"/>
      <c r="EX58" s="81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</row>
    <row r="59" spans="1:450" s="20" customFormat="1" ht="40.5" customHeight="1" x14ac:dyDescent="0.2">
      <c r="A59" s="76" t="s">
        <v>145</v>
      </c>
      <c r="B59" s="76"/>
      <c r="C59" s="76"/>
      <c r="D59" s="76"/>
      <c r="E59" s="76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60" t="s">
        <v>557</v>
      </c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 t="s">
        <v>77</v>
      </c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84" t="s">
        <v>94</v>
      </c>
      <c r="AZ59" s="84"/>
      <c r="BA59" s="84"/>
      <c r="BB59" s="84"/>
      <c r="BC59" s="84"/>
      <c r="BD59" s="84"/>
      <c r="BE59" s="60" t="s">
        <v>95</v>
      </c>
      <c r="BF59" s="60"/>
      <c r="BG59" s="60"/>
      <c r="BH59" s="60"/>
      <c r="BI59" s="60"/>
      <c r="BJ59" s="60"/>
      <c r="BK59" s="60"/>
      <c r="BL59" s="60"/>
      <c r="BM59" s="60"/>
      <c r="BN59" s="58">
        <f>2500+250+250</f>
        <v>3000</v>
      </c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76" t="s">
        <v>22</v>
      </c>
      <c r="BZ59" s="76"/>
      <c r="CA59" s="76"/>
      <c r="CB59" s="76"/>
      <c r="CC59" s="76"/>
      <c r="CD59" s="76"/>
      <c r="CE59" s="60" t="s">
        <v>80</v>
      </c>
      <c r="CF59" s="60"/>
      <c r="CG59" s="60"/>
      <c r="CH59" s="60"/>
      <c r="CI59" s="60"/>
      <c r="CJ59" s="60"/>
      <c r="CK59" s="60"/>
      <c r="CL59" s="60"/>
      <c r="CM59" s="60"/>
      <c r="CN59" s="61">
        <v>1960557.5</v>
      </c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59" t="s">
        <v>605</v>
      </c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 t="s">
        <v>173</v>
      </c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62" t="s">
        <v>86</v>
      </c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 t="s">
        <v>84</v>
      </c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</row>
    <row r="60" spans="1:450" s="20" customFormat="1" ht="40.5" customHeight="1" x14ac:dyDescent="0.2">
      <c r="A60" s="76" t="s">
        <v>147</v>
      </c>
      <c r="B60" s="76"/>
      <c r="C60" s="76"/>
      <c r="D60" s="76"/>
      <c r="E60" s="76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60" t="s">
        <v>558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 t="s">
        <v>77</v>
      </c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84" t="s">
        <v>94</v>
      </c>
      <c r="AZ60" s="84"/>
      <c r="BA60" s="84"/>
      <c r="BB60" s="84"/>
      <c r="BC60" s="84"/>
      <c r="BD60" s="84"/>
      <c r="BE60" s="60" t="s">
        <v>95</v>
      </c>
      <c r="BF60" s="60"/>
      <c r="BG60" s="60"/>
      <c r="BH60" s="60"/>
      <c r="BI60" s="60"/>
      <c r="BJ60" s="60"/>
      <c r="BK60" s="60"/>
      <c r="BL60" s="60"/>
      <c r="BM60" s="60"/>
      <c r="BN60" s="80">
        <f>700</f>
        <v>700</v>
      </c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76" t="s">
        <v>22</v>
      </c>
      <c r="BZ60" s="76"/>
      <c r="CA60" s="76"/>
      <c r="CB60" s="76"/>
      <c r="CC60" s="76"/>
      <c r="CD60" s="76"/>
      <c r="CE60" s="60" t="s">
        <v>80</v>
      </c>
      <c r="CF60" s="60"/>
      <c r="CG60" s="60"/>
      <c r="CH60" s="60"/>
      <c r="CI60" s="60"/>
      <c r="CJ60" s="60"/>
      <c r="CK60" s="60"/>
      <c r="CL60" s="60"/>
      <c r="CM60" s="60"/>
      <c r="CN60" s="61">
        <v>3199504</v>
      </c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59" t="s">
        <v>605</v>
      </c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 t="s">
        <v>173</v>
      </c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62" t="s">
        <v>102</v>
      </c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 t="s">
        <v>103</v>
      </c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</row>
    <row r="61" spans="1:450" s="20" customFormat="1" ht="40.5" customHeight="1" x14ac:dyDescent="0.2">
      <c r="A61" s="76" t="s">
        <v>148</v>
      </c>
      <c r="B61" s="76"/>
      <c r="C61" s="76"/>
      <c r="D61" s="76"/>
      <c r="E61" s="76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60" t="s">
        <v>552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 t="s">
        <v>77</v>
      </c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84" t="s">
        <v>78</v>
      </c>
      <c r="AZ61" s="84"/>
      <c r="BA61" s="84"/>
      <c r="BB61" s="84"/>
      <c r="BC61" s="84"/>
      <c r="BD61" s="84"/>
      <c r="BE61" s="60" t="s">
        <v>79</v>
      </c>
      <c r="BF61" s="60"/>
      <c r="BG61" s="60"/>
      <c r="BH61" s="60"/>
      <c r="BI61" s="60"/>
      <c r="BJ61" s="60"/>
      <c r="BK61" s="60"/>
      <c r="BL61" s="60"/>
      <c r="BM61" s="60"/>
      <c r="BN61" s="76" t="s">
        <v>74</v>
      </c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76" t="s">
        <v>22</v>
      </c>
      <c r="BZ61" s="76"/>
      <c r="CA61" s="76"/>
      <c r="CB61" s="76"/>
      <c r="CC61" s="76"/>
      <c r="CD61" s="76"/>
      <c r="CE61" s="60" t="s">
        <v>80</v>
      </c>
      <c r="CF61" s="60"/>
      <c r="CG61" s="60"/>
      <c r="CH61" s="60"/>
      <c r="CI61" s="60"/>
      <c r="CJ61" s="60"/>
      <c r="CK61" s="60"/>
      <c r="CL61" s="60"/>
      <c r="CM61" s="60"/>
      <c r="CN61" s="61">
        <v>19296638.899999999</v>
      </c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59" t="s">
        <v>605</v>
      </c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 t="s">
        <v>173</v>
      </c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62" t="s">
        <v>102</v>
      </c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 t="s">
        <v>103</v>
      </c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</row>
    <row r="62" spans="1:450" s="20" customFormat="1" ht="78" customHeight="1" x14ac:dyDescent="0.2">
      <c r="A62" s="76" t="s">
        <v>149</v>
      </c>
      <c r="B62" s="76"/>
      <c r="C62" s="76"/>
      <c r="D62" s="76"/>
      <c r="E62" s="76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60" t="s">
        <v>559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 t="s">
        <v>77</v>
      </c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84" t="s">
        <v>94</v>
      </c>
      <c r="AZ62" s="84"/>
      <c r="BA62" s="84"/>
      <c r="BB62" s="84"/>
      <c r="BC62" s="84"/>
      <c r="BD62" s="84"/>
      <c r="BE62" s="60" t="s">
        <v>95</v>
      </c>
      <c r="BF62" s="60"/>
      <c r="BG62" s="60"/>
      <c r="BH62" s="60"/>
      <c r="BI62" s="60"/>
      <c r="BJ62" s="60"/>
      <c r="BK62" s="60"/>
      <c r="BL62" s="60"/>
      <c r="BM62" s="60"/>
      <c r="BN62" s="62">
        <f>24+15+120+3+48</f>
        <v>210</v>
      </c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76" t="s">
        <v>22</v>
      </c>
      <c r="BZ62" s="76"/>
      <c r="CA62" s="76"/>
      <c r="CB62" s="76"/>
      <c r="CC62" s="76"/>
      <c r="CD62" s="76"/>
      <c r="CE62" s="60" t="s">
        <v>80</v>
      </c>
      <c r="CF62" s="60"/>
      <c r="CG62" s="60"/>
      <c r="CH62" s="60"/>
      <c r="CI62" s="60"/>
      <c r="CJ62" s="60"/>
      <c r="CK62" s="60"/>
      <c r="CL62" s="60"/>
      <c r="CM62" s="60"/>
      <c r="CN62" s="61">
        <v>7499181.3600000003</v>
      </c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59" t="s">
        <v>605</v>
      </c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 t="s">
        <v>173</v>
      </c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62" t="s">
        <v>102</v>
      </c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 t="s">
        <v>103</v>
      </c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</row>
    <row r="63" spans="1:450" s="20" customFormat="1" ht="39.75" customHeight="1" x14ac:dyDescent="0.2">
      <c r="A63" s="76" t="s">
        <v>151</v>
      </c>
      <c r="B63" s="76"/>
      <c r="C63" s="76"/>
      <c r="D63" s="76"/>
      <c r="E63" s="76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60" t="s">
        <v>560</v>
      </c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 t="s">
        <v>77</v>
      </c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84" t="s">
        <v>94</v>
      </c>
      <c r="AZ63" s="84"/>
      <c r="BA63" s="84"/>
      <c r="BB63" s="84"/>
      <c r="BC63" s="84"/>
      <c r="BD63" s="84"/>
      <c r="BE63" s="60" t="s">
        <v>79</v>
      </c>
      <c r="BF63" s="60"/>
      <c r="BG63" s="60"/>
      <c r="BH63" s="60"/>
      <c r="BI63" s="60"/>
      <c r="BJ63" s="60"/>
      <c r="BK63" s="60"/>
      <c r="BL63" s="60"/>
      <c r="BM63" s="60"/>
      <c r="BN63" s="58">
        <f>400+250+100</f>
        <v>750</v>
      </c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76" t="s">
        <v>22</v>
      </c>
      <c r="BZ63" s="76"/>
      <c r="CA63" s="76"/>
      <c r="CB63" s="76"/>
      <c r="CC63" s="76"/>
      <c r="CD63" s="76"/>
      <c r="CE63" s="60" t="s">
        <v>80</v>
      </c>
      <c r="CF63" s="60"/>
      <c r="CG63" s="60"/>
      <c r="CH63" s="60"/>
      <c r="CI63" s="60"/>
      <c r="CJ63" s="60"/>
      <c r="CK63" s="60"/>
      <c r="CL63" s="60"/>
      <c r="CM63" s="60"/>
      <c r="CN63" s="61">
        <v>2256908.5</v>
      </c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59" t="s">
        <v>605</v>
      </c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 t="s">
        <v>173</v>
      </c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62" t="s">
        <v>102</v>
      </c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 t="s">
        <v>103</v>
      </c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</row>
    <row r="64" spans="1:450" s="20" customFormat="1" ht="39.75" customHeight="1" x14ac:dyDescent="0.2">
      <c r="A64" s="76" t="s">
        <v>152</v>
      </c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60" t="s">
        <v>382</v>
      </c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 t="s">
        <v>77</v>
      </c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84" t="s">
        <v>94</v>
      </c>
      <c r="AZ64" s="84"/>
      <c r="BA64" s="84"/>
      <c r="BB64" s="84"/>
      <c r="BC64" s="84"/>
      <c r="BD64" s="84"/>
      <c r="BE64" s="60" t="s">
        <v>95</v>
      </c>
      <c r="BF64" s="60"/>
      <c r="BG64" s="60"/>
      <c r="BH64" s="60"/>
      <c r="BI64" s="60"/>
      <c r="BJ64" s="60"/>
      <c r="BK64" s="60"/>
      <c r="BL64" s="60"/>
      <c r="BM64" s="60"/>
      <c r="BN64" s="80">
        <f>10500+200+200+100+60+20+50+50+90+80+10+5000+1000+200+350+150+250+250+600+50+1200+1250+50+30+55</f>
        <v>21795</v>
      </c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76" t="s">
        <v>22</v>
      </c>
      <c r="BZ64" s="76"/>
      <c r="CA64" s="76"/>
      <c r="CB64" s="76"/>
      <c r="CC64" s="76"/>
      <c r="CD64" s="76"/>
      <c r="CE64" s="60" t="s">
        <v>80</v>
      </c>
      <c r="CF64" s="60"/>
      <c r="CG64" s="60"/>
      <c r="CH64" s="60"/>
      <c r="CI64" s="60"/>
      <c r="CJ64" s="60"/>
      <c r="CK64" s="60"/>
      <c r="CL64" s="60"/>
      <c r="CM64" s="60"/>
      <c r="CN64" s="61">
        <v>10920223.6</v>
      </c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59" t="s">
        <v>605</v>
      </c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 t="s">
        <v>613</v>
      </c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62" t="s">
        <v>102</v>
      </c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 t="s">
        <v>103</v>
      </c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</row>
    <row r="65" spans="1:450" s="20" customFormat="1" ht="39.75" customHeight="1" x14ac:dyDescent="0.2">
      <c r="A65" s="76" t="s">
        <v>153</v>
      </c>
      <c r="B65" s="76"/>
      <c r="C65" s="76"/>
      <c r="D65" s="76"/>
      <c r="E65" s="76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60" t="s">
        <v>561</v>
      </c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 t="s">
        <v>77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84" t="s">
        <v>78</v>
      </c>
      <c r="AZ65" s="84"/>
      <c r="BA65" s="84"/>
      <c r="BB65" s="84"/>
      <c r="BC65" s="84"/>
      <c r="BD65" s="84"/>
      <c r="BE65" s="60" t="s">
        <v>79</v>
      </c>
      <c r="BF65" s="60"/>
      <c r="BG65" s="60"/>
      <c r="BH65" s="60"/>
      <c r="BI65" s="60"/>
      <c r="BJ65" s="60"/>
      <c r="BK65" s="60"/>
      <c r="BL65" s="60"/>
      <c r="BM65" s="60"/>
      <c r="BN65" s="81">
        <v>1</v>
      </c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76" t="s">
        <v>22</v>
      </c>
      <c r="BZ65" s="76"/>
      <c r="CA65" s="76"/>
      <c r="CB65" s="76"/>
      <c r="CC65" s="76"/>
      <c r="CD65" s="76"/>
      <c r="CE65" s="60" t="s">
        <v>80</v>
      </c>
      <c r="CF65" s="60"/>
      <c r="CG65" s="60"/>
      <c r="CH65" s="60"/>
      <c r="CI65" s="60"/>
      <c r="CJ65" s="60"/>
      <c r="CK65" s="60"/>
      <c r="CL65" s="60"/>
      <c r="CM65" s="60"/>
      <c r="CN65" s="61">
        <v>497466.45</v>
      </c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59" t="s">
        <v>604</v>
      </c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 t="s">
        <v>613</v>
      </c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62" t="s">
        <v>86</v>
      </c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81" t="s">
        <v>84</v>
      </c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</row>
    <row r="66" spans="1:450" s="20" customFormat="1" ht="39.75" customHeight="1" x14ac:dyDescent="0.2">
      <c r="A66" s="76" t="s">
        <v>154</v>
      </c>
      <c r="B66" s="76"/>
      <c r="C66" s="76"/>
      <c r="D66" s="76"/>
      <c r="E66" s="76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60" t="s">
        <v>562</v>
      </c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 t="s">
        <v>77</v>
      </c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84" t="s">
        <v>78</v>
      </c>
      <c r="AZ66" s="84"/>
      <c r="BA66" s="84"/>
      <c r="BB66" s="84"/>
      <c r="BC66" s="84"/>
      <c r="BD66" s="84"/>
      <c r="BE66" s="60" t="s">
        <v>79</v>
      </c>
      <c r="BF66" s="60"/>
      <c r="BG66" s="60"/>
      <c r="BH66" s="60"/>
      <c r="BI66" s="60"/>
      <c r="BJ66" s="60"/>
      <c r="BK66" s="60"/>
      <c r="BL66" s="60"/>
      <c r="BM66" s="60"/>
      <c r="BN66" s="76" t="s">
        <v>74</v>
      </c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76" t="s">
        <v>22</v>
      </c>
      <c r="BZ66" s="76"/>
      <c r="CA66" s="76"/>
      <c r="CB66" s="76"/>
      <c r="CC66" s="76"/>
      <c r="CD66" s="76"/>
      <c r="CE66" s="60" t="s">
        <v>80</v>
      </c>
      <c r="CF66" s="60"/>
      <c r="CG66" s="60"/>
      <c r="CH66" s="60"/>
      <c r="CI66" s="60"/>
      <c r="CJ66" s="60"/>
      <c r="CK66" s="60"/>
      <c r="CL66" s="60"/>
      <c r="CM66" s="60"/>
      <c r="CN66" s="61">
        <v>2737122.04</v>
      </c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59" t="s">
        <v>604</v>
      </c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 t="s">
        <v>173</v>
      </c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62" t="s">
        <v>102</v>
      </c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 t="s">
        <v>103</v>
      </c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</row>
    <row r="67" spans="1:450" s="20" customFormat="1" ht="51.75" customHeight="1" x14ac:dyDescent="0.2">
      <c r="A67" s="76" t="s">
        <v>155</v>
      </c>
      <c r="B67" s="76"/>
      <c r="C67" s="76"/>
      <c r="D67" s="76"/>
      <c r="E67" s="76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60" t="s">
        <v>563</v>
      </c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 t="s">
        <v>77</v>
      </c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84" t="s">
        <v>78</v>
      </c>
      <c r="AZ67" s="84"/>
      <c r="BA67" s="84"/>
      <c r="BB67" s="84"/>
      <c r="BC67" s="84"/>
      <c r="BD67" s="84"/>
      <c r="BE67" s="60" t="s">
        <v>79</v>
      </c>
      <c r="BF67" s="60"/>
      <c r="BG67" s="60"/>
      <c r="BH67" s="60"/>
      <c r="BI67" s="60"/>
      <c r="BJ67" s="60"/>
      <c r="BK67" s="60"/>
      <c r="BL67" s="60"/>
      <c r="BM67" s="60"/>
      <c r="BN67" s="59" t="s">
        <v>74</v>
      </c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76" t="s">
        <v>22</v>
      </c>
      <c r="BZ67" s="76"/>
      <c r="CA67" s="76"/>
      <c r="CB67" s="76"/>
      <c r="CC67" s="76"/>
      <c r="CD67" s="76"/>
      <c r="CE67" s="60" t="s">
        <v>80</v>
      </c>
      <c r="CF67" s="60"/>
      <c r="CG67" s="60"/>
      <c r="CH67" s="60"/>
      <c r="CI67" s="60"/>
      <c r="CJ67" s="60"/>
      <c r="CK67" s="60"/>
      <c r="CL67" s="60"/>
      <c r="CM67" s="60"/>
      <c r="CN67" s="61">
        <v>2496132.39</v>
      </c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59" t="s">
        <v>606</v>
      </c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 t="s">
        <v>173</v>
      </c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62" t="s">
        <v>102</v>
      </c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 t="s">
        <v>103</v>
      </c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</row>
    <row r="68" spans="1:450" s="20" customFormat="1" ht="39.75" customHeight="1" x14ac:dyDescent="0.2">
      <c r="A68" s="76" t="s">
        <v>156</v>
      </c>
      <c r="B68" s="76"/>
      <c r="C68" s="76"/>
      <c r="D68" s="76"/>
      <c r="E68" s="76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60" t="s">
        <v>564</v>
      </c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 t="s">
        <v>77</v>
      </c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84" t="s">
        <v>78</v>
      </c>
      <c r="AZ68" s="84"/>
      <c r="BA68" s="84"/>
      <c r="BB68" s="84"/>
      <c r="BC68" s="84"/>
      <c r="BD68" s="84"/>
      <c r="BE68" s="60" t="s">
        <v>79</v>
      </c>
      <c r="BF68" s="60"/>
      <c r="BG68" s="60"/>
      <c r="BH68" s="60"/>
      <c r="BI68" s="60"/>
      <c r="BJ68" s="60"/>
      <c r="BK68" s="60"/>
      <c r="BL68" s="60"/>
      <c r="BM68" s="60"/>
      <c r="BN68" s="81">
        <v>1</v>
      </c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76" t="s">
        <v>22</v>
      </c>
      <c r="BZ68" s="76"/>
      <c r="CA68" s="76"/>
      <c r="CB68" s="76"/>
      <c r="CC68" s="76"/>
      <c r="CD68" s="76"/>
      <c r="CE68" s="60" t="s">
        <v>80</v>
      </c>
      <c r="CF68" s="60"/>
      <c r="CG68" s="60"/>
      <c r="CH68" s="60"/>
      <c r="CI68" s="60"/>
      <c r="CJ68" s="60"/>
      <c r="CK68" s="60"/>
      <c r="CL68" s="60"/>
      <c r="CM68" s="60"/>
      <c r="CN68" s="61">
        <v>1687800</v>
      </c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59" t="s">
        <v>604</v>
      </c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 t="s">
        <v>613</v>
      </c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62" t="s">
        <v>86</v>
      </c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81" t="s">
        <v>84</v>
      </c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</row>
    <row r="69" spans="1:450" s="20" customFormat="1" ht="40.5" customHeight="1" x14ac:dyDescent="0.2">
      <c r="A69" s="76" t="s">
        <v>157</v>
      </c>
      <c r="B69" s="76"/>
      <c r="C69" s="76"/>
      <c r="D69" s="76"/>
      <c r="E69" s="76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60" t="s">
        <v>117</v>
      </c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 t="s">
        <v>77</v>
      </c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84" t="s">
        <v>94</v>
      </c>
      <c r="AZ69" s="84"/>
      <c r="BA69" s="84"/>
      <c r="BB69" s="84"/>
      <c r="BC69" s="84"/>
      <c r="BD69" s="84"/>
      <c r="BE69" s="60" t="s">
        <v>95</v>
      </c>
      <c r="BF69" s="60"/>
      <c r="BG69" s="60"/>
      <c r="BH69" s="60"/>
      <c r="BI69" s="60"/>
      <c r="BJ69" s="60"/>
      <c r="BK69" s="60"/>
      <c r="BL69" s="60"/>
      <c r="BM69" s="60"/>
      <c r="BN69" s="81">
        <v>534</v>
      </c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76" t="s">
        <v>22</v>
      </c>
      <c r="BZ69" s="76"/>
      <c r="CA69" s="76"/>
      <c r="CB69" s="76"/>
      <c r="CC69" s="76"/>
      <c r="CD69" s="76"/>
      <c r="CE69" s="60" t="s">
        <v>80</v>
      </c>
      <c r="CF69" s="60"/>
      <c r="CG69" s="60"/>
      <c r="CH69" s="60"/>
      <c r="CI69" s="60"/>
      <c r="CJ69" s="60"/>
      <c r="CK69" s="60"/>
      <c r="CL69" s="60"/>
      <c r="CM69" s="60"/>
      <c r="CN69" s="61">
        <v>695888.28</v>
      </c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59" t="s">
        <v>606</v>
      </c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 t="s">
        <v>173</v>
      </c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62" t="s">
        <v>86</v>
      </c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81" t="s">
        <v>84</v>
      </c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</row>
    <row r="70" spans="1:450" s="20" customFormat="1" ht="40.5" customHeight="1" x14ac:dyDescent="0.2">
      <c r="A70" s="76" t="s">
        <v>158</v>
      </c>
      <c r="B70" s="76"/>
      <c r="C70" s="76"/>
      <c r="D70" s="76"/>
      <c r="E70" s="76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60" t="s">
        <v>299</v>
      </c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 t="s">
        <v>77</v>
      </c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84" t="s">
        <v>78</v>
      </c>
      <c r="AZ70" s="84"/>
      <c r="BA70" s="84"/>
      <c r="BB70" s="84"/>
      <c r="BC70" s="84"/>
      <c r="BD70" s="84"/>
      <c r="BE70" s="60" t="s">
        <v>78</v>
      </c>
      <c r="BF70" s="60"/>
      <c r="BG70" s="60"/>
      <c r="BH70" s="60"/>
      <c r="BI70" s="60"/>
      <c r="BJ70" s="60"/>
      <c r="BK70" s="60"/>
      <c r="BL70" s="60"/>
      <c r="BM70" s="60"/>
      <c r="BN70" s="62">
        <v>1</v>
      </c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80">
        <v>71701000</v>
      </c>
      <c r="BZ70" s="80"/>
      <c r="CA70" s="80"/>
      <c r="CB70" s="80"/>
      <c r="CC70" s="80"/>
      <c r="CD70" s="80"/>
      <c r="CE70" s="60" t="s">
        <v>80</v>
      </c>
      <c r="CF70" s="60"/>
      <c r="CG70" s="60"/>
      <c r="CH70" s="60"/>
      <c r="CI70" s="60"/>
      <c r="CJ70" s="60"/>
      <c r="CK70" s="60"/>
      <c r="CL70" s="60"/>
      <c r="CM70" s="60"/>
      <c r="CN70" s="61">
        <v>5822425</v>
      </c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59" t="s">
        <v>606</v>
      </c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 t="s">
        <v>173</v>
      </c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62" t="s">
        <v>86</v>
      </c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 t="s">
        <v>84</v>
      </c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</row>
    <row r="71" spans="1:450" s="20" customFormat="1" ht="40.5" customHeight="1" x14ac:dyDescent="0.2">
      <c r="A71" s="76" t="s">
        <v>159</v>
      </c>
      <c r="B71" s="76"/>
      <c r="C71" s="76"/>
      <c r="D71" s="76"/>
      <c r="E71" s="76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60" t="s">
        <v>565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 t="s">
        <v>77</v>
      </c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84" t="s">
        <v>94</v>
      </c>
      <c r="AZ71" s="84"/>
      <c r="BA71" s="84"/>
      <c r="BB71" s="84"/>
      <c r="BC71" s="84"/>
      <c r="BD71" s="84"/>
      <c r="BE71" s="60" t="s">
        <v>95</v>
      </c>
      <c r="BF71" s="60"/>
      <c r="BG71" s="60"/>
      <c r="BH71" s="60"/>
      <c r="BI71" s="60"/>
      <c r="BJ71" s="60"/>
      <c r="BK71" s="60"/>
      <c r="BL71" s="60"/>
      <c r="BM71" s="60"/>
      <c r="BN71" s="62">
        <v>53550</v>
      </c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80">
        <v>71701000</v>
      </c>
      <c r="BZ71" s="76"/>
      <c r="CA71" s="76"/>
      <c r="CB71" s="76"/>
      <c r="CC71" s="76"/>
      <c r="CD71" s="76"/>
      <c r="CE71" s="60" t="s">
        <v>80</v>
      </c>
      <c r="CF71" s="60"/>
      <c r="CG71" s="60"/>
      <c r="CH71" s="60"/>
      <c r="CI71" s="60"/>
      <c r="CJ71" s="60"/>
      <c r="CK71" s="60"/>
      <c r="CL71" s="60"/>
      <c r="CM71" s="60"/>
      <c r="CN71" s="61">
        <v>2087397</v>
      </c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59" t="s">
        <v>606</v>
      </c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 t="s">
        <v>173</v>
      </c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62" t="s">
        <v>86</v>
      </c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 t="s">
        <v>84</v>
      </c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</row>
    <row r="72" spans="1:450" s="20" customFormat="1" ht="39" customHeight="1" x14ac:dyDescent="0.2">
      <c r="A72" s="76" t="s">
        <v>160</v>
      </c>
      <c r="B72" s="76"/>
      <c r="C72" s="76"/>
      <c r="D72" s="76"/>
      <c r="E72" s="76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60" t="s">
        <v>299</v>
      </c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 t="s">
        <v>77</v>
      </c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84" t="s">
        <v>94</v>
      </c>
      <c r="AZ72" s="84"/>
      <c r="BA72" s="84"/>
      <c r="BB72" s="84"/>
      <c r="BC72" s="84"/>
      <c r="BD72" s="84"/>
      <c r="BE72" s="60" t="s">
        <v>95</v>
      </c>
      <c r="BF72" s="60"/>
      <c r="BG72" s="60"/>
      <c r="BH72" s="60"/>
      <c r="BI72" s="60"/>
      <c r="BJ72" s="60"/>
      <c r="BK72" s="60"/>
      <c r="BL72" s="60"/>
      <c r="BM72" s="60"/>
      <c r="BN72" s="62">
        <v>146730</v>
      </c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80">
        <v>71701000</v>
      </c>
      <c r="BZ72" s="76"/>
      <c r="CA72" s="76"/>
      <c r="CB72" s="76"/>
      <c r="CC72" s="76"/>
      <c r="CD72" s="76"/>
      <c r="CE72" s="60" t="s">
        <v>80</v>
      </c>
      <c r="CF72" s="60"/>
      <c r="CG72" s="60"/>
      <c r="CH72" s="60"/>
      <c r="CI72" s="60"/>
      <c r="CJ72" s="60"/>
      <c r="CK72" s="60"/>
      <c r="CL72" s="60"/>
      <c r="CM72" s="60"/>
      <c r="CN72" s="61">
        <v>47842350.100000001</v>
      </c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59" t="s">
        <v>606</v>
      </c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 t="s">
        <v>173</v>
      </c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62" t="s">
        <v>86</v>
      </c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 t="s">
        <v>84</v>
      </c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</row>
    <row r="73" spans="1:450" s="20" customFormat="1" ht="39" customHeight="1" x14ac:dyDescent="0.2">
      <c r="A73" s="76" t="s">
        <v>161</v>
      </c>
      <c r="B73" s="76"/>
      <c r="C73" s="76"/>
      <c r="D73" s="76"/>
      <c r="E73" s="76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60" t="s">
        <v>299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 t="s">
        <v>77</v>
      </c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84" t="s">
        <v>94</v>
      </c>
      <c r="AZ73" s="84"/>
      <c r="BA73" s="84"/>
      <c r="BB73" s="84"/>
      <c r="BC73" s="84"/>
      <c r="BD73" s="84"/>
      <c r="BE73" s="60" t="s">
        <v>95</v>
      </c>
      <c r="BF73" s="60"/>
      <c r="BG73" s="60"/>
      <c r="BH73" s="60"/>
      <c r="BI73" s="60"/>
      <c r="BJ73" s="60"/>
      <c r="BK73" s="60"/>
      <c r="BL73" s="60"/>
      <c r="BM73" s="60"/>
      <c r="BN73" s="59" t="s">
        <v>586</v>
      </c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76" t="s">
        <v>22</v>
      </c>
      <c r="BZ73" s="76"/>
      <c r="CA73" s="76"/>
      <c r="CB73" s="76"/>
      <c r="CC73" s="76"/>
      <c r="CD73" s="76"/>
      <c r="CE73" s="60" t="s">
        <v>80</v>
      </c>
      <c r="CF73" s="60"/>
      <c r="CG73" s="60"/>
      <c r="CH73" s="60"/>
      <c r="CI73" s="60"/>
      <c r="CJ73" s="60"/>
      <c r="CK73" s="60"/>
      <c r="CL73" s="60"/>
      <c r="CM73" s="60"/>
      <c r="CN73" s="61">
        <v>5437197.5</v>
      </c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59" t="s">
        <v>606</v>
      </c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 t="s">
        <v>173</v>
      </c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62" t="s">
        <v>86</v>
      </c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 t="s">
        <v>84</v>
      </c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</row>
    <row r="74" spans="1:450" s="20" customFormat="1" ht="39" customHeight="1" x14ac:dyDescent="0.2">
      <c r="A74" s="76" t="s">
        <v>163</v>
      </c>
      <c r="B74" s="76"/>
      <c r="C74" s="76"/>
      <c r="D74" s="76"/>
      <c r="E74" s="76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60" t="s">
        <v>299</v>
      </c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 t="s">
        <v>77</v>
      </c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84" t="s">
        <v>94</v>
      </c>
      <c r="AZ74" s="84"/>
      <c r="BA74" s="84"/>
      <c r="BB74" s="84"/>
      <c r="BC74" s="84"/>
      <c r="BD74" s="84"/>
      <c r="BE74" s="60" t="s">
        <v>95</v>
      </c>
      <c r="BF74" s="60"/>
      <c r="BG74" s="60"/>
      <c r="BH74" s="60"/>
      <c r="BI74" s="60"/>
      <c r="BJ74" s="60"/>
      <c r="BK74" s="60"/>
      <c r="BL74" s="60"/>
      <c r="BM74" s="60"/>
      <c r="BN74" s="59" t="s">
        <v>587</v>
      </c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76" t="s">
        <v>22</v>
      </c>
      <c r="BZ74" s="76"/>
      <c r="CA74" s="76"/>
      <c r="CB74" s="76"/>
      <c r="CC74" s="76"/>
      <c r="CD74" s="76"/>
      <c r="CE74" s="60" t="s">
        <v>80</v>
      </c>
      <c r="CF74" s="60"/>
      <c r="CG74" s="60"/>
      <c r="CH74" s="60"/>
      <c r="CI74" s="60"/>
      <c r="CJ74" s="60"/>
      <c r="CK74" s="60"/>
      <c r="CL74" s="60"/>
      <c r="CM74" s="60"/>
      <c r="CN74" s="61">
        <v>9908437</v>
      </c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59" t="s">
        <v>606</v>
      </c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 t="s">
        <v>173</v>
      </c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62" t="s">
        <v>86</v>
      </c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 t="s">
        <v>84</v>
      </c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</row>
    <row r="75" spans="1:450" s="20" customFormat="1" ht="39" customHeight="1" x14ac:dyDescent="0.2">
      <c r="A75" s="76" t="s">
        <v>164</v>
      </c>
      <c r="B75" s="76"/>
      <c r="C75" s="76"/>
      <c r="D75" s="76"/>
      <c r="E75" s="76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60" t="s">
        <v>299</v>
      </c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 t="s">
        <v>77</v>
      </c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84" t="s">
        <v>94</v>
      </c>
      <c r="AZ75" s="84"/>
      <c r="BA75" s="84"/>
      <c r="BB75" s="84"/>
      <c r="BC75" s="84"/>
      <c r="BD75" s="84"/>
      <c r="BE75" s="60" t="s">
        <v>95</v>
      </c>
      <c r="BF75" s="60"/>
      <c r="BG75" s="60"/>
      <c r="BH75" s="60"/>
      <c r="BI75" s="60"/>
      <c r="BJ75" s="60"/>
      <c r="BK75" s="60"/>
      <c r="BL75" s="60"/>
      <c r="BM75" s="60"/>
      <c r="BN75" s="59" t="s">
        <v>588</v>
      </c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76" t="s">
        <v>22</v>
      </c>
      <c r="BZ75" s="76"/>
      <c r="CA75" s="76"/>
      <c r="CB75" s="76"/>
      <c r="CC75" s="76"/>
      <c r="CD75" s="76"/>
      <c r="CE75" s="60" t="s">
        <v>80</v>
      </c>
      <c r="CF75" s="60"/>
      <c r="CG75" s="60"/>
      <c r="CH75" s="60"/>
      <c r="CI75" s="60"/>
      <c r="CJ75" s="60"/>
      <c r="CK75" s="60"/>
      <c r="CL75" s="60"/>
      <c r="CM75" s="60"/>
      <c r="CN75" s="61">
        <v>2602307.2799999998</v>
      </c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59" t="s">
        <v>607</v>
      </c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 t="s">
        <v>173</v>
      </c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62" t="s">
        <v>83</v>
      </c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 t="s">
        <v>84</v>
      </c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</row>
    <row r="76" spans="1:450" s="20" customFormat="1" ht="39" customHeight="1" x14ac:dyDescent="0.2">
      <c r="A76" s="76" t="s">
        <v>165</v>
      </c>
      <c r="B76" s="76"/>
      <c r="C76" s="76"/>
      <c r="D76" s="76"/>
      <c r="E76" s="76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60" t="s">
        <v>299</v>
      </c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 t="s">
        <v>77</v>
      </c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84" t="s">
        <v>94</v>
      </c>
      <c r="AZ76" s="84"/>
      <c r="BA76" s="84"/>
      <c r="BB76" s="84"/>
      <c r="BC76" s="84"/>
      <c r="BD76" s="84"/>
      <c r="BE76" s="60" t="s">
        <v>95</v>
      </c>
      <c r="BF76" s="60"/>
      <c r="BG76" s="60"/>
      <c r="BH76" s="60"/>
      <c r="BI76" s="60"/>
      <c r="BJ76" s="60"/>
      <c r="BK76" s="60"/>
      <c r="BL76" s="60"/>
      <c r="BM76" s="60"/>
      <c r="BN76" s="59" t="s">
        <v>589</v>
      </c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76" t="s">
        <v>22</v>
      </c>
      <c r="BZ76" s="76"/>
      <c r="CA76" s="76"/>
      <c r="CB76" s="76"/>
      <c r="CC76" s="76"/>
      <c r="CD76" s="76"/>
      <c r="CE76" s="60" t="s">
        <v>80</v>
      </c>
      <c r="CF76" s="60"/>
      <c r="CG76" s="60"/>
      <c r="CH76" s="60"/>
      <c r="CI76" s="60"/>
      <c r="CJ76" s="60"/>
      <c r="CK76" s="60"/>
      <c r="CL76" s="60"/>
      <c r="CM76" s="60"/>
      <c r="CN76" s="61">
        <v>4767760</v>
      </c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59" t="s">
        <v>607</v>
      </c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 t="s">
        <v>173</v>
      </c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62" t="s">
        <v>86</v>
      </c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 t="s">
        <v>84</v>
      </c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</row>
    <row r="77" spans="1:450" s="20" customFormat="1" ht="39" customHeight="1" x14ac:dyDescent="0.2">
      <c r="A77" s="76" t="s">
        <v>166</v>
      </c>
      <c r="B77" s="76"/>
      <c r="C77" s="76"/>
      <c r="D77" s="76"/>
      <c r="E77" s="76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60" t="s">
        <v>566</v>
      </c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 t="s">
        <v>77</v>
      </c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59" t="s">
        <v>146</v>
      </c>
      <c r="AZ77" s="59"/>
      <c r="BA77" s="59"/>
      <c r="BB77" s="59"/>
      <c r="BC77" s="59"/>
      <c r="BD77" s="59"/>
      <c r="BE77" s="60" t="s">
        <v>146</v>
      </c>
      <c r="BF77" s="60"/>
      <c r="BG77" s="60"/>
      <c r="BH77" s="60"/>
      <c r="BI77" s="60"/>
      <c r="BJ77" s="60"/>
      <c r="BK77" s="60"/>
      <c r="BL77" s="60"/>
      <c r="BM77" s="60"/>
      <c r="BN77" s="62">
        <v>50</v>
      </c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80">
        <v>71701000</v>
      </c>
      <c r="BZ77" s="76"/>
      <c r="CA77" s="76"/>
      <c r="CB77" s="76"/>
      <c r="CC77" s="76"/>
      <c r="CD77" s="76"/>
      <c r="CE77" s="60" t="s">
        <v>80</v>
      </c>
      <c r="CF77" s="60"/>
      <c r="CG77" s="60"/>
      <c r="CH77" s="60"/>
      <c r="CI77" s="60"/>
      <c r="CJ77" s="60"/>
      <c r="CK77" s="60"/>
      <c r="CL77" s="60"/>
      <c r="CM77" s="60"/>
      <c r="CN77" s="61">
        <v>493500</v>
      </c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59" t="s">
        <v>606</v>
      </c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 t="s">
        <v>608</v>
      </c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62" t="s">
        <v>86</v>
      </c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 t="s">
        <v>84</v>
      </c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</row>
    <row r="78" spans="1:450" s="20" customFormat="1" ht="39" customHeight="1" x14ac:dyDescent="0.2">
      <c r="A78" s="76" t="s">
        <v>167</v>
      </c>
      <c r="B78" s="76"/>
      <c r="C78" s="76"/>
      <c r="D78" s="76"/>
      <c r="E78" s="76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60" t="s">
        <v>117</v>
      </c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 t="s">
        <v>77</v>
      </c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84" t="s">
        <v>94</v>
      </c>
      <c r="AZ78" s="84"/>
      <c r="BA78" s="84"/>
      <c r="BB78" s="84"/>
      <c r="BC78" s="84"/>
      <c r="BD78" s="84"/>
      <c r="BE78" s="60" t="s">
        <v>95</v>
      </c>
      <c r="BF78" s="60"/>
      <c r="BG78" s="60"/>
      <c r="BH78" s="60"/>
      <c r="BI78" s="60"/>
      <c r="BJ78" s="60"/>
      <c r="BK78" s="60"/>
      <c r="BL78" s="60"/>
      <c r="BM78" s="60"/>
      <c r="BN78" s="59" t="s">
        <v>590</v>
      </c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76" t="s">
        <v>22</v>
      </c>
      <c r="BZ78" s="76"/>
      <c r="CA78" s="76"/>
      <c r="CB78" s="76"/>
      <c r="CC78" s="76"/>
      <c r="CD78" s="76"/>
      <c r="CE78" s="60" t="s">
        <v>80</v>
      </c>
      <c r="CF78" s="60"/>
      <c r="CG78" s="60"/>
      <c r="CH78" s="60"/>
      <c r="CI78" s="60"/>
      <c r="CJ78" s="60"/>
      <c r="CK78" s="60"/>
      <c r="CL78" s="60"/>
      <c r="CM78" s="60"/>
      <c r="CN78" s="61">
        <v>317337</v>
      </c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59" t="s">
        <v>606</v>
      </c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 t="s">
        <v>173</v>
      </c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62" t="s">
        <v>86</v>
      </c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 t="s">
        <v>84</v>
      </c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</row>
    <row r="79" spans="1:450" s="20" customFormat="1" ht="39.75" customHeight="1" x14ac:dyDescent="0.2">
      <c r="A79" s="76" t="s">
        <v>168</v>
      </c>
      <c r="B79" s="76"/>
      <c r="C79" s="76"/>
      <c r="D79" s="76"/>
      <c r="E79" s="76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60" t="s">
        <v>563</v>
      </c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 t="s">
        <v>77</v>
      </c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84" t="s">
        <v>78</v>
      </c>
      <c r="AZ79" s="84"/>
      <c r="BA79" s="84"/>
      <c r="BB79" s="84"/>
      <c r="BC79" s="84"/>
      <c r="BD79" s="84"/>
      <c r="BE79" s="60" t="s">
        <v>79</v>
      </c>
      <c r="BF79" s="60"/>
      <c r="BG79" s="60"/>
      <c r="BH79" s="60"/>
      <c r="BI79" s="60"/>
      <c r="BJ79" s="60"/>
      <c r="BK79" s="60"/>
      <c r="BL79" s="60"/>
      <c r="BM79" s="60"/>
      <c r="BN79" s="59" t="s">
        <v>74</v>
      </c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76" t="s">
        <v>22</v>
      </c>
      <c r="BZ79" s="76"/>
      <c r="CA79" s="76"/>
      <c r="CB79" s="76"/>
      <c r="CC79" s="76"/>
      <c r="CD79" s="76"/>
      <c r="CE79" s="60" t="s">
        <v>80</v>
      </c>
      <c r="CF79" s="60"/>
      <c r="CG79" s="60"/>
      <c r="CH79" s="60"/>
      <c r="CI79" s="60"/>
      <c r="CJ79" s="60"/>
      <c r="CK79" s="60"/>
      <c r="CL79" s="60"/>
      <c r="CM79" s="60"/>
      <c r="CN79" s="61">
        <v>2496132.39</v>
      </c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59" t="s">
        <v>606</v>
      </c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 t="s">
        <v>101</v>
      </c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62" t="s">
        <v>102</v>
      </c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 t="s">
        <v>103</v>
      </c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</row>
    <row r="80" spans="1:450" s="20" customFormat="1" ht="39.75" customHeight="1" x14ac:dyDescent="0.2">
      <c r="A80" s="76" t="s">
        <v>169</v>
      </c>
      <c r="B80" s="76"/>
      <c r="C80" s="76"/>
      <c r="D80" s="76"/>
      <c r="E80" s="76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60" t="s">
        <v>123</v>
      </c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 t="s">
        <v>77</v>
      </c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84" t="s">
        <v>94</v>
      </c>
      <c r="AZ80" s="84"/>
      <c r="BA80" s="84"/>
      <c r="BB80" s="84"/>
      <c r="BC80" s="84"/>
      <c r="BD80" s="84"/>
      <c r="BE80" s="60" t="s">
        <v>95</v>
      </c>
      <c r="BF80" s="60"/>
      <c r="BG80" s="60"/>
      <c r="BH80" s="60"/>
      <c r="BI80" s="60"/>
      <c r="BJ80" s="60"/>
      <c r="BK80" s="60"/>
      <c r="BL80" s="60"/>
      <c r="BM80" s="60"/>
      <c r="BN80" s="59" t="s">
        <v>199</v>
      </c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76" t="s">
        <v>22</v>
      </c>
      <c r="BZ80" s="76"/>
      <c r="CA80" s="76"/>
      <c r="CB80" s="76"/>
      <c r="CC80" s="76"/>
      <c r="CD80" s="76"/>
      <c r="CE80" s="60" t="s">
        <v>80</v>
      </c>
      <c r="CF80" s="60"/>
      <c r="CG80" s="60"/>
      <c r="CH80" s="60"/>
      <c r="CI80" s="60"/>
      <c r="CJ80" s="60"/>
      <c r="CK80" s="60"/>
      <c r="CL80" s="60"/>
      <c r="CM80" s="60"/>
      <c r="CN80" s="61">
        <v>970145</v>
      </c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59" t="s">
        <v>606</v>
      </c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 t="s">
        <v>173</v>
      </c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62" t="s">
        <v>86</v>
      </c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 t="s">
        <v>84</v>
      </c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</row>
    <row r="81" spans="1:154" s="15" customFormat="1" ht="64.5" customHeight="1" x14ac:dyDescent="0.2">
      <c r="A81" s="76" t="s">
        <v>170</v>
      </c>
      <c r="B81" s="76"/>
      <c r="C81" s="76"/>
      <c r="D81" s="76"/>
      <c r="E81" s="76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137" t="s">
        <v>342</v>
      </c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60" t="s">
        <v>77</v>
      </c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84" t="s">
        <v>94</v>
      </c>
      <c r="AZ81" s="84"/>
      <c r="BA81" s="84"/>
      <c r="BB81" s="84"/>
      <c r="BC81" s="84"/>
      <c r="BD81" s="84"/>
      <c r="BE81" s="60" t="s">
        <v>95</v>
      </c>
      <c r="BF81" s="60"/>
      <c r="BG81" s="60"/>
      <c r="BH81" s="60"/>
      <c r="BI81" s="60"/>
      <c r="BJ81" s="60"/>
      <c r="BK81" s="60"/>
      <c r="BL81" s="60"/>
      <c r="BM81" s="60"/>
      <c r="BN81" s="81">
        <v>6</v>
      </c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76" t="s">
        <v>22</v>
      </c>
      <c r="BZ81" s="76"/>
      <c r="CA81" s="76"/>
      <c r="CB81" s="76"/>
      <c r="CC81" s="76"/>
      <c r="CD81" s="76"/>
      <c r="CE81" s="60" t="s">
        <v>80</v>
      </c>
      <c r="CF81" s="60"/>
      <c r="CG81" s="60"/>
      <c r="CH81" s="60"/>
      <c r="CI81" s="60"/>
      <c r="CJ81" s="60"/>
      <c r="CK81" s="60"/>
      <c r="CL81" s="60"/>
      <c r="CM81" s="60"/>
      <c r="CN81" s="61">
        <v>2210239.02</v>
      </c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76" t="s">
        <v>606</v>
      </c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 t="s">
        <v>173</v>
      </c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62" t="s">
        <v>102</v>
      </c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81" t="s">
        <v>103</v>
      </c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</row>
    <row r="82" spans="1:154" s="15" customFormat="1" ht="39.75" customHeight="1" x14ac:dyDescent="0.2">
      <c r="A82" s="76" t="s">
        <v>171</v>
      </c>
      <c r="B82" s="76"/>
      <c r="C82" s="76"/>
      <c r="D82" s="76"/>
      <c r="E82" s="76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60" t="s">
        <v>393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 t="s">
        <v>77</v>
      </c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84" t="s">
        <v>313</v>
      </c>
      <c r="AZ82" s="84"/>
      <c r="BA82" s="84"/>
      <c r="BB82" s="84"/>
      <c r="BC82" s="84"/>
      <c r="BD82" s="84"/>
      <c r="BE82" s="60" t="s">
        <v>313</v>
      </c>
      <c r="BF82" s="60"/>
      <c r="BG82" s="60"/>
      <c r="BH82" s="60"/>
      <c r="BI82" s="60"/>
      <c r="BJ82" s="60"/>
      <c r="BK82" s="60"/>
      <c r="BL82" s="60"/>
      <c r="BM82" s="60"/>
      <c r="BN82" s="59" t="s">
        <v>177</v>
      </c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76" t="s">
        <v>22</v>
      </c>
      <c r="BZ82" s="76"/>
      <c r="CA82" s="76"/>
      <c r="CB82" s="76"/>
      <c r="CC82" s="76"/>
      <c r="CD82" s="76"/>
      <c r="CE82" s="60" t="s">
        <v>80</v>
      </c>
      <c r="CF82" s="60"/>
      <c r="CG82" s="60"/>
      <c r="CH82" s="60"/>
      <c r="CI82" s="60"/>
      <c r="CJ82" s="60"/>
      <c r="CK82" s="60"/>
      <c r="CL82" s="60"/>
      <c r="CM82" s="60"/>
      <c r="CN82" s="61">
        <v>274956</v>
      </c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59" t="s">
        <v>606</v>
      </c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 t="s">
        <v>101</v>
      </c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62" t="s">
        <v>86</v>
      </c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 t="s">
        <v>84</v>
      </c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</row>
    <row r="83" spans="1:154" s="15" customFormat="1" ht="39.75" customHeight="1" x14ac:dyDescent="0.2">
      <c r="A83" s="76" t="s">
        <v>172</v>
      </c>
      <c r="B83" s="76"/>
      <c r="C83" s="76"/>
      <c r="D83" s="76"/>
      <c r="E83" s="76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60" t="s">
        <v>567</v>
      </c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 t="s">
        <v>77</v>
      </c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84" t="s">
        <v>78</v>
      </c>
      <c r="AZ83" s="84"/>
      <c r="BA83" s="84"/>
      <c r="BB83" s="84"/>
      <c r="BC83" s="84"/>
      <c r="BD83" s="84"/>
      <c r="BE83" s="60" t="s">
        <v>79</v>
      </c>
      <c r="BF83" s="60"/>
      <c r="BG83" s="60"/>
      <c r="BH83" s="60"/>
      <c r="BI83" s="60"/>
      <c r="BJ83" s="60"/>
      <c r="BK83" s="60"/>
      <c r="BL83" s="60"/>
      <c r="BM83" s="60"/>
      <c r="BN83" s="81">
        <v>1</v>
      </c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76" t="s">
        <v>22</v>
      </c>
      <c r="BZ83" s="76"/>
      <c r="CA83" s="76"/>
      <c r="CB83" s="76"/>
      <c r="CC83" s="76"/>
      <c r="CD83" s="76"/>
      <c r="CE83" s="60" t="s">
        <v>80</v>
      </c>
      <c r="CF83" s="60"/>
      <c r="CG83" s="60"/>
      <c r="CH83" s="60"/>
      <c r="CI83" s="60"/>
      <c r="CJ83" s="60"/>
      <c r="CK83" s="60"/>
      <c r="CL83" s="60"/>
      <c r="CM83" s="60"/>
      <c r="CN83" s="61">
        <v>1787875.1</v>
      </c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59" t="s">
        <v>606</v>
      </c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 t="s">
        <v>608</v>
      </c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62" t="s">
        <v>102</v>
      </c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 t="s">
        <v>103</v>
      </c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</row>
    <row r="84" spans="1:154" s="15" customFormat="1" ht="39.75" customHeight="1" x14ac:dyDescent="0.2">
      <c r="A84" s="76" t="s">
        <v>174</v>
      </c>
      <c r="B84" s="76"/>
      <c r="C84" s="76"/>
      <c r="D84" s="76"/>
      <c r="E84" s="76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60" t="s">
        <v>299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 t="s">
        <v>77</v>
      </c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84" t="s">
        <v>94</v>
      </c>
      <c r="AZ84" s="84"/>
      <c r="BA84" s="84"/>
      <c r="BB84" s="84"/>
      <c r="BC84" s="84"/>
      <c r="BD84" s="84"/>
      <c r="BE84" s="60" t="s">
        <v>95</v>
      </c>
      <c r="BF84" s="60"/>
      <c r="BG84" s="60"/>
      <c r="BH84" s="60"/>
      <c r="BI84" s="60"/>
      <c r="BJ84" s="60"/>
      <c r="BK84" s="60"/>
      <c r="BL84" s="60"/>
      <c r="BM84" s="60"/>
      <c r="BN84" s="59" t="s">
        <v>363</v>
      </c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76" t="s">
        <v>22</v>
      </c>
      <c r="BZ84" s="76"/>
      <c r="CA84" s="76"/>
      <c r="CB84" s="76"/>
      <c r="CC84" s="76"/>
      <c r="CD84" s="76"/>
      <c r="CE84" s="60" t="s">
        <v>80</v>
      </c>
      <c r="CF84" s="60"/>
      <c r="CG84" s="60"/>
      <c r="CH84" s="60"/>
      <c r="CI84" s="60"/>
      <c r="CJ84" s="60"/>
      <c r="CK84" s="60"/>
      <c r="CL84" s="60"/>
      <c r="CM84" s="60"/>
      <c r="CN84" s="61">
        <v>3731985</v>
      </c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59" t="s">
        <v>607</v>
      </c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 t="s">
        <v>101</v>
      </c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62" t="s">
        <v>102</v>
      </c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 t="s">
        <v>103</v>
      </c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</row>
    <row r="85" spans="1:154" s="15" customFormat="1" ht="39.75" customHeight="1" x14ac:dyDescent="0.2">
      <c r="A85" s="76" t="s">
        <v>175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60" t="s">
        <v>337</v>
      </c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 t="s">
        <v>77</v>
      </c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84" t="s">
        <v>88</v>
      </c>
      <c r="AZ85" s="84"/>
      <c r="BA85" s="84"/>
      <c r="BB85" s="84"/>
      <c r="BC85" s="84"/>
      <c r="BD85" s="84"/>
      <c r="BE85" s="60" t="s">
        <v>89</v>
      </c>
      <c r="BF85" s="60"/>
      <c r="BG85" s="60"/>
      <c r="BH85" s="60"/>
      <c r="BI85" s="60"/>
      <c r="BJ85" s="60"/>
      <c r="BK85" s="60"/>
      <c r="BL85" s="60"/>
      <c r="BM85" s="60"/>
      <c r="BN85" s="62">
        <v>232</v>
      </c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80">
        <v>71701000</v>
      </c>
      <c r="BZ85" s="76"/>
      <c r="CA85" s="76"/>
      <c r="CB85" s="76"/>
      <c r="CC85" s="76"/>
      <c r="CD85" s="76"/>
      <c r="CE85" s="60" t="s">
        <v>80</v>
      </c>
      <c r="CF85" s="60"/>
      <c r="CG85" s="60"/>
      <c r="CH85" s="60"/>
      <c r="CI85" s="60"/>
      <c r="CJ85" s="60"/>
      <c r="CK85" s="60"/>
      <c r="CL85" s="60"/>
      <c r="CM85" s="60"/>
      <c r="CN85" s="61">
        <v>11797768.619999999</v>
      </c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59" t="s">
        <v>607</v>
      </c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 t="s">
        <v>101</v>
      </c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62" t="s">
        <v>102</v>
      </c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 t="s">
        <v>103</v>
      </c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</row>
    <row r="86" spans="1:154" s="15" customFormat="1" ht="39.75" customHeight="1" x14ac:dyDescent="0.2">
      <c r="A86" s="76" t="s">
        <v>140</v>
      </c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60" t="s">
        <v>384</v>
      </c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 t="s">
        <v>77</v>
      </c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84" t="s">
        <v>94</v>
      </c>
      <c r="AZ86" s="84"/>
      <c r="BA86" s="84"/>
      <c r="BB86" s="84"/>
      <c r="BC86" s="84"/>
      <c r="BD86" s="84"/>
      <c r="BE86" s="60" t="s">
        <v>95</v>
      </c>
      <c r="BF86" s="60"/>
      <c r="BG86" s="60"/>
      <c r="BH86" s="60"/>
      <c r="BI86" s="60"/>
      <c r="BJ86" s="60"/>
      <c r="BK86" s="60"/>
      <c r="BL86" s="60"/>
      <c r="BM86" s="60"/>
      <c r="BN86" s="59" t="s">
        <v>591</v>
      </c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76" t="s">
        <v>22</v>
      </c>
      <c r="BZ86" s="76"/>
      <c r="CA86" s="76"/>
      <c r="CB86" s="76"/>
      <c r="CC86" s="76"/>
      <c r="CD86" s="76"/>
      <c r="CE86" s="60" t="s">
        <v>80</v>
      </c>
      <c r="CF86" s="60"/>
      <c r="CG86" s="60"/>
      <c r="CH86" s="60"/>
      <c r="CI86" s="60"/>
      <c r="CJ86" s="60"/>
      <c r="CK86" s="60"/>
      <c r="CL86" s="60"/>
      <c r="CM86" s="60"/>
      <c r="CN86" s="61">
        <v>3469363</v>
      </c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59" t="s">
        <v>607</v>
      </c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 t="s">
        <v>101</v>
      </c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62" t="s">
        <v>102</v>
      </c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 t="s">
        <v>103</v>
      </c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</row>
    <row r="87" spans="1:154" s="15" customFormat="1" ht="39.75" customHeight="1" x14ac:dyDescent="0.2">
      <c r="A87" s="76" t="s">
        <v>176</v>
      </c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60" t="s">
        <v>568</v>
      </c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 t="s">
        <v>77</v>
      </c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84" t="s">
        <v>88</v>
      </c>
      <c r="AZ87" s="84"/>
      <c r="BA87" s="84"/>
      <c r="BB87" s="84"/>
      <c r="BC87" s="84"/>
      <c r="BD87" s="84"/>
      <c r="BE87" s="60" t="s">
        <v>89</v>
      </c>
      <c r="BF87" s="60"/>
      <c r="BG87" s="60"/>
      <c r="BH87" s="60"/>
      <c r="BI87" s="60"/>
      <c r="BJ87" s="60"/>
      <c r="BK87" s="60"/>
      <c r="BL87" s="60"/>
      <c r="BM87" s="60"/>
      <c r="BN87" s="81">
        <v>32</v>
      </c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0">
        <v>71701000</v>
      </c>
      <c r="BZ87" s="76"/>
      <c r="CA87" s="76"/>
      <c r="CB87" s="76"/>
      <c r="CC87" s="76"/>
      <c r="CD87" s="76"/>
      <c r="CE87" s="60" t="s">
        <v>80</v>
      </c>
      <c r="CF87" s="60"/>
      <c r="CG87" s="60"/>
      <c r="CH87" s="60"/>
      <c r="CI87" s="60"/>
      <c r="CJ87" s="60"/>
      <c r="CK87" s="60"/>
      <c r="CL87" s="60"/>
      <c r="CM87" s="60"/>
      <c r="CN87" s="61">
        <v>2835200</v>
      </c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59" t="s">
        <v>607</v>
      </c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 t="s">
        <v>101</v>
      </c>
      <c r="DP87" s="59"/>
      <c r="DQ87" s="59"/>
      <c r="DR87" s="59"/>
      <c r="DS87" s="59"/>
      <c r="DT87" s="59"/>
      <c r="DU87" s="59"/>
      <c r="DV87" s="59"/>
      <c r="DW87" s="59"/>
      <c r="DX87" s="59"/>
      <c r="DY87" s="59"/>
      <c r="DZ87" s="62" t="s">
        <v>102</v>
      </c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 t="s">
        <v>103</v>
      </c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</row>
    <row r="88" spans="1:154" s="15" customFormat="1" ht="39.75" customHeight="1" x14ac:dyDescent="0.2">
      <c r="A88" s="76" t="s">
        <v>177</v>
      </c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60" t="s">
        <v>568</v>
      </c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 t="s">
        <v>77</v>
      </c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84" t="s">
        <v>146</v>
      </c>
      <c r="AZ88" s="84"/>
      <c r="BA88" s="84"/>
      <c r="BB88" s="84"/>
      <c r="BC88" s="84"/>
      <c r="BD88" s="84"/>
      <c r="BE88" s="60" t="s">
        <v>146</v>
      </c>
      <c r="BF88" s="60"/>
      <c r="BG88" s="60"/>
      <c r="BH88" s="60"/>
      <c r="BI88" s="60"/>
      <c r="BJ88" s="60"/>
      <c r="BK88" s="60"/>
      <c r="BL88" s="60"/>
      <c r="BM88" s="60"/>
      <c r="BN88" s="81">
        <v>270</v>
      </c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0">
        <v>71701000</v>
      </c>
      <c r="BZ88" s="76"/>
      <c r="CA88" s="76"/>
      <c r="CB88" s="76"/>
      <c r="CC88" s="76"/>
      <c r="CD88" s="76"/>
      <c r="CE88" s="60" t="s">
        <v>80</v>
      </c>
      <c r="CF88" s="60"/>
      <c r="CG88" s="60"/>
      <c r="CH88" s="60"/>
      <c r="CI88" s="60"/>
      <c r="CJ88" s="60"/>
      <c r="CK88" s="60"/>
      <c r="CL88" s="60"/>
      <c r="CM88" s="60"/>
      <c r="CN88" s="61">
        <v>2658000</v>
      </c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59" t="s">
        <v>606</v>
      </c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 t="s">
        <v>608</v>
      </c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62" t="s">
        <v>102</v>
      </c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 t="s">
        <v>103</v>
      </c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</row>
    <row r="89" spans="1:154" s="15" customFormat="1" ht="66.75" customHeight="1" x14ac:dyDescent="0.2">
      <c r="A89" s="76" t="s">
        <v>178</v>
      </c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60" t="s">
        <v>342</v>
      </c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 t="s">
        <v>77</v>
      </c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84" t="s">
        <v>94</v>
      </c>
      <c r="AZ89" s="84"/>
      <c r="BA89" s="84"/>
      <c r="BB89" s="84"/>
      <c r="BC89" s="84"/>
      <c r="BD89" s="84"/>
      <c r="BE89" s="60" t="s">
        <v>95</v>
      </c>
      <c r="BF89" s="60"/>
      <c r="BG89" s="60"/>
      <c r="BH89" s="60"/>
      <c r="BI89" s="60"/>
      <c r="BJ89" s="60"/>
      <c r="BK89" s="60"/>
      <c r="BL89" s="60"/>
      <c r="BM89" s="60"/>
      <c r="BN89" s="81">
        <v>12</v>
      </c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76" t="s">
        <v>22</v>
      </c>
      <c r="BZ89" s="76"/>
      <c r="CA89" s="76"/>
      <c r="CB89" s="76"/>
      <c r="CC89" s="76"/>
      <c r="CD89" s="76"/>
      <c r="CE89" s="60" t="s">
        <v>80</v>
      </c>
      <c r="CF89" s="60"/>
      <c r="CG89" s="60"/>
      <c r="CH89" s="60"/>
      <c r="CI89" s="60"/>
      <c r="CJ89" s="60"/>
      <c r="CK89" s="60"/>
      <c r="CL89" s="60"/>
      <c r="CM89" s="60"/>
      <c r="CN89" s="61">
        <v>2656500</v>
      </c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59" t="s">
        <v>607</v>
      </c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 t="s">
        <v>101</v>
      </c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62" t="s">
        <v>102</v>
      </c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 t="s">
        <v>103</v>
      </c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</row>
    <row r="90" spans="1:154" s="15" customFormat="1" ht="39.75" customHeight="1" x14ac:dyDescent="0.2">
      <c r="A90" s="76" t="s">
        <v>179</v>
      </c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60" t="s">
        <v>299</v>
      </c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 t="s">
        <v>77</v>
      </c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84" t="s">
        <v>78</v>
      </c>
      <c r="AZ90" s="84"/>
      <c r="BA90" s="84"/>
      <c r="BB90" s="84"/>
      <c r="BC90" s="84"/>
      <c r="BD90" s="84"/>
      <c r="BE90" s="60" t="s">
        <v>79</v>
      </c>
      <c r="BF90" s="60"/>
      <c r="BG90" s="60"/>
      <c r="BH90" s="60"/>
      <c r="BI90" s="60"/>
      <c r="BJ90" s="60"/>
      <c r="BK90" s="60"/>
      <c r="BL90" s="60"/>
      <c r="BM90" s="60"/>
      <c r="BN90" s="59" t="s">
        <v>74</v>
      </c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76" t="s">
        <v>22</v>
      </c>
      <c r="BZ90" s="76"/>
      <c r="CA90" s="76"/>
      <c r="CB90" s="76"/>
      <c r="CC90" s="76"/>
      <c r="CD90" s="76"/>
      <c r="CE90" s="60" t="s">
        <v>80</v>
      </c>
      <c r="CF90" s="60"/>
      <c r="CG90" s="60"/>
      <c r="CH90" s="60"/>
      <c r="CI90" s="60"/>
      <c r="CJ90" s="60"/>
      <c r="CK90" s="60"/>
      <c r="CL90" s="60"/>
      <c r="CM90" s="60"/>
      <c r="CN90" s="61">
        <v>1640183.85</v>
      </c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59" t="s">
        <v>607</v>
      </c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 t="s">
        <v>173</v>
      </c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62" t="s">
        <v>102</v>
      </c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 t="s">
        <v>103</v>
      </c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</row>
    <row r="91" spans="1:154" s="15" customFormat="1" ht="39.75" customHeight="1" x14ac:dyDescent="0.2">
      <c r="A91" s="76" t="s">
        <v>180</v>
      </c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60" t="s">
        <v>245</v>
      </c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 t="s">
        <v>77</v>
      </c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84" t="s">
        <v>88</v>
      </c>
      <c r="AZ91" s="84"/>
      <c r="BA91" s="84"/>
      <c r="BB91" s="84"/>
      <c r="BC91" s="84"/>
      <c r="BD91" s="84"/>
      <c r="BE91" s="60" t="s">
        <v>89</v>
      </c>
      <c r="BF91" s="60"/>
      <c r="BG91" s="60"/>
      <c r="BH91" s="60"/>
      <c r="BI91" s="60"/>
      <c r="BJ91" s="60"/>
      <c r="BK91" s="60"/>
      <c r="BL91" s="60"/>
      <c r="BM91" s="60"/>
      <c r="BN91" s="59" t="s">
        <v>592</v>
      </c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76" t="s">
        <v>22</v>
      </c>
      <c r="BZ91" s="76"/>
      <c r="CA91" s="76"/>
      <c r="CB91" s="76"/>
      <c r="CC91" s="76"/>
      <c r="CD91" s="76"/>
      <c r="CE91" s="60" t="s">
        <v>80</v>
      </c>
      <c r="CF91" s="60"/>
      <c r="CG91" s="60"/>
      <c r="CH91" s="60"/>
      <c r="CI91" s="60"/>
      <c r="CJ91" s="60"/>
      <c r="CK91" s="60"/>
      <c r="CL91" s="60"/>
      <c r="CM91" s="60"/>
      <c r="CN91" s="61">
        <v>2000000</v>
      </c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59" t="s">
        <v>608</v>
      </c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 t="s">
        <v>613</v>
      </c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62" t="s">
        <v>102</v>
      </c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 t="s">
        <v>103</v>
      </c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</row>
    <row r="92" spans="1:154" s="15" customFormat="1" ht="38.25" customHeight="1" x14ac:dyDescent="0.2">
      <c r="A92" s="76" t="s">
        <v>184</v>
      </c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60" t="s">
        <v>344</v>
      </c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 t="s">
        <v>77</v>
      </c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84" t="s">
        <v>94</v>
      </c>
      <c r="AZ92" s="84"/>
      <c r="BA92" s="84"/>
      <c r="BB92" s="84"/>
      <c r="BC92" s="84"/>
      <c r="BD92" s="84"/>
      <c r="BE92" s="60" t="s">
        <v>95</v>
      </c>
      <c r="BF92" s="60"/>
      <c r="BG92" s="60"/>
      <c r="BH92" s="60"/>
      <c r="BI92" s="60"/>
      <c r="BJ92" s="60"/>
      <c r="BK92" s="60"/>
      <c r="BL92" s="60"/>
      <c r="BM92" s="60"/>
      <c r="BN92" s="81">
        <v>66</v>
      </c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76" t="s">
        <v>22</v>
      </c>
      <c r="BZ92" s="76"/>
      <c r="CA92" s="76"/>
      <c r="CB92" s="76"/>
      <c r="CC92" s="76"/>
      <c r="CD92" s="76"/>
      <c r="CE92" s="60" t="s">
        <v>80</v>
      </c>
      <c r="CF92" s="60"/>
      <c r="CG92" s="60"/>
      <c r="CH92" s="60"/>
      <c r="CI92" s="60"/>
      <c r="CJ92" s="60"/>
      <c r="CK92" s="60"/>
      <c r="CL92" s="60"/>
      <c r="CM92" s="60"/>
      <c r="CN92" s="61">
        <v>2789655</v>
      </c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59" t="s">
        <v>608</v>
      </c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 t="s">
        <v>613</v>
      </c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62" t="s">
        <v>102</v>
      </c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 t="s">
        <v>103</v>
      </c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</row>
    <row r="93" spans="1:154" s="15" customFormat="1" ht="38.25" customHeight="1" x14ac:dyDescent="0.2">
      <c r="A93" s="76" t="s">
        <v>185</v>
      </c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60" t="s">
        <v>344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 t="s">
        <v>77</v>
      </c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84" t="s">
        <v>94</v>
      </c>
      <c r="AZ93" s="84"/>
      <c r="BA93" s="84"/>
      <c r="BB93" s="84"/>
      <c r="BC93" s="84"/>
      <c r="BD93" s="84"/>
      <c r="BE93" s="60" t="s">
        <v>95</v>
      </c>
      <c r="BF93" s="60"/>
      <c r="BG93" s="60"/>
      <c r="BH93" s="60"/>
      <c r="BI93" s="60"/>
      <c r="BJ93" s="60"/>
      <c r="BK93" s="60"/>
      <c r="BL93" s="60"/>
      <c r="BM93" s="60"/>
      <c r="BN93" s="81">
        <v>5</v>
      </c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76" t="s">
        <v>22</v>
      </c>
      <c r="BZ93" s="76"/>
      <c r="CA93" s="76"/>
      <c r="CB93" s="76"/>
      <c r="CC93" s="76"/>
      <c r="CD93" s="76"/>
      <c r="CE93" s="60" t="s">
        <v>80</v>
      </c>
      <c r="CF93" s="60"/>
      <c r="CG93" s="60"/>
      <c r="CH93" s="60"/>
      <c r="CI93" s="60"/>
      <c r="CJ93" s="60"/>
      <c r="CK93" s="60"/>
      <c r="CL93" s="60"/>
      <c r="CM93" s="60"/>
      <c r="CN93" s="61">
        <v>1106875</v>
      </c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59" t="s">
        <v>608</v>
      </c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 t="s">
        <v>173</v>
      </c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62" t="s">
        <v>86</v>
      </c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 t="s">
        <v>84</v>
      </c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</row>
    <row r="94" spans="1:154" s="15" customFormat="1" ht="38.25" customHeight="1" x14ac:dyDescent="0.2">
      <c r="A94" s="76" t="s">
        <v>187</v>
      </c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60" t="s">
        <v>569</v>
      </c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 t="s">
        <v>77</v>
      </c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84" t="s">
        <v>94</v>
      </c>
      <c r="AZ94" s="84"/>
      <c r="BA94" s="84"/>
      <c r="BB94" s="84"/>
      <c r="BC94" s="84"/>
      <c r="BD94" s="84"/>
      <c r="BE94" s="60" t="s">
        <v>95</v>
      </c>
      <c r="BF94" s="60"/>
      <c r="BG94" s="60"/>
      <c r="BH94" s="60"/>
      <c r="BI94" s="60"/>
      <c r="BJ94" s="60"/>
      <c r="BK94" s="60"/>
      <c r="BL94" s="60"/>
      <c r="BM94" s="60"/>
      <c r="BN94" s="81">
        <v>600</v>
      </c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76" t="s">
        <v>22</v>
      </c>
      <c r="BZ94" s="76"/>
      <c r="CA94" s="76"/>
      <c r="CB94" s="76"/>
      <c r="CC94" s="76"/>
      <c r="CD94" s="76"/>
      <c r="CE94" s="60" t="s">
        <v>80</v>
      </c>
      <c r="CF94" s="60"/>
      <c r="CG94" s="60"/>
      <c r="CH94" s="60"/>
      <c r="CI94" s="60"/>
      <c r="CJ94" s="60"/>
      <c r="CK94" s="60"/>
      <c r="CL94" s="60"/>
      <c r="CM94" s="60"/>
      <c r="CN94" s="61">
        <v>243666</v>
      </c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59" t="s">
        <v>609</v>
      </c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 t="s">
        <v>101</v>
      </c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62" t="s">
        <v>86</v>
      </c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 t="s">
        <v>84</v>
      </c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</row>
    <row r="95" spans="1:154" s="15" customFormat="1" ht="38.25" customHeight="1" x14ac:dyDescent="0.2">
      <c r="A95" s="76" t="s">
        <v>188</v>
      </c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60" t="s">
        <v>344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 t="s">
        <v>77</v>
      </c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84" t="s">
        <v>94</v>
      </c>
      <c r="AZ95" s="84"/>
      <c r="BA95" s="84"/>
      <c r="BB95" s="84"/>
      <c r="BC95" s="84"/>
      <c r="BD95" s="84"/>
      <c r="BE95" s="60" t="s">
        <v>95</v>
      </c>
      <c r="BF95" s="60"/>
      <c r="BG95" s="60"/>
      <c r="BH95" s="60"/>
      <c r="BI95" s="60"/>
      <c r="BJ95" s="60"/>
      <c r="BK95" s="60"/>
      <c r="BL95" s="60"/>
      <c r="BM95" s="60"/>
      <c r="BN95" s="81">
        <f>6+9+9</f>
        <v>24</v>
      </c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76" t="s">
        <v>22</v>
      </c>
      <c r="BZ95" s="76"/>
      <c r="CA95" s="76"/>
      <c r="CB95" s="76"/>
      <c r="CC95" s="76"/>
      <c r="CD95" s="76"/>
      <c r="CE95" s="60" t="s">
        <v>80</v>
      </c>
      <c r="CF95" s="60"/>
      <c r="CG95" s="60"/>
      <c r="CH95" s="60"/>
      <c r="CI95" s="60"/>
      <c r="CJ95" s="60"/>
      <c r="CK95" s="60"/>
      <c r="CL95" s="60"/>
      <c r="CM95" s="60"/>
      <c r="CN95" s="61">
        <v>312421.56</v>
      </c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59" t="s">
        <v>609</v>
      </c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 t="s">
        <v>101</v>
      </c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62" t="s">
        <v>86</v>
      </c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 t="s">
        <v>84</v>
      </c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</row>
    <row r="96" spans="1:154" s="15" customFormat="1" ht="38.25" customHeight="1" x14ac:dyDescent="0.2">
      <c r="A96" s="76" t="s">
        <v>189</v>
      </c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60" t="s">
        <v>344</v>
      </c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 t="s">
        <v>77</v>
      </c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84" t="s">
        <v>94</v>
      </c>
      <c r="AZ96" s="84"/>
      <c r="BA96" s="84"/>
      <c r="BB96" s="84"/>
      <c r="BC96" s="84"/>
      <c r="BD96" s="84"/>
      <c r="BE96" s="60" t="s">
        <v>95</v>
      </c>
      <c r="BF96" s="60"/>
      <c r="BG96" s="60"/>
      <c r="BH96" s="60"/>
      <c r="BI96" s="60"/>
      <c r="BJ96" s="60"/>
      <c r="BK96" s="60"/>
      <c r="BL96" s="60"/>
      <c r="BM96" s="60"/>
      <c r="BN96" s="58">
        <v>180</v>
      </c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76" t="s">
        <v>22</v>
      </c>
      <c r="BZ96" s="76"/>
      <c r="CA96" s="76"/>
      <c r="CB96" s="76"/>
      <c r="CC96" s="76"/>
      <c r="CD96" s="76"/>
      <c r="CE96" s="60" t="s">
        <v>80</v>
      </c>
      <c r="CF96" s="60"/>
      <c r="CG96" s="60"/>
      <c r="CH96" s="60"/>
      <c r="CI96" s="60"/>
      <c r="CJ96" s="60"/>
      <c r="CK96" s="60"/>
      <c r="CL96" s="60"/>
      <c r="CM96" s="60"/>
      <c r="CN96" s="85">
        <v>13778811</v>
      </c>
      <c r="CO96" s="85"/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59" t="s">
        <v>610</v>
      </c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 t="s">
        <v>173</v>
      </c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62" t="s">
        <v>102</v>
      </c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 t="s">
        <v>103</v>
      </c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</row>
    <row r="97" spans="1:154" s="15" customFormat="1" ht="38.25" customHeight="1" x14ac:dyDescent="0.2">
      <c r="A97" s="76" t="s">
        <v>190</v>
      </c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60" t="s">
        <v>344</v>
      </c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 t="s">
        <v>77</v>
      </c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84" t="s">
        <v>94</v>
      </c>
      <c r="AZ97" s="84"/>
      <c r="BA97" s="84"/>
      <c r="BB97" s="84"/>
      <c r="BC97" s="84"/>
      <c r="BD97" s="84"/>
      <c r="BE97" s="60" t="s">
        <v>95</v>
      </c>
      <c r="BF97" s="60"/>
      <c r="BG97" s="60"/>
      <c r="BH97" s="60"/>
      <c r="BI97" s="60"/>
      <c r="BJ97" s="60"/>
      <c r="BK97" s="60"/>
      <c r="BL97" s="60"/>
      <c r="BM97" s="60"/>
      <c r="BN97" s="59" t="s">
        <v>326</v>
      </c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76" t="s">
        <v>22</v>
      </c>
      <c r="BZ97" s="76"/>
      <c r="CA97" s="76"/>
      <c r="CB97" s="76"/>
      <c r="CC97" s="76"/>
      <c r="CD97" s="76"/>
      <c r="CE97" s="60" t="s">
        <v>80</v>
      </c>
      <c r="CF97" s="60"/>
      <c r="CG97" s="60"/>
      <c r="CH97" s="60"/>
      <c r="CI97" s="60"/>
      <c r="CJ97" s="60"/>
      <c r="CK97" s="60"/>
      <c r="CL97" s="60"/>
      <c r="CM97" s="60"/>
      <c r="CN97" s="85">
        <v>8574148</v>
      </c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59" t="s">
        <v>610</v>
      </c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 t="s">
        <v>173</v>
      </c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62" t="s">
        <v>102</v>
      </c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 t="s">
        <v>103</v>
      </c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</row>
    <row r="98" spans="1:154" s="17" customFormat="1" ht="63.75" customHeight="1" x14ac:dyDescent="0.2">
      <c r="A98" s="76" t="s">
        <v>191</v>
      </c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60" t="s">
        <v>342</v>
      </c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 t="s">
        <v>77</v>
      </c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84" t="s">
        <v>94</v>
      </c>
      <c r="AZ98" s="84"/>
      <c r="BA98" s="84"/>
      <c r="BB98" s="84"/>
      <c r="BC98" s="84"/>
      <c r="BD98" s="84"/>
      <c r="BE98" s="60" t="s">
        <v>95</v>
      </c>
      <c r="BF98" s="60"/>
      <c r="BG98" s="60"/>
      <c r="BH98" s="60"/>
      <c r="BI98" s="60"/>
      <c r="BJ98" s="60"/>
      <c r="BK98" s="60"/>
      <c r="BL98" s="60"/>
      <c r="BM98" s="60"/>
      <c r="BN98" s="80">
        <v>12</v>
      </c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76" t="s">
        <v>22</v>
      </c>
      <c r="BZ98" s="76"/>
      <c r="CA98" s="76"/>
      <c r="CB98" s="76"/>
      <c r="CC98" s="76"/>
      <c r="CD98" s="76"/>
      <c r="CE98" s="60" t="s">
        <v>80</v>
      </c>
      <c r="CF98" s="60"/>
      <c r="CG98" s="60"/>
      <c r="CH98" s="60"/>
      <c r="CI98" s="60"/>
      <c r="CJ98" s="60"/>
      <c r="CK98" s="60"/>
      <c r="CL98" s="60"/>
      <c r="CM98" s="60"/>
      <c r="CN98" s="85">
        <v>2656500</v>
      </c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59" t="s">
        <v>610</v>
      </c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 t="s">
        <v>173</v>
      </c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62" t="s">
        <v>102</v>
      </c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 t="s">
        <v>103</v>
      </c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</row>
    <row r="99" spans="1:154" s="17" customFormat="1" ht="63" customHeight="1" x14ac:dyDescent="0.2">
      <c r="A99" s="76" t="s">
        <v>192</v>
      </c>
      <c r="B99" s="76"/>
      <c r="C99" s="76"/>
      <c r="D99" s="76"/>
      <c r="E99" s="76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60" t="s">
        <v>342</v>
      </c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 t="s">
        <v>77</v>
      </c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84" t="s">
        <v>94</v>
      </c>
      <c r="AZ99" s="84"/>
      <c r="BA99" s="84"/>
      <c r="BB99" s="84"/>
      <c r="BC99" s="84"/>
      <c r="BD99" s="84"/>
      <c r="BE99" s="60" t="s">
        <v>95</v>
      </c>
      <c r="BF99" s="60"/>
      <c r="BG99" s="60"/>
      <c r="BH99" s="60"/>
      <c r="BI99" s="60"/>
      <c r="BJ99" s="60"/>
      <c r="BK99" s="60"/>
      <c r="BL99" s="60"/>
      <c r="BM99" s="60"/>
      <c r="BN99" s="80">
        <v>24</v>
      </c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76" t="s">
        <v>22</v>
      </c>
      <c r="BZ99" s="76"/>
      <c r="CA99" s="76"/>
      <c r="CB99" s="76"/>
      <c r="CC99" s="76"/>
      <c r="CD99" s="76"/>
      <c r="CE99" s="60" t="s">
        <v>80</v>
      </c>
      <c r="CF99" s="60"/>
      <c r="CG99" s="60"/>
      <c r="CH99" s="60"/>
      <c r="CI99" s="60"/>
      <c r="CJ99" s="60"/>
      <c r="CK99" s="60"/>
      <c r="CL99" s="60"/>
      <c r="CM99" s="60"/>
      <c r="CN99" s="85">
        <v>1659769.44</v>
      </c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59" t="s">
        <v>610</v>
      </c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 t="s">
        <v>173</v>
      </c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62" t="s">
        <v>102</v>
      </c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 t="s">
        <v>103</v>
      </c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</row>
    <row r="100" spans="1:154" s="17" customFormat="1" ht="39" customHeight="1" x14ac:dyDescent="0.2">
      <c r="A100" s="76" t="s">
        <v>193</v>
      </c>
      <c r="B100" s="76"/>
      <c r="C100" s="76"/>
      <c r="D100" s="76"/>
      <c r="E100" s="76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60" t="s">
        <v>552</v>
      </c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 t="s">
        <v>77</v>
      </c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84" t="s">
        <v>78</v>
      </c>
      <c r="AZ100" s="84"/>
      <c r="BA100" s="84"/>
      <c r="BB100" s="84"/>
      <c r="BC100" s="84"/>
      <c r="BD100" s="84"/>
      <c r="BE100" s="60" t="s">
        <v>79</v>
      </c>
      <c r="BF100" s="60"/>
      <c r="BG100" s="60"/>
      <c r="BH100" s="60"/>
      <c r="BI100" s="60"/>
      <c r="BJ100" s="60"/>
      <c r="BK100" s="60"/>
      <c r="BL100" s="60"/>
      <c r="BM100" s="60"/>
      <c r="BN100" s="76" t="s">
        <v>74</v>
      </c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76" t="s">
        <v>22</v>
      </c>
      <c r="BZ100" s="76"/>
      <c r="CA100" s="76"/>
      <c r="CB100" s="76"/>
      <c r="CC100" s="76"/>
      <c r="CD100" s="76"/>
      <c r="CE100" s="60" t="s">
        <v>80</v>
      </c>
      <c r="CF100" s="60"/>
      <c r="CG100" s="60"/>
      <c r="CH100" s="60"/>
      <c r="CI100" s="60"/>
      <c r="CJ100" s="60"/>
      <c r="CK100" s="60"/>
      <c r="CL100" s="60"/>
      <c r="CM100" s="60"/>
      <c r="CN100" s="85">
        <v>19296638.899999999</v>
      </c>
      <c r="CO100" s="85"/>
      <c r="CP100" s="85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59" t="s">
        <v>609</v>
      </c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 t="s">
        <v>173</v>
      </c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62" t="s">
        <v>102</v>
      </c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 t="s">
        <v>103</v>
      </c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</row>
    <row r="101" spans="1:154" s="17" customFormat="1" ht="39" customHeight="1" x14ac:dyDescent="0.2">
      <c r="A101" s="76" t="s">
        <v>194</v>
      </c>
      <c r="B101" s="76"/>
      <c r="C101" s="76"/>
      <c r="D101" s="76"/>
      <c r="E101" s="76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60" t="s">
        <v>552</v>
      </c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 t="s">
        <v>77</v>
      </c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84" t="s">
        <v>78</v>
      </c>
      <c r="AZ101" s="84"/>
      <c r="BA101" s="84"/>
      <c r="BB101" s="84"/>
      <c r="BC101" s="84"/>
      <c r="BD101" s="84"/>
      <c r="BE101" s="60" t="s">
        <v>79</v>
      </c>
      <c r="BF101" s="60"/>
      <c r="BG101" s="60"/>
      <c r="BH101" s="60"/>
      <c r="BI101" s="60"/>
      <c r="BJ101" s="60"/>
      <c r="BK101" s="60"/>
      <c r="BL101" s="60"/>
      <c r="BM101" s="60"/>
      <c r="BN101" s="59" t="s">
        <v>74</v>
      </c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76" t="s">
        <v>22</v>
      </c>
      <c r="BZ101" s="76"/>
      <c r="CA101" s="76"/>
      <c r="CB101" s="76"/>
      <c r="CC101" s="76"/>
      <c r="CD101" s="76"/>
      <c r="CE101" s="60" t="s">
        <v>80</v>
      </c>
      <c r="CF101" s="60"/>
      <c r="CG101" s="60"/>
      <c r="CH101" s="60"/>
      <c r="CI101" s="60"/>
      <c r="CJ101" s="60"/>
      <c r="CK101" s="60"/>
      <c r="CL101" s="60"/>
      <c r="CM101" s="60"/>
      <c r="CN101" s="85">
        <v>4499893.66</v>
      </c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59" t="s">
        <v>609</v>
      </c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 t="s">
        <v>173</v>
      </c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62" t="s">
        <v>102</v>
      </c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 t="s">
        <v>103</v>
      </c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</row>
    <row r="102" spans="1:154" s="17" customFormat="1" ht="39" customHeight="1" x14ac:dyDescent="0.2">
      <c r="A102" s="76" t="s">
        <v>195</v>
      </c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60" t="s">
        <v>552</v>
      </c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 t="s">
        <v>77</v>
      </c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84" t="s">
        <v>78</v>
      </c>
      <c r="AZ102" s="84"/>
      <c r="BA102" s="84"/>
      <c r="BB102" s="84"/>
      <c r="BC102" s="84"/>
      <c r="BD102" s="84"/>
      <c r="BE102" s="60" t="s">
        <v>79</v>
      </c>
      <c r="BF102" s="60"/>
      <c r="BG102" s="60"/>
      <c r="BH102" s="60"/>
      <c r="BI102" s="60"/>
      <c r="BJ102" s="60"/>
      <c r="BK102" s="60"/>
      <c r="BL102" s="60"/>
      <c r="BM102" s="60"/>
      <c r="BN102" s="76" t="s">
        <v>74</v>
      </c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76" t="s">
        <v>22</v>
      </c>
      <c r="BZ102" s="76"/>
      <c r="CA102" s="76"/>
      <c r="CB102" s="76"/>
      <c r="CC102" s="76"/>
      <c r="CD102" s="76"/>
      <c r="CE102" s="60" t="s">
        <v>80</v>
      </c>
      <c r="CF102" s="60"/>
      <c r="CG102" s="60"/>
      <c r="CH102" s="60"/>
      <c r="CI102" s="60"/>
      <c r="CJ102" s="60"/>
      <c r="CK102" s="60"/>
      <c r="CL102" s="60"/>
      <c r="CM102" s="60"/>
      <c r="CN102" s="85">
        <v>3386908</v>
      </c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59" t="s">
        <v>609</v>
      </c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 t="s">
        <v>173</v>
      </c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62" t="s">
        <v>102</v>
      </c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 t="s">
        <v>103</v>
      </c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</row>
    <row r="103" spans="1:154" s="17" customFormat="1" ht="39" customHeight="1" x14ac:dyDescent="0.2">
      <c r="A103" s="76" t="s">
        <v>196</v>
      </c>
      <c r="B103" s="76"/>
      <c r="C103" s="76"/>
      <c r="D103" s="76"/>
      <c r="E103" s="76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60" t="s">
        <v>382</v>
      </c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 t="s">
        <v>77</v>
      </c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84" t="s">
        <v>94</v>
      </c>
      <c r="AZ103" s="84"/>
      <c r="BA103" s="84"/>
      <c r="BB103" s="84"/>
      <c r="BC103" s="84"/>
      <c r="BD103" s="84"/>
      <c r="BE103" s="60" t="s">
        <v>95</v>
      </c>
      <c r="BF103" s="60"/>
      <c r="BG103" s="60"/>
      <c r="BH103" s="60"/>
      <c r="BI103" s="60"/>
      <c r="BJ103" s="60"/>
      <c r="BK103" s="60"/>
      <c r="BL103" s="60"/>
      <c r="BM103" s="60"/>
      <c r="BN103" s="80">
        <v>3325</v>
      </c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76" t="s">
        <v>22</v>
      </c>
      <c r="BZ103" s="76"/>
      <c r="CA103" s="76"/>
      <c r="CB103" s="76"/>
      <c r="CC103" s="76"/>
      <c r="CD103" s="76"/>
      <c r="CE103" s="60" t="s">
        <v>80</v>
      </c>
      <c r="CF103" s="60"/>
      <c r="CG103" s="60"/>
      <c r="CH103" s="60"/>
      <c r="CI103" s="60"/>
      <c r="CJ103" s="60"/>
      <c r="CK103" s="60"/>
      <c r="CL103" s="60"/>
      <c r="CM103" s="60"/>
      <c r="CN103" s="85">
        <v>7191389.0999999996</v>
      </c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59" t="s">
        <v>610</v>
      </c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 t="s">
        <v>173</v>
      </c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62" t="s">
        <v>102</v>
      </c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 t="s">
        <v>103</v>
      </c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</row>
    <row r="104" spans="1:154" s="21" customFormat="1" ht="39" customHeight="1" x14ac:dyDescent="0.2">
      <c r="A104" s="76" t="s">
        <v>197</v>
      </c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60" t="s">
        <v>382</v>
      </c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 t="s">
        <v>77</v>
      </c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84" t="s">
        <v>94</v>
      </c>
      <c r="AZ104" s="84"/>
      <c r="BA104" s="84"/>
      <c r="BB104" s="84"/>
      <c r="BC104" s="84"/>
      <c r="BD104" s="84"/>
      <c r="BE104" s="60" t="s">
        <v>95</v>
      </c>
      <c r="BF104" s="60"/>
      <c r="BG104" s="60"/>
      <c r="BH104" s="60"/>
      <c r="BI104" s="60"/>
      <c r="BJ104" s="60"/>
      <c r="BK104" s="60"/>
      <c r="BL104" s="60"/>
      <c r="BM104" s="60"/>
      <c r="BN104" s="80">
        <v>200</v>
      </c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76" t="s">
        <v>22</v>
      </c>
      <c r="BZ104" s="76"/>
      <c r="CA104" s="76"/>
      <c r="CB104" s="76"/>
      <c r="CC104" s="76"/>
      <c r="CD104" s="76"/>
      <c r="CE104" s="60" t="s">
        <v>80</v>
      </c>
      <c r="CF104" s="60"/>
      <c r="CG104" s="60"/>
      <c r="CH104" s="60"/>
      <c r="CI104" s="60"/>
      <c r="CJ104" s="60"/>
      <c r="CK104" s="60"/>
      <c r="CL104" s="60"/>
      <c r="CM104" s="60"/>
      <c r="CN104" s="85">
        <v>976822</v>
      </c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59" t="s">
        <v>610</v>
      </c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 t="s">
        <v>173</v>
      </c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62" t="s">
        <v>86</v>
      </c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 t="s">
        <v>84</v>
      </c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</row>
    <row r="105" spans="1:154" s="21" customFormat="1" ht="39" customHeight="1" x14ac:dyDescent="0.2">
      <c r="A105" s="76" t="s">
        <v>198</v>
      </c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60" t="s">
        <v>382</v>
      </c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 t="s">
        <v>77</v>
      </c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84" t="s">
        <v>94</v>
      </c>
      <c r="AZ105" s="84"/>
      <c r="BA105" s="84"/>
      <c r="BB105" s="84"/>
      <c r="BC105" s="84"/>
      <c r="BD105" s="84"/>
      <c r="BE105" s="60" t="s">
        <v>95</v>
      </c>
      <c r="BF105" s="60"/>
      <c r="BG105" s="60"/>
      <c r="BH105" s="60"/>
      <c r="BI105" s="60"/>
      <c r="BJ105" s="60"/>
      <c r="BK105" s="60"/>
      <c r="BL105" s="60"/>
      <c r="BM105" s="60"/>
      <c r="BN105" s="80">
        <v>1209</v>
      </c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76" t="s">
        <v>22</v>
      </c>
      <c r="BZ105" s="76"/>
      <c r="CA105" s="76"/>
      <c r="CB105" s="76"/>
      <c r="CC105" s="76"/>
      <c r="CD105" s="76"/>
      <c r="CE105" s="60" t="s">
        <v>80</v>
      </c>
      <c r="CF105" s="60"/>
      <c r="CG105" s="60"/>
      <c r="CH105" s="60"/>
      <c r="CI105" s="60"/>
      <c r="CJ105" s="60"/>
      <c r="CK105" s="60"/>
      <c r="CL105" s="60"/>
      <c r="CM105" s="60"/>
      <c r="CN105" s="85">
        <v>3080373</v>
      </c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59" t="s">
        <v>610</v>
      </c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 t="s">
        <v>173</v>
      </c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86" t="s">
        <v>102</v>
      </c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 t="s">
        <v>103</v>
      </c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</row>
    <row r="106" spans="1:154" s="21" customFormat="1" ht="39" customHeight="1" x14ac:dyDescent="0.2">
      <c r="A106" s="76" t="s">
        <v>199</v>
      </c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59"/>
      <c r="P106" s="59"/>
      <c r="Q106" s="59"/>
      <c r="R106" s="59"/>
      <c r="S106" s="59"/>
      <c r="T106" s="59"/>
      <c r="U106" s="59"/>
      <c r="V106" s="59"/>
      <c r="W106" s="59"/>
      <c r="X106" s="60" t="s">
        <v>382</v>
      </c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 t="s">
        <v>77</v>
      </c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84" t="s">
        <v>94</v>
      </c>
      <c r="AZ106" s="84"/>
      <c r="BA106" s="84"/>
      <c r="BB106" s="84"/>
      <c r="BC106" s="84"/>
      <c r="BD106" s="84"/>
      <c r="BE106" s="60" t="s">
        <v>95</v>
      </c>
      <c r="BF106" s="60"/>
      <c r="BG106" s="60"/>
      <c r="BH106" s="60"/>
      <c r="BI106" s="60"/>
      <c r="BJ106" s="60"/>
      <c r="BK106" s="60"/>
      <c r="BL106" s="60"/>
      <c r="BM106" s="60"/>
      <c r="BN106" s="80">
        <v>2028</v>
      </c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76" t="s">
        <v>22</v>
      </c>
      <c r="BZ106" s="76"/>
      <c r="CA106" s="76"/>
      <c r="CB106" s="76"/>
      <c r="CC106" s="76"/>
      <c r="CD106" s="76"/>
      <c r="CE106" s="60" t="s">
        <v>80</v>
      </c>
      <c r="CF106" s="60"/>
      <c r="CG106" s="60"/>
      <c r="CH106" s="60"/>
      <c r="CI106" s="60"/>
      <c r="CJ106" s="60"/>
      <c r="CK106" s="60"/>
      <c r="CL106" s="60"/>
      <c r="CM106" s="60"/>
      <c r="CN106" s="85">
        <v>12185865.130000001</v>
      </c>
      <c r="CO106" s="85"/>
      <c r="CP106" s="85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59" t="s">
        <v>610</v>
      </c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 t="s">
        <v>173</v>
      </c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62" t="s">
        <v>102</v>
      </c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 t="s">
        <v>103</v>
      </c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</row>
    <row r="107" spans="1:154" s="21" customFormat="1" ht="39" customHeight="1" x14ac:dyDescent="0.2">
      <c r="A107" s="76" t="s">
        <v>200</v>
      </c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59"/>
      <c r="P107" s="59"/>
      <c r="Q107" s="59"/>
      <c r="R107" s="59"/>
      <c r="S107" s="59"/>
      <c r="T107" s="59"/>
      <c r="U107" s="59"/>
      <c r="V107" s="59"/>
      <c r="W107" s="59"/>
      <c r="X107" s="60" t="s">
        <v>299</v>
      </c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 t="s">
        <v>77</v>
      </c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84" t="s">
        <v>94</v>
      </c>
      <c r="AZ107" s="84"/>
      <c r="BA107" s="84"/>
      <c r="BB107" s="84"/>
      <c r="BC107" s="84"/>
      <c r="BD107" s="84"/>
      <c r="BE107" s="60" t="s">
        <v>95</v>
      </c>
      <c r="BF107" s="60"/>
      <c r="BG107" s="60"/>
      <c r="BH107" s="60"/>
      <c r="BI107" s="60"/>
      <c r="BJ107" s="60"/>
      <c r="BK107" s="60"/>
      <c r="BL107" s="60"/>
      <c r="BM107" s="60"/>
      <c r="BN107" s="80">
        <v>24</v>
      </c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76" t="s">
        <v>22</v>
      </c>
      <c r="BZ107" s="76"/>
      <c r="CA107" s="76"/>
      <c r="CB107" s="76"/>
      <c r="CC107" s="76"/>
      <c r="CD107" s="76"/>
      <c r="CE107" s="60" t="s">
        <v>80</v>
      </c>
      <c r="CF107" s="60"/>
      <c r="CG107" s="60"/>
      <c r="CH107" s="60"/>
      <c r="CI107" s="60"/>
      <c r="CJ107" s="60"/>
      <c r="CK107" s="60"/>
      <c r="CL107" s="60"/>
      <c r="CM107" s="60"/>
      <c r="CN107" s="85">
        <v>312421.56</v>
      </c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59" t="s">
        <v>610</v>
      </c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 t="s">
        <v>101</v>
      </c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62" t="s">
        <v>86</v>
      </c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 t="s">
        <v>84</v>
      </c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</row>
    <row r="108" spans="1:154" s="21" customFormat="1" ht="39" customHeight="1" x14ac:dyDescent="0.2">
      <c r="A108" s="76" t="s">
        <v>201</v>
      </c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59"/>
      <c r="P108" s="59"/>
      <c r="Q108" s="59"/>
      <c r="R108" s="59"/>
      <c r="S108" s="59"/>
      <c r="T108" s="59"/>
      <c r="U108" s="59"/>
      <c r="V108" s="59"/>
      <c r="W108" s="59"/>
      <c r="X108" s="60" t="s">
        <v>382</v>
      </c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 t="s">
        <v>77</v>
      </c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84" t="s">
        <v>94</v>
      </c>
      <c r="AZ108" s="84"/>
      <c r="BA108" s="84"/>
      <c r="BB108" s="84"/>
      <c r="BC108" s="84"/>
      <c r="BD108" s="84"/>
      <c r="BE108" s="60" t="s">
        <v>95</v>
      </c>
      <c r="BF108" s="60"/>
      <c r="BG108" s="60"/>
      <c r="BH108" s="60"/>
      <c r="BI108" s="60"/>
      <c r="BJ108" s="60"/>
      <c r="BK108" s="60"/>
      <c r="BL108" s="60"/>
      <c r="BM108" s="60"/>
      <c r="BN108" s="80">
        <v>29708</v>
      </c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76" t="s">
        <v>22</v>
      </c>
      <c r="BZ108" s="76"/>
      <c r="CA108" s="76"/>
      <c r="CB108" s="76"/>
      <c r="CC108" s="76"/>
      <c r="CD108" s="76"/>
      <c r="CE108" s="60" t="s">
        <v>80</v>
      </c>
      <c r="CF108" s="60"/>
      <c r="CG108" s="60"/>
      <c r="CH108" s="60"/>
      <c r="CI108" s="60"/>
      <c r="CJ108" s="60"/>
      <c r="CK108" s="60"/>
      <c r="CL108" s="60"/>
      <c r="CM108" s="60"/>
      <c r="CN108" s="85">
        <v>11999544.689999999</v>
      </c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59" t="s">
        <v>610</v>
      </c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 t="s">
        <v>173</v>
      </c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62" t="s">
        <v>102</v>
      </c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 t="s">
        <v>103</v>
      </c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</row>
    <row r="109" spans="1:154" s="21" customFormat="1" ht="39" customHeight="1" x14ac:dyDescent="0.2">
      <c r="A109" s="76" t="s">
        <v>202</v>
      </c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59"/>
      <c r="P109" s="59"/>
      <c r="Q109" s="59"/>
      <c r="R109" s="59"/>
      <c r="S109" s="59"/>
      <c r="T109" s="59"/>
      <c r="U109" s="59"/>
      <c r="V109" s="59"/>
      <c r="W109" s="59"/>
      <c r="X109" s="60" t="s">
        <v>382</v>
      </c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 t="s">
        <v>77</v>
      </c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84" t="s">
        <v>94</v>
      </c>
      <c r="AZ109" s="84"/>
      <c r="BA109" s="84"/>
      <c r="BB109" s="84"/>
      <c r="BC109" s="84"/>
      <c r="BD109" s="84"/>
      <c r="BE109" s="60" t="s">
        <v>95</v>
      </c>
      <c r="BF109" s="60"/>
      <c r="BG109" s="60"/>
      <c r="BH109" s="60"/>
      <c r="BI109" s="60"/>
      <c r="BJ109" s="60"/>
      <c r="BK109" s="60"/>
      <c r="BL109" s="60"/>
      <c r="BM109" s="60"/>
      <c r="BN109" s="80">
        <v>1900</v>
      </c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76" t="s">
        <v>22</v>
      </c>
      <c r="BZ109" s="76"/>
      <c r="CA109" s="76"/>
      <c r="CB109" s="76"/>
      <c r="CC109" s="76"/>
      <c r="CD109" s="76"/>
      <c r="CE109" s="60" t="s">
        <v>80</v>
      </c>
      <c r="CF109" s="60"/>
      <c r="CG109" s="60"/>
      <c r="CH109" s="60"/>
      <c r="CI109" s="60"/>
      <c r="CJ109" s="60"/>
      <c r="CK109" s="60"/>
      <c r="CL109" s="60"/>
      <c r="CM109" s="60"/>
      <c r="CN109" s="85">
        <v>2588547</v>
      </c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59" t="s">
        <v>610</v>
      </c>
      <c r="DC109" s="59"/>
      <c r="DD109" s="59"/>
      <c r="DE109" s="59"/>
      <c r="DF109" s="59"/>
      <c r="DG109" s="59"/>
      <c r="DH109" s="59"/>
      <c r="DI109" s="59"/>
      <c r="DJ109" s="59"/>
      <c r="DK109" s="59"/>
      <c r="DL109" s="59"/>
      <c r="DM109" s="59"/>
      <c r="DN109" s="59"/>
      <c r="DO109" s="59" t="s">
        <v>173</v>
      </c>
      <c r="DP109" s="59"/>
      <c r="DQ109" s="59"/>
      <c r="DR109" s="59"/>
      <c r="DS109" s="59"/>
      <c r="DT109" s="59"/>
      <c r="DU109" s="59"/>
      <c r="DV109" s="59"/>
      <c r="DW109" s="59"/>
      <c r="DX109" s="59"/>
      <c r="DY109" s="59"/>
      <c r="DZ109" s="62" t="s">
        <v>102</v>
      </c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 t="s">
        <v>103</v>
      </c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</row>
    <row r="110" spans="1:154" s="21" customFormat="1" ht="39" customHeight="1" x14ac:dyDescent="0.2">
      <c r="A110" s="76" t="s">
        <v>203</v>
      </c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59"/>
      <c r="P110" s="59"/>
      <c r="Q110" s="59"/>
      <c r="R110" s="59"/>
      <c r="S110" s="59"/>
      <c r="T110" s="59"/>
      <c r="U110" s="59"/>
      <c r="V110" s="59"/>
      <c r="W110" s="59"/>
      <c r="X110" s="60" t="s">
        <v>570</v>
      </c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 t="s">
        <v>77</v>
      </c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84" t="s">
        <v>88</v>
      </c>
      <c r="AZ110" s="84"/>
      <c r="BA110" s="84"/>
      <c r="BB110" s="84"/>
      <c r="BC110" s="84"/>
      <c r="BD110" s="84"/>
      <c r="BE110" s="60" t="s">
        <v>89</v>
      </c>
      <c r="BF110" s="60"/>
      <c r="BG110" s="60"/>
      <c r="BH110" s="60"/>
      <c r="BI110" s="60"/>
      <c r="BJ110" s="60"/>
      <c r="BK110" s="60"/>
      <c r="BL110" s="60"/>
      <c r="BM110" s="60"/>
      <c r="BN110" s="80">
        <v>32</v>
      </c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76" t="s">
        <v>22</v>
      </c>
      <c r="BZ110" s="76"/>
      <c r="CA110" s="76"/>
      <c r="CB110" s="76"/>
      <c r="CC110" s="76"/>
      <c r="CD110" s="76"/>
      <c r="CE110" s="60" t="s">
        <v>80</v>
      </c>
      <c r="CF110" s="60"/>
      <c r="CG110" s="60"/>
      <c r="CH110" s="60"/>
      <c r="CI110" s="60"/>
      <c r="CJ110" s="60"/>
      <c r="CK110" s="60"/>
      <c r="CL110" s="60"/>
      <c r="CM110" s="60"/>
      <c r="CN110" s="85">
        <v>2835200</v>
      </c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59" t="s">
        <v>610</v>
      </c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 t="s">
        <v>613</v>
      </c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62" t="s">
        <v>102</v>
      </c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 t="s">
        <v>103</v>
      </c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</row>
    <row r="111" spans="1:154" s="21" customFormat="1" ht="39" customHeight="1" x14ac:dyDescent="0.2">
      <c r="A111" s="76" t="s">
        <v>204</v>
      </c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59"/>
      <c r="P111" s="59"/>
      <c r="Q111" s="59"/>
      <c r="R111" s="59"/>
      <c r="S111" s="59"/>
      <c r="T111" s="59"/>
      <c r="U111" s="59"/>
      <c r="V111" s="59"/>
      <c r="W111" s="59"/>
      <c r="X111" s="60" t="s">
        <v>344</v>
      </c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 t="s">
        <v>77</v>
      </c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84" t="s">
        <v>94</v>
      </c>
      <c r="AZ111" s="84"/>
      <c r="BA111" s="84"/>
      <c r="BB111" s="84"/>
      <c r="BC111" s="84"/>
      <c r="BD111" s="84"/>
      <c r="BE111" s="60" t="s">
        <v>95</v>
      </c>
      <c r="BF111" s="60"/>
      <c r="BG111" s="60"/>
      <c r="BH111" s="60"/>
      <c r="BI111" s="60"/>
      <c r="BJ111" s="60"/>
      <c r="BK111" s="60"/>
      <c r="BL111" s="60"/>
      <c r="BM111" s="60"/>
      <c r="BN111" s="62">
        <v>8</v>
      </c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80">
        <v>71701000</v>
      </c>
      <c r="BZ111" s="76"/>
      <c r="CA111" s="76"/>
      <c r="CB111" s="76"/>
      <c r="CC111" s="76"/>
      <c r="CD111" s="76"/>
      <c r="CE111" s="60" t="s">
        <v>80</v>
      </c>
      <c r="CF111" s="60"/>
      <c r="CG111" s="60"/>
      <c r="CH111" s="60"/>
      <c r="CI111" s="60"/>
      <c r="CJ111" s="60"/>
      <c r="CK111" s="60"/>
      <c r="CL111" s="60"/>
      <c r="CM111" s="60"/>
      <c r="CN111" s="61">
        <v>854400</v>
      </c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59" t="s">
        <v>610</v>
      </c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 t="s">
        <v>101</v>
      </c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62" t="s">
        <v>86</v>
      </c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 t="s">
        <v>84</v>
      </c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</row>
    <row r="112" spans="1:154" s="21" customFormat="1" ht="39" customHeight="1" x14ac:dyDescent="0.2">
      <c r="A112" s="76" t="s">
        <v>205</v>
      </c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60" t="s">
        <v>344</v>
      </c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 t="s">
        <v>77</v>
      </c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84" t="s">
        <v>94</v>
      </c>
      <c r="AZ112" s="84"/>
      <c r="BA112" s="84"/>
      <c r="BB112" s="84"/>
      <c r="BC112" s="84"/>
      <c r="BD112" s="84"/>
      <c r="BE112" s="60" t="s">
        <v>95</v>
      </c>
      <c r="BF112" s="60"/>
      <c r="BG112" s="60"/>
      <c r="BH112" s="60"/>
      <c r="BI112" s="60"/>
      <c r="BJ112" s="60"/>
      <c r="BK112" s="60"/>
      <c r="BL112" s="60"/>
      <c r="BM112" s="60"/>
      <c r="BN112" s="62">
        <v>5</v>
      </c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80">
        <v>71701000</v>
      </c>
      <c r="BZ112" s="76"/>
      <c r="CA112" s="76"/>
      <c r="CB112" s="76"/>
      <c r="CC112" s="76"/>
      <c r="CD112" s="76"/>
      <c r="CE112" s="60" t="s">
        <v>80</v>
      </c>
      <c r="CF112" s="60"/>
      <c r="CG112" s="60"/>
      <c r="CH112" s="60"/>
      <c r="CI112" s="60"/>
      <c r="CJ112" s="60"/>
      <c r="CK112" s="60"/>
      <c r="CL112" s="60"/>
      <c r="CM112" s="60"/>
      <c r="CN112" s="61">
        <v>260515.20000000001</v>
      </c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59" t="s">
        <v>610</v>
      </c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 t="s">
        <v>101</v>
      </c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62" t="s">
        <v>83</v>
      </c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 t="s">
        <v>84</v>
      </c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</row>
    <row r="113" spans="1:154" s="21" customFormat="1" ht="63" customHeight="1" x14ac:dyDescent="0.2">
      <c r="A113" s="76" t="s">
        <v>206</v>
      </c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60" t="s">
        <v>342</v>
      </c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 t="s">
        <v>77</v>
      </c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84" t="s">
        <v>94</v>
      </c>
      <c r="AZ113" s="84"/>
      <c r="BA113" s="84"/>
      <c r="BB113" s="84"/>
      <c r="BC113" s="84"/>
      <c r="BD113" s="84"/>
      <c r="BE113" s="60" t="s">
        <v>95</v>
      </c>
      <c r="BF113" s="60"/>
      <c r="BG113" s="60"/>
      <c r="BH113" s="60"/>
      <c r="BI113" s="60"/>
      <c r="BJ113" s="60"/>
      <c r="BK113" s="60"/>
      <c r="BL113" s="60"/>
      <c r="BM113" s="60"/>
      <c r="BN113" s="62">
        <v>24</v>
      </c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80">
        <v>71701000</v>
      </c>
      <c r="BZ113" s="76"/>
      <c r="CA113" s="76"/>
      <c r="CB113" s="76"/>
      <c r="CC113" s="76"/>
      <c r="CD113" s="76"/>
      <c r="CE113" s="60" t="s">
        <v>80</v>
      </c>
      <c r="CF113" s="60"/>
      <c r="CG113" s="60"/>
      <c r="CH113" s="60"/>
      <c r="CI113" s="60"/>
      <c r="CJ113" s="60"/>
      <c r="CK113" s="60"/>
      <c r="CL113" s="60"/>
      <c r="CM113" s="60"/>
      <c r="CN113" s="61">
        <v>1659769.44</v>
      </c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59" t="s">
        <v>610</v>
      </c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 t="s">
        <v>173</v>
      </c>
      <c r="DP113" s="59"/>
      <c r="DQ113" s="59"/>
      <c r="DR113" s="59"/>
      <c r="DS113" s="59"/>
      <c r="DT113" s="59"/>
      <c r="DU113" s="59"/>
      <c r="DV113" s="59"/>
      <c r="DW113" s="59"/>
      <c r="DX113" s="59"/>
      <c r="DY113" s="59"/>
      <c r="DZ113" s="62" t="s">
        <v>102</v>
      </c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 t="s">
        <v>103</v>
      </c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</row>
    <row r="114" spans="1:154" s="21" customFormat="1" ht="66" customHeight="1" x14ac:dyDescent="0.2">
      <c r="A114" s="76" t="s">
        <v>207</v>
      </c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60" t="s">
        <v>571</v>
      </c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 t="s">
        <v>77</v>
      </c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84" t="s">
        <v>94</v>
      </c>
      <c r="AZ114" s="84"/>
      <c r="BA114" s="84"/>
      <c r="BB114" s="84"/>
      <c r="BC114" s="84"/>
      <c r="BD114" s="84"/>
      <c r="BE114" s="60" t="s">
        <v>95</v>
      </c>
      <c r="BF114" s="60"/>
      <c r="BG114" s="60"/>
      <c r="BH114" s="60"/>
      <c r="BI114" s="60"/>
      <c r="BJ114" s="60"/>
      <c r="BK114" s="60"/>
      <c r="BL114" s="60"/>
      <c r="BM114" s="60"/>
      <c r="BN114" s="80">
        <v>11</v>
      </c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76" t="s">
        <v>22</v>
      </c>
      <c r="BZ114" s="76"/>
      <c r="CA114" s="76"/>
      <c r="CB114" s="76"/>
      <c r="CC114" s="76"/>
      <c r="CD114" s="76"/>
      <c r="CE114" s="60" t="s">
        <v>80</v>
      </c>
      <c r="CF114" s="60"/>
      <c r="CG114" s="60"/>
      <c r="CH114" s="60"/>
      <c r="CI114" s="60"/>
      <c r="CJ114" s="60"/>
      <c r="CK114" s="60"/>
      <c r="CL114" s="60"/>
      <c r="CM114" s="60"/>
      <c r="CN114" s="85">
        <v>2102920.7000000002</v>
      </c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59" t="s">
        <v>610</v>
      </c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 t="s">
        <v>101</v>
      </c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62" t="s">
        <v>102</v>
      </c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 t="s">
        <v>103</v>
      </c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</row>
    <row r="115" spans="1:154" s="21" customFormat="1" ht="55.5" customHeight="1" x14ac:dyDescent="0.2">
      <c r="A115" s="76" t="s">
        <v>208</v>
      </c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60" t="s">
        <v>563</v>
      </c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 t="s">
        <v>77</v>
      </c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84" t="s">
        <v>94</v>
      </c>
      <c r="AZ115" s="84"/>
      <c r="BA115" s="84"/>
      <c r="BB115" s="84"/>
      <c r="BC115" s="84"/>
      <c r="BD115" s="84"/>
      <c r="BE115" s="60" t="s">
        <v>95</v>
      </c>
      <c r="BF115" s="60"/>
      <c r="BG115" s="60"/>
      <c r="BH115" s="60"/>
      <c r="BI115" s="60"/>
      <c r="BJ115" s="60"/>
      <c r="BK115" s="60"/>
      <c r="BL115" s="60"/>
      <c r="BM115" s="60"/>
      <c r="BN115" s="59" t="s">
        <v>593</v>
      </c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76" t="s">
        <v>22</v>
      </c>
      <c r="BZ115" s="76"/>
      <c r="CA115" s="76"/>
      <c r="CB115" s="76"/>
      <c r="CC115" s="76"/>
      <c r="CD115" s="76"/>
      <c r="CE115" s="60" t="s">
        <v>80</v>
      </c>
      <c r="CF115" s="60"/>
      <c r="CG115" s="60"/>
      <c r="CH115" s="60"/>
      <c r="CI115" s="60"/>
      <c r="CJ115" s="60"/>
      <c r="CK115" s="60"/>
      <c r="CL115" s="60"/>
      <c r="CM115" s="60"/>
      <c r="CN115" s="61">
        <v>2089041.3</v>
      </c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59" t="s">
        <v>101</v>
      </c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 t="s">
        <v>173</v>
      </c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62" t="s">
        <v>102</v>
      </c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 t="s">
        <v>103</v>
      </c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</row>
    <row r="116" spans="1:154" s="21" customFormat="1" ht="40.5" customHeight="1" x14ac:dyDescent="0.2">
      <c r="A116" s="76" t="s">
        <v>209</v>
      </c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60" t="s">
        <v>567</v>
      </c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 t="s">
        <v>77</v>
      </c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84" t="s">
        <v>94</v>
      </c>
      <c r="AZ116" s="84"/>
      <c r="BA116" s="84"/>
      <c r="BB116" s="84"/>
      <c r="BC116" s="84"/>
      <c r="BD116" s="84"/>
      <c r="BE116" s="60" t="s">
        <v>95</v>
      </c>
      <c r="BF116" s="60"/>
      <c r="BG116" s="60"/>
      <c r="BH116" s="60"/>
      <c r="BI116" s="60"/>
      <c r="BJ116" s="60"/>
      <c r="BK116" s="60"/>
      <c r="BL116" s="60"/>
      <c r="BM116" s="60"/>
      <c r="BN116" s="81">
        <v>1060</v>
      </c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76" t="s">
        <v>22</v>
      </c>
      <c r="BZ116" s="76"/>
      <c r="CA116" s="76"/>
      <c r="CB116" s="76"/>
      <c r="CC116" s="76"/>
      <c r="CD116" s="76"/>
      <c r="CE116" s="60" t="s">
        <v>80</v>
      </c>
      <c r="CF116" s="60"/>
      <c r="CG116" s="60"/>
      <c r="CH116" s="60"/>
      <c r="CI116" s="60"/>
      <c r="CJ116" s="60"/>
      <c r="CK116" s="60"/>
      <c r="CL116" s="60"/>
      <c r="CM116" s="60"/>
      <c r="CN116" s="61">
        <v>3554919.25</v>
      </c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59" t="s">
        <v>101</v>
      </c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 t="s">
        <v>173</v>
      </c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62" t="s">
        <v>102</v>
      </c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 t="s">
        <v>103</v>
      </c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</row>
    <row r="117" spans="1:154" s="21" customFormat="1" ht="40.5" customHeight="1" x14ac:dyDescent="0.2">
      <c r="A117" s="76" t="s">
        <v>210</v>
      </c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60" t="s">
        <v>344</v>
      </c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 t="s">
        <v>77</v>
      </c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84" t="s">
        <v>94</v>
      </c>
      <c r="AZ117" s="84"/>
      <c r="BA117" s="84"/>
      <c r="BB117" s="84"/>
      <c r="BC117" s="84"/>
      <c r="BD117" s="84"/>
      <c r="BE117" s="60" t="s">
        <v>95</v>
      </c>
      <c r="BF117" s="60"/>
      <c r="BG117" s="60"/>
      <c r="BH117" s="60"/>
      <c r="BI117" s="60"/>
      <c r="BJ117" s="60"/>
      <c r="BK117" s="60"/>
      <c r="BL117" s="60"/>
      <c r="BM117" s="60"/>
      <c r="BN117" s="81">
        <v>77</v>
      </c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76" t="s">
        <v>22</v>
      </c>
      <c r="BZ117" s="76"/>
      <c r="CA117" s="76"/>
      <c r="CB117" s="76"/>
      <c r="CC117" s="76"/>
      <c r="CD117" s="76"/>
      <c r="CE117" s="60" t="s">
        <v>80</v>
      </c>
      <c r="CF117" s="60"/>
      <c r="CG117" s="60"/>
      <c r="CH117" s="60"/>
      <c r="CI117" s="60"/>
      <c r="CJ117" s="60"/>
      <c r="CK117" s="60"/>
      <c r="CL117" s="60"/>
      <c r="CM117" s="60"/>
      <c r="CN117" s="61">
        <v>499154.04</v>
      </c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59" t="s">
        <v>101</v>
      </c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 t="s">
        <v>101</v>
      </c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62" t="s">
        <v>83</v>
      </c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 t="s">
        <v>84</v>
      </c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</row>
    <row r="118" spans="1:154" s="21" customFormat="1" ht="40.5" customHeight="1" x14ac:dyDescent="0.2">
      <c r="A118" s="76" t="s">
        <v>211</v>
      </c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58"/>
      <c r="P118" s="59"/>
      <c r="Q118" s="59"/>
      <c r="R118" s="59"/>
      <c r="S118" s="59"/>
      <c r="T118" s="59"/>
      <c r="U118" s="59"/>
      <c r="V118" s="59"/>
      <c r="W118" s="59"/>
      <c r="X118" s="60" t="s">
        <v>562</v>
      </c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 t="s">
        <v>77</v>
      </c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84" t="s">
        <v>94</v>
      </c>
      <c r="AZ118" s="84"/>
      <c r="BA118" s="84"/>
      <c r="BB118" s="84"/>
      <c r="BC118" s="84"/>
      <c r="BD118" s="84"/>
      <c r="BE118" s="60" t="s">
        <v>95</v>
      </c>
      <c r="BF118" s="60"/>
      <c r="BG118" s="60"/>
      <c r="BH118" s="60"/>
      <c r="BI118" s="60"/>
      <c r="BJ118" s="60"/>
      <c r="BK118" s="60"/>
      <c r="BL118" s="60"/>
      <c r="BM118" s="60"/>
      <c r="BN118" s="76" t="s">
        <v>594</v>
      </c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76" t="s">
        <v>22</v>
      </c>
      <c r="BZ118" s="76"/>
      <c r="CA118" s="76"/>
      <c r="CB118" s="76"/>
      <c r="CC118" s="76"/>
      <c r="CD118" s="76"/>
      <c r="CE118" s="60" t="s">
        <v>80</v>
      </c>
      <c r="CF118" s="60"/>
      <c r="CG118" s="60"/>
      <c r="CH118" s="60"/>
      <c r="CI118" s="60"/>
      <c r="CJ118" s="60"/>
      <c r="CK118" s="60"/>
      <c r="CL118" s="60"/>
      <c r="CM118" s="60"/>
      <c r="CN118" s="61">
        <v>1671060.85</v>
      </c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59" t="s">
        <v>101</v>
      </c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 t="s">
        <v>173</v>
      </c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62" t="s">
        <v>102</v>
      </c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 t="s">
        <v>103</v>
      </c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</row>
    <row r="119" spans="1:154" s="21" customFormat="1" ht="40.5" customHeight="1" x14ac:dyDescent="0.2">
      <c r="A119" s="76" t="s">
        <v>212</v>
      </c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58"/>
      <c r="P119" s="59"/>
      <c r="Q119" s="59"/>
      <c r="R119" s="59"/>
      <c r="S119" s="59"/>
      <c r="T119" s="59"/>
      <c r="U119" s="59"/>
      <c r="V119" s="59"/>
      <c r="W119" s="59"/>
      <c r="X119" s="60" t="s">
        <v>299</v>
      </c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 t="s">
        <v>77</v>
      </c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84" t="s">
        <v>94</v>
      </c>
      <c r="AZ119" s="84"/>
      <c r="BA119" s="84"/>
      <c r="BB119" s="84"/>
      <c r="BC119" s="84"/>
      <c r="BD119" s="84"/>
      <c r="BE119" s="60" t="s">
        <v>95</v>
      </c>
      <c r="BF119" s="60"/>
      <c r="BG119" s="60"/>
      <c r="BH119" s="60"/>
      <c r="BI119" s="60"/>
      <c r="BJ119" s="60"/>
      <c r="BK119" s="60"/>
      <c r="BL119" s="60"/>
      <c r="BM119" s="60"/>
      <c r="BN119" s="58">
        <v>750</v>
      </c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76" t="s">
        <v>22</v>
      </c>
      <c r="BZ119" s="76"/>
      <c r="CA119" s="76"/>
      <c r="CB119" s="76"/>
      <c r="CC119" s="76"/>
      <c r="CD119" s="76"/>
      <c r="CE119" s="60" t="s">
        <v>80</v>
      </c>
      <c r="CF119" s="60"/>
      <c r="CG119" s="60"/>
      <c r="CH119" s="60"/>
      <c r="CI119" s="60"/>
      <c r="CJ119" s="60"/>
      <c r="CK119" s="60"/>
      <c r="CL119" s="60"/>
      <c r="CM119" s="60"/>
      <c r="CN119" s="85">
        <v>1712406</v>
      </c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59" t="s">
        <v>101</v>
      </c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130" t="s">
        <v>173</v>
      </c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62" t="s">
        <v>102</v>
      </c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 t="s">
        <v>103</v>
      </c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</row>
    <row r="120" spans="1:154" s="21" customFormat="1" ht="67.5" customHeight="1" x14ac:dyDescent="0.2">
      <c r="A120" s="76" t="s">
        <v>213</v>
      </c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58"/>
      <c r="P120" s="59"/>
      <c r="Q120" s="59"/>
      <c r="R120" s="59"/>
      <c r="S120" s="59"/>
      <c r="T120" s="59"/>
      <c r="U120" s="59"/>
      <c r="V120" s="59"/>
      <c r="W120" s="59"/>
      <c r="X120" s="60" t="s">
        <v>572</v>
      </c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 t="s">
        <v>77</v>
      </c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84" t="s">
        <v>94</v>
      </c>
      <c r="AZ120" s="84"/>
      <c r="BA120" s="84"/>
      <c r="BB120" s="84"/>
      <c r="BC120" s="84"/>
      <c r="BD120" s="84"/>
      <c r="BE120" s="60" t="s">
        <v>95</v>
      </c>
      <c r="BF120" s="60"/>
      <c r="BG120" s="60"/>
      <c r="BH120" s="60"/>
      <c r="BI120" s="60"/>
      <c r="BJ120" s="60"/>
      <c r="BK120" s="60"/>
      <c r="BL120" s="60"/>
      <c r="BM120" s="60"/>
      <c r="BN120" s="58">
        <v>76</v>
      </c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76" t="s">
        <v>22</v>
      </c>
      <c r="BZ120" s="76"/>
      <c r="CA120" s="76"/>
      <c r="CB120" s="76"/>
      <c r="CC120" s="76"/>
      <c r="CD120" s="76"/>
      <c r="CE120" s="60" t="s">
        <v>80</v>
      </c>
      <c r="CF120" s="60"/>
      <c r="CG120" s="60"/>
      <c r="CH120" s="60"/>
      <c r="CI120" s="60"/>
      <c r="CJ120" s="60"/>
      <c r="CK120" s="60"/>
      <c r="CL120" s="60"/>
      <c r="CM120" s="60"/>
      <c r="CN120" s="85">
        <v>662931.24</v>
      </c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59" t="s">
        <v>610</v>
      </c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130" t="s">
        <v>173</v>
      </c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62" t="s">
        <v>86</v>
      </c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86" t="s">
        <v>84</v>
      </c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</row>
    <row r="121" spans="1:154" s="21" customFormat="1" ht="40.5" customHeight="1" x14ac:dyDescent="0.2">
      <c r="A121" s="76" t="s">
        <v>214</v>
      </c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58"/>
      <c r="P121" s="59"/>
      <c r="Q121" s="59"/>
      <c r="R121" s="59"/>
      <c r="S121" s="59"/>
      <c r="T121" s="59"/>
      <c r="U121" s="59"/>
      <c r="V121" s="59"/>
      <c r="W121" s="59"/>
      <c r="X121" s="60" t="s">
        <v>545</v>
      </c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 t="s">
        <v>77</v>
      </c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84" t="s">
        <v>78</v>
      </c>
      <c r="AZ121" s="84"/>
      <c r="BA121" s="84"/>
      <c r="BB121" s="84"/>
      <c r="BC121" s="84"/>
      <c r="BD121" s="84"/>
      <c r="BE121" s="60" t="s">
        <v>79</v>
      </c>
      <c r="BF121" s="60"/>
      <c r="BG121" s="60"/>
      <c r="BH121" s="60"/>
      <c r="BI121" s="60"/>
      <c r="BJ121" s="60"/>
      <c r="BK121" s="60"/>
      <c r="BL121" s="60"/>
      <c r="BM121" s="60"/>
      <c r="BN121" s="76" t="s">
        <v>74</v>
      </c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76" t="s">
        <v>22</v>
      </c>
      <c r="BZ121" s="76"/>
      <c r="CA121" s="76"/>
      <c r="CB121" s="76"/>
      <c r="CC121" s="76"/>
      <c r="CD121" s="76"/>
      <c r="CE121" s="60" t="s">
        <v>80</v>
      </c>
      <c r="CF121" s="60"/>
      <c r="CG121" s="60"/>
      <c r="CH121" s="60"/>
      <c r="CI121" s="60"/>
      <c r="CJ121" s="60"/>
      <c r="CK121" s="60"/>
      <c r="CL121" s="60"/>
      <c r="CM121" s="60"/>
      <c r="CN121" s="85">
        <v>959226.55</v>
      </c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59" t="s">
        <v>101</v>
      </c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 t="s">
        <v>173</v>
      </c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62" t="s">
        <v>86</v>
      </c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 t="s">
        <v>84</v>
      </c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</row>
    <row r="122" spans="1:154" s="21" customFormat="1" ht="40.5" customHeight="1" x14ac:dyDescent="0.2">
      <c r="A122" s="76" t="s">
        <v>215</v>
      </c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60" t="s">
        <v>372</v>
      </c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2" t="s">
        <v>77</v>
      </c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84" t="s">
        <v>94</v>
      </c>
      <c r="AZ122" s="84"/>
      <c r="BA122" s="84"/>
      <c r="BB122" s="84"/>
      <c r="BC122" s="84"/>
      <c r="BD122" s="84"/>
      <c r="BE122" s="60" t="s">
        <v>95</v>
      </c>
      <c r="BF122" s="60"/>
      <c r="BG122" s="60"/>
      <c r="BH122" s="60"/>
      <c r="BI122" s="60"/>
      <c r="BJ122" s="60"/>
      <c r="BK122" s="60"/>
      <c r="BL122" s="60"/>
      <c r="BM122" s="60"/>
      <c r="BN122" s="81">
        <v>21</v>
      </c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76" t="s">
        <v>22</v>
      </c>
      <c r="BZ122" s="76"/>
      <c r="CA122" s="76"/>
      <c r="CB122" s="76"/>
      <c r="CC122" s="76"/>
      <c r="CD122" s="76"/>
      <c r="CE122" s="60" t="s">
        <v>80</v>
      </c>
      <c r="CF122" s="60"/>
      <c r="CG122" s="60"/>
      <c r="CH122" s="60"/>
      <c r="CI122" s="60"/>
      <c r="CJ122" s="60"/>
      <c r="CK122" s="60"/>
      <c r="CL122" s="60"/>
      <c r="CM122" s="60"/>
      <c r="CN122" s="61">
        <v>1229454.7</v>
      </c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59" t="s">
        <v>101</v>
      </c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76" t="s">
        <v>173</v>
      </c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62" t="s">
        <v>86</v>
      </c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81" t="s">
        <v>84</v>
      </c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</row>
    <row r="123" spans="1:154" s="21" customFormat="1" ht="40.5" customHeight="1" x14ac:dyDescent="0.2">
      <c r="A123" s="76" t="s">
        <v>216</v>
      </c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58"/>
      <c r="P123" s="59"/>
      <c r="Q123" s="59"/>
      <c r="R123" s="59"/>
      <c r="S123" s="59"/>
      <c r="T123" s="59"/>
      <c r="U123" s="59"/>
      <c r="V123" s="59"/>
      <c r="W123" s="59"/>
      <c r="X123" s="60" t="s">
        <v>542</v>
      </c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 t="s">
        <v>77</v>
      </c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84" t="s">
        <v>94</v>
      </c>
      <c r="AZ123" s="84"/>
      <c r="BA123" s="84"/>
      <c r="BB123" s="84"/>
      <c r="BC123" s="84"/>
      <c r="BD123" s="84"/>
      <c r="BE123" s="60" t="s">
        <v>95</v>
      </c>
      <c r="BF123" s="60"/>
      <c r="BG123" s="60"/>
      <c r="BH123" s="60"/>
      <c r="BI123" s="60"/>
      <c r="BJ123" s="60"/>
      <c r="BK123" s="60"/>
      <c r="BL123" s="60"/>
      <c r="BM123" s="60"/>
      <c r="BN123" s="59" t="s">
        <v>595</v>
      </c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76" t="s">
        <v>22</v>
      </c>
      <c r="BZ123" s="76"/>
      <c r="CA123" s="76"/>
      <c r="CB123" s="76"/>
      <c r="CC123" s="76"/>
      <c r="CD123" s="76"/>
      <c r="CE123" s="60" t="s">
        <v>80</v>
      </c>
      <c r="CF123" s="60"/>
      <c r="CG123" s="60"/>
      <c r="CH123" s="60"/>
      <c r="CI123" s="60"/>
      <c r="CJ123" s="60"/>
      <c r="CK123" s="60"/>
      <c r="CL123" s="60"/>
      <c r="CM123" s="60"/>
      <c r="CN123" s="85">
        <v>386440</v>
      </c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59" t="s">
        <v>101</v>
      </c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130" t="s">
        <v>173</v>
      </c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62" t="s">
        <v>86</v>
      </c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 t="s">
        <v>84</v>
      </c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</row>
    <row r="124" spans="1:154" s="21" customFormat="1" ht="40.5" customHeight="1" x14ac:dyDescent="0.2">
      <c r="A124" s="76" t="s">
        <v>217</v>
      </c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58"/>
      <c r="P124" s="59"/>
      <c r="Q124" s="59"/>
      <c r="R124" s="59"/>
      <c r="S124" s="59"/>
      <c r="T124" s="59"/>
      <c r="U124" s="59"/>
      <c r="V124" s="59"/>
      <c r="W124" s="59"/>
      <c r="X124" s="60" t="s">
        <v>117</v>
      </c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 t="s">
        <v>77</v>
      </c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84" t="s">
        <v>94</v>
      </c>
      <c r="AZ124" s="84"/>
      <c r="BA124" s="84"/>
      <c r="BB124" s="84"/>
      <c r="BC124" s="84"/>
      <c r="BD124" s="84"/>
      <c r="BE124" s="60" t="s">
        <v>95</v>
      </c>
      <c r="BF124" s="60"/>
      <c r="BG124" s="60"/>
      <c r="BH124" s="60"/>
      <c r="BI124" s="60"/>
      <c r="BJ124" s="60"/>
      <c r="BK124" s="60"/>
      <c r="BL124" s="60"/>
      <c r="BM124" s="60"/>
      <c r="BN124" s="76" t="s">
        <v>126</v>
      </c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76" t="s">
        <v>22</v>
      </c>
      <c r="BZ124" s="76"/>
      <c r="CA124" s="76"/>
      <c r="CB124" s="76"/>
      <c r="CC124" s="76"/>
      <c r="CD124" s="76"/>
      <c r="CE124" s="60" t="s">
        <v>80</v>
      </c>
      <c r="CF124" s="60"/>
      <c r="CG124" s="60"/>
      <c r="CH124" s="60"/>
      <c r="CI124" s="60"/>
      <c r="CJ124" s="60"/>
      <c r="CK124" s="60"/>
      <c r="CL124" s="60"/>
      <c r="CM124" s="60"/>
      <c r="CN124" s="85">
        <v>554960</v>
      </c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59" t="s">
        <v>101</v>
      </c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 t="s">
        <v>173</v>
      </c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62" t="s">
        <v>86</v>
      </c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 t="s">
        <v>84</v>
      </c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</row>
    <row r="125" spans="1:154" s="21" customFormat="1" ht="40.5" customHeight="1" x14ac:dyDescent="0.2">
      <c r="A125" s="76" t="s">
        <v>218</v>
      </c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58"/>
      <c r="P125" s="59"/>
      <c r="Q125" s="59"/>
      <c r="R125" s="59"/>
      <c r="S125" s="59"/>
      <c r="T125" s="59"/>
      <c r="U125" s="59"/>
      <c r="V125" s="59"/>
      <c r="W125" s="59"/>
      <c r="X125" s="60" t="s">
        <v>344</v>
      </c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 t="s">
        <v>77</v>
      </c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84" t="s">
        <v>94</v>
      </c>
      <c r="AZ125" s="84"/>
      <c r="BA125" s="84"/>
      <c r="BB125" s="84"/>
      <c r="BC125" s="84"/>
      <c r="BD125" s="84"/>
      <c r="BE125" s="60" t="s">
        <v>95</v>
      </c>
      <c r="BF125" s="60"/>
      <c r="BG125" s="60"/>
      <c r="BH125" s="60"/>
      <c r="BI125" s="60"/>
      <c r="BJ125" s="60"/>
      <c r="BK125" s="60"/>
      <c r="BL125" s="60"/>
      <c r="BM125" s="60"/>
      <c r="BN125" s="76" t="s">
        <v>596</v>
      </c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76" t="s">
        <v>22</v>
      </c>
      <c r="BZ125" s="76"/>
      <c r="CA125" s="76"/>
      <c r="CB125" s="76"/>
      <c r="CC125" s="76"/>
      <c r="CD125" s="76"/>
      <c r="CE125" s="60" t="s">
        <v>80</v>
      </c>
      <c r="CF125" s="60"/>
      <c r="CG125" s="60"/>
      <c r="CH125" s="60"/>
      <c r="CI125" s="60"/>
      <c r="CJ125" s="60"/>
      <c r="CK125" s="60"/>
      <c r="CL125" s="60"/>
      <c r="CM125" s="60"/>
      <c r="CN125" s="85">
        <v>229460</v>
      </c>
      <c r="CO125" s="85"/>
      <c r="CP125" s="85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59" t="s">
        <v>101</v>
      </c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 t="s">
        <v>101</v>
      </c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62" t="s">
        <v>86</v>
      </c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 t="s">
        <v>84</v>
      </c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</row>
    <row r="126" spans="1:154" s="21" customFormat="1" ht="41.25" customHeight="1" x14ac:dyDescent="0.2">
      <c r="A126" s="76" t="s">
        <v>219</v>
      </c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58"/>
      <c r="P126" s="59"/>
      <c r="Q126" s="59"/>
      <c r="R126" s="59"/>
      <c r="S126" s="59"/>
      <c r="T126" s="59"/>
      <c r="U126" s="59"/>
      <c r="V126" s="59"/>
      <c r="W126" s="59"/>
      <c r="X126" s="60" t="s">
        <v>375</v>
      </c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 t="s">
        <v>77</v>
      </c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84" t="s">
        <v>94</v>
      </c>
      <c r="AZ126" s="84"/>
      <c r="BA126" s="84"/>
      <c r="BB126" s="84"/>
      <c r="BC126" s="84"/>
      <c r="BD126" s="84"/>
      <c r="BE126" s="60" t="s">
        <v>95</v>
      </c>
      <c r="BF126" s="60"/>
      <c r="BG126" s="60"/>
      <c r="BH126" s="60"/>
      <c r="BI126" s="60"/>
      <c r="BJ126" s="60"/>
      <c r="BK126" s="60"/>
      <c r="BL126" s="60"/>
      <c r="BM126" s="60"/>
      <c r="BN126" s="59" t="s">
        <v>597</v>
      </c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76" t="s">
        <v>22</v>
      </c>
      <c r="BZ126" s="76"/>
      <c r="CA126" s="76"/>
      <c r="CB126" s="76"/>
      <c r="CC126" s="76"/>
      <c r="CD126" s="76"/>
      <c r="CE126" s="60" t="s">
        <v>80</v>
      </c>
      <c r="CF126" s="60"/>
      <c r="CG126" s="60"/>
      <c r="CH126" s="60"/>
      <c r="CI126" s="60"/>
      <c r="CJ126" s="60"/>
      <c r="CK126" s="60"/>
      <c r="CL126" s="60"/>
      <c r="CM126" s="60"/>
      <c r="CN126" s="85">
        <v>440552.9</v>
      </c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59" t="s">
        <v>101</v>
      </c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 t="s">
        <v>173</v>
      </c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62" t="s">
        <v>86</v>
      </c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 t="s">
        <v>84</v>
      </c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</row>
    <row r="127" spans="1:154" s="21" customFormat="1" ht="55.5" customHeight="1" x14ac:dyDescent="0.2">
      <c r="A127" s="76" t="s">
        <v>220</v>
      </c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58"/>
      <c r="P127" s="58"/>
      <c r="Q127" s="58"/>
      <c r="R127" s="58"/>
      <c r="S127" s="58"/>
      <c r="T127" s="58"/>
      <c r="U127" s="58"/>
      <c r="V127" s="58"/>
      <c r="W127" s="58"/>
      <c r="X127" s="60" t="s">
        <v>541</v>
      </c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 t="s">
        <v>77</v>
      </c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84" t="s">
        <v>94</v>
      </c>
      <c r="AZ127" s="84"/>
      <c r="BA127" s="84"/>
      <c r="BB127" s="84"/>
      <c r="BC127" s="84"/>
      <c r="BD127" s="84"/>
      <c r="BE127" s="60" t="s">
        <v>95</v>
      </c>
      <c r="BF127" s="60"/>
      <c r="BG127" s="60"/>
      <c r="BH127" s="60"/>
      <c r="BI127" s="60"/>
      <c r="BJ127" s="60"/>
      <c r="BK127" s="60"/>
      <c r="BL127" s="60"/>
      <c r="BM127" s="60"/>
      <c r="BN127" s="59" t="s">
        <v>598</v>
      </c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76" t="s">
        <v>22</v>
      </c>
      <c r="BZ127" s="76"/>
      <c r="CA127" s="76"/>
      <c r="CB127" s="76"/>
      <c r="CC127" s="76"/>
      <c r="CD127" s="76"/>
      <c r="CE127" s="60" t="s">
        <v>80</v>
      </c>
      <c r="CF127" s="60"/>
      <c r="CG127" s="60"/>
      <c r="CH127" s="60"/>
      <c r="CI127" s="60"/>
      <c r="CJ127" s="60"/>
      <c r="CK127" s="60"/>
      <c r="CL127" s="60"/>
      <c r="CM127" s="60"/>
      <c r="CN127" s="61">
        <v>894452.07</v>
      </c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59" t="s">
        <v>101</v>
      </c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 t="s">
        <v>173</v>
      </c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62" t="s">
        <v>86</v>
      </c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 t="s">
        <v>84</v>
      </c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</row>
    <row r="128" spans="1:154" s="21" customFormat="1" ht="39" customHeight="1" x14ac:dyDescent="0.2">
      <c r="A128" s="76" t="s">
        <v>221</v>
      </c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58"/>
      <c r="P128" s="59"/>
      <c r="Q128" s="59"/>
      <c r="R128" s="59"/>
      <c r="S128" s="59"/>
      <c r="T128" s="59"/>
      <c r="U128" s="59"/>
      <c r="V128" s="59"/>
      <c r="W128" s="59"/>
      <c r="X128" s="60" t="s">
        <v>573</v>
      </c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 t="s">
        <v>77</v>
      </c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84" t="s">
        <v>94</v>
      </c>
      <c r="AZ128" s="84"/>
      <c r="BA128" s="84"/>
      <c r="BB128" s="84"/>
      <c r="BC128" s="84"/>
      <c r="BD128" s="84"/>
      <c r="BE128" s="60" t="s">
        <v>95</v>
      </c>
      <c r="BF128" s="60"/>
      <c r="BG128" s="60"/>
      <c r="BH128" s="60"/>
      <c r="BI128" s="60"/>
      <c r="BJ128" s="60"/>
      <c r="BK128" s="60"/>
      <c r="BL128" s="60"/>
      <c r="BM128" s="60"/>
      <c r="BN128" s="59" t="s">
        <v>599</v>
      </c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76" t="s">
        <v>22</v>
      </c>
      <c r="BZ128" s="76"/>
      <c r="CA128" s="76"/>
      <c r="CB128" s="76"/>
      <c r="CC128" s="76"/>
      <c r="CD128" s="76"/>
      <c r="CE128" s="60" t="s">
        <v>80</v>
      </c>
      <c r="CF128" s="60"/>
      <c r="CG128" s="60"/>
      <c r="CH128" s="60"/>
      <c r="CI128" s="60"/>
      <c r="CJ128" s="60"/>
      <c r="CK128" s="60"/>
      <c r="CL128" s="60"/>
      <c r="CM128" s="60"/>
      <c r="CN128" s="85">
        <v>180039.3</v>
      </c>
      <c r="CO128" s="85"/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59" t="s">
        <v>101</v>
      </c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 t="s">
        <v>173</v>
      </c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62" t="s">
        <v>86</v>
      </c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 t="s">
        <v>84</v>
      </c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</row>
    <row r="129" spans="1:154" s="21" customFormat="1" ht="39" customHeight="1" x14ac:dyDescent="0.2">
      <c r="A129" s="76" t="s">
        <v>222</v>
      </c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58"/>
      <c r="P129" s="59"/>
      <c r="Q129" s="59"/>
      <c r="R129" s="59"/>
      <c r="S129" s="59"/>
      <c r="T129" s="59"/>
      <c r="U129" s="59"/>
      <c r="V129" s="59"/>
      <c r="W129" s="59"/>
      <c r="X129" s="60" t="s">
        <v>377</v>
      </c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 t="s">
        <v>77</v>
      </c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84" t="s">
        <v>78</v>
      </c>
      <c r="AZ129" s="84"/>
      <c r="BA129" s="84"/>
      <c r="BB129" s="84"/>
      <c r="BC129" s="84"/>
      <c r="BD129" s="84"/>
      <c r="BE129" s="60" t="s">
        <v>79</v>
      </c>
      <c r="BF129" s="60"/>
      <c r="BG129" s="60"/>
      <c r="BH129" s="60"/>
      <c r="BI129" s="60"/>
      <c r="BJ129" s="60"/>
      <c r="BK129" s="60"/>
      <c r="BL129" s="60"/>
      <c r="BM129" s="60"/>
      <c r="BN129" s="59" t="s">
        <v>74</v>
      </c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76" t="s">
        <v>22</v>
      </c>
      <c r="BZ129" s="76"/>
      <c r="CA129" s="76"/>
      <c r="CB129" s="76"/>
      <c r="CC129" s="76"/>
      <c r="CD129" s="76"/>
      <c r="CE129" s="60" t="s">
        <v>80</v>
      </c>
      <c r="CF129" s="60"/>
      <c r="CG129" s="60"/>
      <c r="CH129" s="60"/>
      <c r="CI129" s="60"/>
      <c r="CJ129" s="60"/>
      <c r="CK129" s="60"/>
      <c r="CL129" s="60"/>
      <c r="CM129" s="60"/>
      <c r="CN129" s="85">
        <v>127166</v>
      </c>
      <c r="CO129" s="85"/>
      <c r="CP129" s="85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59" t="s">
        <v>101</v>
      </c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 t="s">
        <v>173</v>
      </c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62" t="s">
        <v>86</v>
      </c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 t="s">
        <v>84</v>
      </c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</row>
    <row r="130" spans="1:154" s="21" customFormat="1" ht="39.75" customHeight="1" x14ac:dyDescent="0.2">
      <c r="A130" s="76" t="s">
        <v>223</v>
      </c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58"/>
      <c r="P130" s="59"/>
      <c r="Q130" s="59"/>
      <c r="R130" s="59"/>
      <c r="S130" s="59"/>
      <c r="T130" s="59"/>
      <c r="U130" s="59"/>
      <c r="V130" s="59"/>
      <c r="W130" s="59"/>
      <c r="X130" s="60" t="s">
        <v>543</v>
      </c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 t="s">
        <v>77</v>
      </c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84" t="s">
        <v>94</v>
      </c>
      <c r="AZ130" s="84"/>
      <c r="BA130" s="84"/>
      <c r="BB130" s="84"/>
      <c r="BC130" s="84"/>
      <c r="BD130" s="84"/>
      <c r="BE130" s="60" t="s">
        <v>95</v>
      </c>
      <c r="BF130" s="60"/>
      <c r="BG130" s="60"/>
      <c r="BH130" s="60"/>
      <c r="BI130" s="60"/>
      <c r="BJ130" s="60"/>
      <c r="BK130" s="60"/>
      <c r="BL130" s="60"/>
      <c r="BM130" s="60"/>
      <c r="BN130" s="59" t="s">
        <v>600</v>
      </c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76" t="s">
        <v>22</v>
      </c>
      <c r="BZ130" s="76"/>
      <c r="CA130" s="76"/>
      <c r="CB130" s="76"/>
      <c r="CC130" s="76"/>
      <c r="CD130" s="76"/>
      <c r="CE130" s="60" t="s">
        <v>80</v>
      </c>
      <c r="CF130" s="60"/>
      <c r="CG130" s="60"/>
      <c r="CH130" s="60"/>
      <c r="CI130" s="60"/>
      <c r="CJ130" s="60"/>
      <c r="CK130" s="60"/>
      <c r="CL130" s="60"/>
      <c r="CM130" s="60"/>
      <c r="CN130" s="85">
        <v>131745</v>
      </c>
      <c r="CO130" s="85"/>
      <c r="CP130" s="85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59" t="s">
        <v>101</v>
      </c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 t="s">
        <v>173</v>
      </c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62" t="s">
        <v>86</v>
      </c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 t="s">
        <v>84</v>
      </c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</row>
    <row r="131" spans="1:154" s="21" customFormat="1" ht="39.75" customHeight="1" x14ac:dyDescent="0.2">
      <c r="A131" s="76" t="s">
        <v>224</v>
      </c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58"/>
      <c r="P131" s="59"/>
      <c r="Q131" s="59"/>
      <c r="R131" s="59"/>
      <c r="S131" s="59"/>
      <c r="T131" s="59"/>
      <c r="U131" s="59"/>
      <c r="V131" s="59"/>
      <c r="W131" s="59"/>
      <c r="X131" s="60" t="s">
        <v>544</v>
      </c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 t="s">
        <v>77</v>
      </c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84" t="s">
        <v>78</v>
      </c>
      <c r="AZ131" s="84"/>
      <c r="BA131" s="84"/>
      <c r="BB131" s="84"/>
      <c r="BC131" s="84"/>
      <c r="BD131" s="84"/>
      <c r="BE131" s="60" t="s">
        <v>79</v>
      </c>
      <c r="BF131" s="60"/>
      <c r="BG131" s="60"/>
      <c r="BH131" s="60"/>
      <c r="BI131" s="60"/>
      <c r="BJ131" s="60"/>
      <c r="BK131" s="60"/>
      <c r="BL131" s="60"/>
      <c r="BM131" s="60"/>
      <c r="BN131" s="58">
        <v>1</v>
      </c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76" t="s">
        <v>22</v>
      </c>
      <c r="BZ131" s="76"/>
      <c r="CA131" s="76"/>
      <c r="CB131" s="76"/>
      <c r="CC131" s="76"/>
      <c r="CD131" s="76"/>
      <c r="CE131" s="60" t="s">
        <v>80</v>
      </c>
      <c r="CF131" s="60"/>
      <c r="CG131" s="60"/>
      <c r="CH131" s="60"/>
      <c r="CI131" s="60"/>
      <c r="CJ131" s="60"/>
      <c r="CK131" s="60"/>
      <c r="CL131" s="60"/>
      <c r="CM131" s="60"/>
      <c r="CN131" s="61">
        <v>302000</v>
      </c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59" t="s">
        <v>101</v>
      </c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 t="s">
        <v>173</v>
      </c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62" t="s">
        <v>86</v>
      </c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 t="s">
        <v>84</v>
      </c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</row>
    <row r="132" spans="1:154" s="21" customFormat="1" ht="39.75" customHeight="1" x14ac:dyDescent="0.2">
      <c r="A132" s="76" t="s">
        <v>225</v>
      </c>
      <c r="B132" s="76"/>
      <c r="C132" s="76"/>
      <c r="D132" s="76"/>
      <c r="E132" s="76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60" t="s">
        <v>544</v>
      </c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 t="s">
        <v>77</v>
      </c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84" t="s">
        <v>78</v>
      </c>
      <c r="AZ132" s="84"/>
      <c r="BA132" s="84"/>
      <c r="BB132" s="84"/>
      <c r="BC132" s="84"/>
      <c r="BD132" s="84"/>
      <c r="BE132" s="60" t="s">
        <v>79</v>
      </c>
      <c r="BF132" s="60"/>
      <c r="BG132" s="60"/>
      <c r="BH132" s="60"/>
      <c r="BI132" s="60"/>
      <c r="BJ132" s="60"/>
      <c r="BK132" s="60"/>
      <c r="BL132" s="60"/>
      <c r="BM132" s="60"/>
      <c r="BN132" s="58">
        <v>1</v>
      </c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76" t="s">
        <v>22</v>
      </c>
      <c r="BZ132" s="76"/>
      <c r="CA132" s="76"/>
      <c r="CB132" s="76"/>
      <c r="CC132" s="76"/>
      <c r="CD132" s="76"/>
      <c r="CE132" s="60" t="s">
        <v>80</v>
      </c>
      <c r="CF132" s="60"/>
      <c r="CG132" s="60"/>
      <c r="CH132" s="60"/>
      <c r="CI132" s="60"/>
      <c r="CJ132" s="60"/>
      <c r="CK132" s="60"/>
      <c r="CL132" s="60"/>
      <c r="CM132" s="60"/>
      <c r="CN132" s="61">
        <v>772551.98</v>
      </c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59" t="s">
        <v>101</v>
      </c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 t="s">
        <v>173</v>
      </c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62" t="s">
        <v>86</v>
      </c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 t="s">
        <v>84</v>
      </c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</row>
    <row r="133" spans="1:154" s="21" customFormat="1" ht="39.75" customHeight="1" x14ac:dyDescent="0.2">
      <c r="A133" s="76" t="s">
        <v>226</v>
      </c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59"/>
      <c r="P133" s="59"/>
      <c r="Q133" s="59"/>
      <c r="R133" s="59"/>
      <c r="S133" s="59"/>
      <c r="T133" s="59"/>
      <c r="U133" s="59"/>
      <c r="V133" s="59"/>
      <c r="W133" s="59"/>
      <c r="X133" s="60" t="s">
        <v>544</v>
      </c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 t="s">
        <v>77</v>
      </c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84" t="s">
        <v>78</v>
      </c>
      <c r="AZ133" s="84"/>
      <c r="BA133" s="84"/>
      <c r="BB133" s="84"/>
      <c r="BC133" s="84"/>
      <c r="BD133" s="84"/>
      <c r="BE133" s="60" t="s">
        <v>79</v>
      </c>
      <c r="BF133" s="60"/>
      <c r="BG133" s="60"/>
      <c r="BH133" s="60"/>
      <c r="BI133" s="60"/>
      <c r="BJ133" s="60"/>
      <c r="BK133" s="60"/>
      <c r="BL133" s="60"/>
      <c r="BM133" s="60"/>
      <c r="BN133" s="59" t="s">
        <v>74</v>
      </c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76" t="s">
        <v>22</v>
      </c>
      <c r="BZ133" s="76"/>
      <c r="CA133" s="76"/>
      <c r="CB133" s="76"/>
      <c r="CC133" s="76"/>
      <c r="CD133" s="76"/>
      <c r="CE133" s="60" t="s">
        <v>80</v>
      </c>
      <c r="CF133" s="60"/>
      <c r="CG133" s="60"/>
      <c r="CH133" s="60"/>
      <c r="CI133" s="60"/>
      <c r="CJ133" s="60"/>
      <c r="CK133" s="60"/>
      <c r="CL133" s="60"/>
      <c r="CM133" s="60"/>
      <c r="CN133" s="61">
        <v>3398000</v>
      </c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59" t="s">
        <v>101</v>
      </c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 t="s">
        <v>173</v>
      </c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62" t="s">
        <v>102</v>
      </c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 t="s">
        <v>103</v>
      </c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</row>
    <row r="134" spans="1:154" s="21" customFormat="1" ht="40.5" customHeight="1" x14ac:dyDescent="0.2">
      <c r="A134" s="76" t="s">
        <v>227</v>
      </c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59"/>
      <c r="P134" s="59"/>
      <c r="Q134" s="59"/>
      <c r="R134" s="59"/>
      <c r="S134" s="59"/>
      <c r="T134" s="59"/>
      <c r="U134" s="59"/>
      <c r="V134" s="59"/>
      <c r="W134" s="59"/>
      <c r="X134" s="60" t="s">
        <v>388</v>
      </c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 t="s">
        <v>77</v>
      </c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84" t="s">
        <v>78</v>
      </c>
      <c r="AZ134" s="84"/>
      <c r="BA134" s="84"/>
      <c r="BB134" s="84"/>
      <c r="BC134" s="84"/>
      <c r="BD134" s="84"/>
      <c r="BE134" s="60" t="s">
        <v>79</v>
      </c>
      <c r="BF134" s="60"/>
      <c r="BG134" s="60"/>
      <c r="BH134" s="60"/>
      <c r="BI134" s="60"/>
      <c r="BJ134" s="60"/>
      <c r="BK134" s="60"/>
      <c r="BL134" s="60"/>
      <c r="BM134" s="60"/>
      <c r="BN134" s="59" t="s">
        <v>74</v>
      </c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76" t="s">
        <v>22</v>
      </c>
      <c r="BZ134" s="76"/>
      <c r="CA134" s="76"/>
      <c r="CB134" s="76"/>
      <c r="CC134" s="76"/>
      <c r="CD134" s="76"/>
      <c r="CE134" s="60" t="s">
        <v>80</v>
      </c>
      <c r="CF134" s="60"/>
      <c r="CG134" s="60"/>
      <c r="CH134" s="60"/>
      <c r="CI134" s="60"/>
      <c r="CJ134" s="60"/>
      <c r="CK134" s="60"/>
      <c r="CL134" s="60"/>
      <c r="CM134" s="60"/>
      <c r="CN134" s="85">
        <v>580752.69999999995</v>
      </c>
      <c r="CO134" s="85"/>
      <c r="CP134" s="85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59" t="s">
        <v>101</v>
      </c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 t="s">
        <v>173</v>
      </c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62" t="s">
        <v>86</v>
      </c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 t="s">
        <v>84</v>
      </c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</row>
    <row r="135" spans="1:154" s="21" customFormat="1" ht="40.5" customHeight="1" x14ac:dyDescent="0.2">
      <c r="A135" s="76" t="s">
        <v>228</v>
      </c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59"/>
      <c r="P135" s="59"/>
      <c r="Q135" s="59"/>
      <c r="R135" s="59"/>
      <c r="S135" s="59"/>
      <c r="T135" s="59"/>
      <c r="U135" s="59"/>
      <c r="V135" s="59"/>
      <c r="W135" s="59"/>
      <c r="X135" s="60" t="s">
        <v>574</v>
      </c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 t="s">
        <v>77</v>
      </c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84" t="s">
        <v>94</v>
      </c>
      <c r="AZ135" s="84"/>
      <c r="BA135" s="84"/>
      <c r="BB135" s="84"/>
      <c r="BC135" s="84"/>
      <c r="BD135" s="84"/>
      <c r="BE135" s="60" t="s">
        <v>95</v>
      </c>
      <c r="BF135" s="60"/>
      <c r="BG135" s="60"/>
      <c r="BH135" s="60"/>
      <c r="BI135" s="60"/>
      <c r="BJ135" s="60"/>
      <c r="BK135" s="60"/>
      <c r="BL135" s="60"/>
      <c r="BM135" s="60"/>
      <c r="BN135" s="59" t="s">
        <v>177</v>
      </c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76" t="s">
        <v>22</v>
      </c>
      <c r="BZ135" s="76"/>
      <c r="CA135" s="76"/>
      <c r="CB135" s="76"/>
      <c r="CC135" s="76"/>
      <c r="CD135" s="76"/>
      <c r="CE135" s="60" t="s">
        <v>80</v>
      </c>
      <c r="CF135" s="60"/>
      <c r="CG135" s="60"/>
      <c r="CH135" s="60"/>
      <c r="CI135" s="60"/>
      <c r="CJ135" s="60"/>
      <c r="CK135" s="60"/>
      <c r="CL135" s="60"/>
      <c r="CM135" s="60"/>
      <c r="CN135" s="61">
        <v>870000</v>
      </c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59" t="s">
        <v>101</v>
      </c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 t="s">
        <v>173</v>
      </c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62" t="s">
        <v>86</v>
      </c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 t="s">
        <v>84</v>
      </c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</row>
    <row r="136" spans="1:154" s="21" customFormat="1" ht="40.5" customHeight="1" x14ac:dyDescent="0.2">
      <c r="A136" s="76" t="s">
        <v>229</v>
      </c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59"/>
      <c r="P136" s="59"/>
      <c r="Q136" s="59"/>
      <c r="R136" s="59"/>
      <c r="S136" s="59"/>
      <c r="T136" s="59"/>
      <c r="U136" s="59"/>
      <c r="V136" s="59"/>
      <c r="W136" s="59"/>
      <c r="X136" s="60" t="s">
        <v>399</v>
      </c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 t="s">
        <v>77</v>
      </c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84" t="s">
        <v>400</v>
      </c>
      <c r="AZ136" s="84"/>
      <c r="BA136" s="84"/>
      <c r="BB136" s="84"/>
      <c r="BC136" s="84"/>
      <c r="BD136" s="84"/>
      <c r="BE136" s="60" t="s">
        <v>401</v>
      </c>
      <c r="BF136" s="60"/>
      <c r="BG136" s="60"/>
      <c r="BH136" s="60"/>
      <c r="BI136" s="60"/>
      <c r="BJ136" s="60"/>
      <c r="BK136" s="60"/>
      <c r="BL136" s="60"/>
      <c r="BM136" s="60"/>
      <c r="BN136" s="59" t="s">
        <v>96</v>
      </c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76" t="s">
        <v>22</v>
      </c>
      <c r="BZ136" s="76"/>
      <c r="CA136" s="76"/>
      <c r="CB136" s="76"/>
      <c r="CC136" s="76"/>
      <c r="CD136" s="76"/>
      <c r="CE136" s="60" t="s">
        <v>80</v>
      </c>
      <c r="CF136" s="60"/>
      <c r="CG136" s="60"/>
      <c r="CH136" s="60"/>
      <c r="CI136" s="60"/>
      <c r="CJ136" s="60"/>
      <c r="CK136" s="60"/>
      <c r="CL136" s="60"/>
      <c r="CM136" s="60"/>
      <c r="CN136" s="61">
        <v>196000</v>
      </c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59" t="s">
        <v>101</v>
      </c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 t="s">
        <v>173</v>
      </c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62" t="s">
        <v>86</v>
      </c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 t="s">
        <v>84</v>
      </c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</row>
    <row r="137" spans="1:154" s="21" customFormat="1" ht="40.5" customHeight="1" x14ac:dyDescent="0.2">
      <c r="A137" s="76" t="s">
        <v>230</v>
      </c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59"/>
      <c r="P137" s="59"/>
      <c r="Q137" s="59"/>
      <c r="R137" s="59"/>
      <c r="S137" s="59"/>
      <c r="T137" s="59"/>
      <c r="U137" s="59"/>
      <c r="V137" s="59"/>
      <c r="W137" s="59"/>
      <c r="X137" s="60" t="s">
        <v>575</v>
      </c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 t="s">
        <v>77</v>
      </c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84" t="s">
        <v>88</v>
      </c>
      <c r="AZ137" s="84"/>
      <c r="BA137" s="84"/>
      <c r="BB137" s="84"/>
      <c r="BC137" s="84"/>
      <c r="BD137" s="84"/>
      <c r="BE137" s="60" t="s">
        <v>89</v>
      </c>
      <c r="BF137" s="60"/>
      <c r="BG137" s="60"/>
      <c r="BH137" s="60"/>
      <c r="BI137" s="60"/>
      <c r="BJ137" s="60"/>
      <c r="BK137" s="60"/>
      <c r="BL137" s="60"/>
      <c r="BM137" s="60"/>
      <c r="BN137" s="59" t="s">
        <v>601</v>
      </c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76" t="s">
        <v>22</v>
      </c>
      <c r="BZ137" s="76"/>
      <c r="CA137" s="76"/>
      <c r="CB137" s="76"/>
      <c r="CC137" s="76"/>
      <c r="CD137" s="76"/>
      <c r="CE137" s="60" t="s">
        <v>80</v>
      </c>
      <c r="CF137" s="60"/>
      <c r="CG137" s="60"/>
      <c r="CH137" s="60"/>
      <c r="CI137" s="60"/>
      <c r="CJ137" s="60"/>
      <c r="CK137" s="60"/>
      <c r="CL137" s="60"/>
      <c r="CM137" s="60"/>
      <c r="CN137" s="61">
        <v>399662</v>
      </c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76" t="s">
        <v>101</v>
      </c>
      <c r="DC137" s="76"/>
      <c r="DD137" s="76"/>
      <c r="DE137" s="76"/>
      <c r="DF137" s="76"/>
      <c r="DG137" s="76"/>
      <c r="DH137" s="76"/>
      <c r="DI137" s="76"/>
      <c r="DJ137" s="76"/>
      <c r="DK137" s="76"/>
      <c r="DL137" s="76"/>
      <c r="DM137" s="76"/>
      <c r="DN137" s="76"/>
      <c r="DO137" s="59" t="s">
        <v>173</v>
      </c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62" t="s">
        <v>86</v>
      </c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 t="s">
        <v>84</v>
      </c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</row>
    <row r="138" spans="1:154" s="21" customFormat="1" ht="81.75" customHeight="1" x14ac:dyDescent="0.2">
      <c r="A138" s="76" t="s">
        <v>231</v>
      </c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59"/>
      <c r="P138" s="59"/>
      <c r="Q138" s="59"/>
      <c r="R138" s="59"/>
      <c r="S138" s="59"/>
      <c r="T138" s="59"/>
      <c r="U138" s="59"/>
      <c r="V138" s="59"/>
      <c r="W138" s="59"/>
      <c r="X138" s="60" t="s">
        <v>559</v>
      </c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 t="s">
        <v>77</v>
      </c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84" t="s">
        <v>94</v>
      </c>
      <c r="AZ138" s="84"/>
      <c r="BA138" s="84"/>
      <c r="BB138" s="84"/>
      <c r="BC138" s="84"/>
      <c r="BD138" s="84"/>
      <c r="BE138" s="60" t="s">
        <v>95</v>
      </c>
      <c r="BF138" s="60"/>
      <c r="BG138" s="60"/>
      <c r="BH138" s="60"/>
      <c r="BI138" s="60"/>
      <c r="BJ138" s="60"/>
      <c r="BK138" s="60"/>
      <c r="BL138" s="60"/>
      <c r="BM138" s="60"/>
      <c r="BN138" s="59" t="s">
        <v>193</v>
      </c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76" t="s">
        <v>22</v>
      </c>
      <c r="BZ138" s="76"/>
      <c r="CA138" s="76"/>
      <c r="CB138" s="76"/>
      <c r="CC138" s="76"/>
      <c r="CD138" s="76"/>
      <c r="CE138" s="60" t="s">
        <v>80</v>
      </c>
      <c r="CF138" s="60"/>
      <c r="CG138" s="60"/>
      <c r="CH138" s="60"/>
      <c r="CI138" s="60"/>
      <c r="CJ138" s="60"/>
      <c r="CK138" s="60"/>
      <c r="CL138" s="60"/>
      <c r="CM138" s="60"/>
      <c r="CN138" s="61">
        <v>3560040</v>
      </c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59" t="s">
        <v>101</v>
      </c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 t="s">
        <v>173</v>
      </c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62" t="s">
        <v>102</v>
      </c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 t="s">
        <v>84</v>
      </c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</row>
    <row r="139" spans="1:154" s="21" customFormat="1" ht="40.5" customHeight="1" x14ac:dyDescent="0.2">
      <c r="A139" s="76" t="s">
        <v>232</v>
      </c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59"/>
      <c r="P139" s="59"/>
      <c r="Q139" s="59"/>
      <c r="R139" s="59"/>
      <c r="S139" s="59"/>
      <c r="T139" s="59"/>
      <c r="U139" s="59"/>
      <c r="V139" s="59"/>
      <c r="W139" s="59"/>
      <c r="X139" s="60" t="s">
        <v>123</v>
      </c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 t="s">
        <v>77</v>
      </c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84" t="s">
        <v>94</v>
      </c>
      <c r="AZ139" s="84"/>
      <c r="BA139" s="84"/>
      <c r="BB139" s="84"/>
      <c r="BC139" s="84"/>
      <c r="BD139" s="84"/>
      <c r="BE139" s="60" t="s">
        <v>95</v>
      </c>
      <c r="BF139" s="60"/>
      <c r="BG139" s="60"/>
      <c r="BH139" s="60"/>
      <c r="BI139" s="60"/>
      <c r="BJ139" s="60"/>
      <c r="BK139" s="60"/>
      <c r="BL139" s="60"/>
      <c r="BM139" s="60"/>
      <c r="BN139" s="59" t="s">
        <v>167</v>
      </c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76" t="s">
        <v>22</v>
      </c>
      <c r="BZ139" s="76"/>
      <c r="CA139" s="76"/>
      <c r="CB139" s="76"/>
      <c r="CC139" s="76"/>
      <c r="CD139" s="76"/>
      <c r="CE139" s="60" t="s">
        <v>80</v>
      </c>
      <c r="CF139" s="60"/>
      <c r="CG139" s="60"/>
      <c r="CH139" s="60"/>
      <c r="CI139" s="60"/>
      <c r="CJ139" s="60"/>
      <c r="CK139" s="60"/>
      <c r="CL139" s="60"/>
      <c r="CM139" s="60"/>
      <c r="CN139" s="61">
        <v>125000</v>
      </c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59" t="s">
        <v>101</v>
      </c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 t="s">
        <v>173</v>
      </c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62" t="s">
        <v>86</v>
      </c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 t="s">
        <v>84</v>
      </c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</row>
    <row r="140" spans="1:154" s="21" customFormat="1" ht="40.5" customHeight="1" x14ac:dyDescent="0.2">
      <c r="A140" s="76" t="s">
        <v>233</v>
      </c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59"/>
      <c r="P140" s="59"/>
      <c r="Q140" s="59"/>
      <c r="R140" s="59"/>
      <c r="S140" s="59"/>
      <c r="T140" s="59"/>
      <c r="U140" s="59"/>
      <c r="V140" s="59"/>
      <c r="W140" s="59"/>
      <c r="X140" s="60" t="s">
        <v>123</v>
      </c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 t="s">
        <v>77</v>
      </c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84" t="s">
        <v>94</v>
      </c>
      <c r="AZ140" s="84"/>
      <c r="BA140" s="84"/>
      <c r="BB140" s="84"/>
      <c r="BC140" s="84"/>
      <c r="BD140" s="84"/>
      <c r="BE140" s="60" t="s">
        <v>95</v>
      </c>
      <c r="BF140" s="60"/>
      <c r="BG140" s="60"/>
      <c r="BH140" s="60"/>
      <c r="BI140" s="60"/>
      <c r="BJ140" s="60"/>
      <c r="BK140" s="60"/>
      <c r="BL140" s="60"/>
      <c r="BM140" s="60"/>
      <c r="BN140" s="59" t="s">
        <v>201</v>
      </c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76" t="s">
        <v>22</v>
      </c>
      <c r="BZ140" s="76"/>
      <c r="CA140" s="76"/>
      <c r="CB140" s="76"/>
      <c r="CC140" s="76"/>
      <c r="CD140" s="76"/>
      <c r="CE140" s="60" t="s">
        <v>80</v>
      </c>
      <c r="CF140" s="60"/>
      <c r="CG140" s="60"/>
      <c r="CH140" s="60"/>
      <c r="CI140" s="60"/>
      <c r="CJ140" s="60"/>
      <c r="CK140" s="60"/>
      <c r="CL140" s="60"/>
      <c r="CM140" s="60"/>
      <c r="CN140" s="61">
        <v>680110</v>
      </c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59" t="s">
        <v>101</v>
      </c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 t="s">
        <v>173</v>
      </c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62" t="s">
        <v>86</v>
      </c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 t="s">
        <v>84</v>
      </c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</row>
    <row r="141" spans="1:154" s="21" customFormat="1" ht="40.5" customHeight="1" x14ac:dyDescent="0.2">
      <c r="A141" s="76" t="s">
        <v>234</v>
      </c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59"/>
      <c r="P141" s="59"/>
      <c r="Q141" s="59"/>
      <c r="R141" s="59"/>
      <c r="S141" s="59"/>
      <c r="T141" s="59"/>
      <c r="U141" s="59"/>
      <c r="V141" s="59"/>
      <c r="W141" s="59"/>
      <c r="X141" s="60" t="s">
        <v>576</v>
      </c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 t="s">
        <v>77</v>
      </c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59" t="s">
        <v>146</v>
      </c>
      <c r="AZ141" s="59"/>
      <c r="BA141" s="59"/>
      <c r="BB141" s="59"/>
      <c r="BC141" s="59"/>
      <c r="BD141" s="59"/>
      <c r="BE141" s="60" t="s">
        <v>146</v>
      </c>
      <c r="BF141" s="60"/>
      <c r="BG141" s="60"/>
      <c r="BH141" s="60"/>
      <c r="BI141" s="60"/>
      <c r="BJ141" s="60"/>
      <c r="BK141" s="60"/>
      <c r="BL141" s="60"/>
      <c r="BM141" s="60"/>
      <c r="BN141" s="62">
        <v>50</v>
      </c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80">
        <v>71701000</v>
      </c>
      <c r="BZ141" s="76"/>
      <c r="CA141" s="76"/>
      <c r="CB141" s="76"/>
      <c r="CC141" s="76"/>
      <c r="CD141" s="76"/>
      <c r="CE141" s="60" t="s">
        <v>80</v>
      </c>
      <c r="CF141" s="60"/>
      <c r="CG141" s="60"/>
      <c r="CH141" s="60"/>
      <c r="CI141" s="60"/>
      <c r="CJ141" s="60"/>
      <c r="CK141" s="60"/>
      <c r="CL141" s="60"/>
      <c r="CM141" s="60"/>
      <c r="CN141" s="61">
        <v>101500</v>
      </c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59" t="s">
        <v>101</v>
      </c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 t="s">
        <v>613</v>
      </c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62" t="s">
        <v>86</v>
      </c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 t="s">
        <v>84</v>
      </c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</row>
    <row r="142" spans="1:154" s="21" customFormat="1" ht="40.5" customHeight="1" x14ac:dyDescent="0.2">
      <c r="A142" s="76" t="s">
        <v>235</v>
      </c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60" t="s">
        <v>577</v>
      </c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 t="s">
        <v>77</v>
      </c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59" t="s">
        <v>146</v>
      </c>
      <c r="AZ142" s="59"/>
      <c r="BA142" s="59"/>
      <c r="BB142" s="59"/>
      <c r="BC142" s="59"/>
      <c r="BD142" s="59"/>
      <c r="BE142" s="60" t="s">
        <v>146</v>
      </c>
      <c r="BF142" s="60"/>
      <c r="BG142" s="60"/>
      <c r="BH142" s="60"/>
      <c r="BI142" s="60"/>
      <c r="BJ142" s="60"/>
      <c r="BK142" s="60"/>
      <c r="BL142" s="60"/>
      <c r="BM142" s="60"/>
      <c r="BN142" s="62">
        <v>50</v>
      </c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80">
        <v>71701000</v>
      </c>
      <c r="BZ142" s="76"/>
      <c r="CA142" s="76"/>
      <c r="CB142" s="76"/>
      <c r="CC142" s="76"/>
      <c r="CD142" s="76"/>
      <c r="CE142" s="60" t="s">
        <v>80</v>
      </c>
      <c r="CF142" s="60"/>
      <c r="CG142" s="60"/>
      <c r="CH142" s="60"/>
      <c r="CI142" s="60"/>
      <c r="CJ142" s="60"/>
      <c r="CK142" s="60"/>
      <c r="CL142" s="60"/>
      <c r="CM142" s="60"/>
      <c r="CN142" s="61">
        <v>453000</v>
      </c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59" t="s">
        <v>101</v>
      </c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 t="s">
        <v>613</v>
      </c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62" t="s">
        <v>86</v>
      </c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 t="s">
        <v>84</v>
      </c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</row>
    <row r="143" spans="1:154" s="21" customFormat="1" ht="40.5" customHeight="1" x14ac:dyDescent="0.2">
      <c r="A143" s="76" t="s">
        <v>236</v>
      </c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59"/>
      <c r="P143" s="59"/>
      <c r="Q143" s="59"/>
      <c r="R143" s="59"/>
      <c r="S143" s="59"/>
      <c r="T143" s="59"/>
      <c r="U143" s="59"/>
      <c r="V143" s="59"/>
      <c r="W143" s="59"/>
      <c r="X143" s="60" t="s">
        <v>337</v>
      </c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 t="s">
        <v>77</v>
      </c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84" t="s">
        <v>88</v>
      </c>
      <c r="AZ143" s="84"/>
      <c r="BA143" s="84"/>
      <c r="BB143" s="84"/>
      <c r="BC143" s="84"/>
      <c r="BD143" s="84"/>
      <c r="BE143" s="60" t="s">
        <v>89</v>
      </c>
      <c r="BF143" s="60"/>
      <c r="BG143" s="60"/>
      <c r="BH143" s="60"/>
      <c r="BI143" s="60"/>
      <c r="BJ143" s="60"/>
      <c r="BK143" s="60"/>
      <c r="BL143" s="60"/>
      <c r="BM143" s="60"/>
      <c r="BN143" s="62">
        <v>210</v>
      </c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80">
        <v>71701000</v>
      </c>
      <c r="BZ143" s="76"/>
      <c r="CA143" s="76"/>
      <c r="CB143" s="76"/>
      <c r="CC143" s="76"/>
      <c r="CD143" s="76"/>
      <c r="CE143" s="60" t="s">
        <v>80</v>
      </c>
      <c r="CF143" s="60"/>
      <c r="CG143" s="60"/>
      <c r="CH143" s="60"/>
      <c r="CI143" s="60"/>
      <c r="CJ143" s="60"/>
      <c r="CK143" s="60"/>
      <c r="CL143" s="60"/>
      <c r="CM143" s="60"/>
      <c r="CN143" s="61">
        <v>10376779.560000001</v>
      </c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59" t="s">
        <v>101</v>
      </c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 t="s">
        <v>613</v>
      </c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62" t="s">
        <v>102</v>
      </c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 t="s">
        <v>103</v>
      </c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</row>
    <row r="144" spans="1:154" s="21" customFormat="1" ht="40.5" customHeight="1" x14ac:dyDescent="0.2">
      <c r="A144" s="76" t="s">
        <v>237</v>
      </c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59"/>
      <c r="P144" s="59"/>
      <c r="Q144" s="59"/>
      <c r="R144" s="59"/>
      <c r="S144" s="59"/>
      <c r="T144" s="59"/>
      <c r="U144" s="59"/>
      <c r="V144" s="59"/>
      <c r="W144" s="59"/>
      <c r="X144" s="60" t="s">
        <v>113</v>
      </c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 t="s">
        <v>77</v>
      </c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84" t="s">
        <v>88</v>
      </c>
      <c r="AZ144" s="84"/>
      <c r="BA144" s="84"/>
      <c r="BB144" s="84"/>
      <c r="BC144" s="84"/>
      <c r="BD144" s="84"/>
      <c r="BE144" s="60" t="s">
        <v>89</v>
      </c>
      <c r="BF144" s="60"/>
      <c r="BG144" s="60"/>
      <c r="BH144" s="60"/>
      <c r="BI144" s="60"/>
      <c r="BJ144" s="60"/>
      <c r="BK144" s="60"/>
      <c r="BL144" s="60"/>
      <c r="BM144" s="60"/>
      <c r="BN144" s="59" t="s">
        <v>316</v>
      </c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76" t="s">
        <v>22</v>
      </c>
      <c r="BZ144" s="76"/>
      <c r="CA144" s="76"/>
      <c r="CB144" s="76"/>
      <c r="CC144" s="76"/>
      <c r="CD144" s="76"/>
      <c r="CE144" s="60" t="s">
        <v>80</v>
      </c>
      <c r="CF144" s="60"/>
      <c r="CG144" s="60"/>
      <c r="CH144" s="60"/>
      <c r="CI144" s="60"/>
      <c r="CJ144" s="60"/>
      <c r="CK144" s="60"/>
      <c r="CL144" s="60"/>
      <c r="CM144" s="60"/>
      <c r="CN144" s="61">
        <v>658380</v>
      </c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76" t="s">
        <v>611</v>
      </c>
      <c r="DC144" s="76"/>
      <c r="DD144" s="76"/>
      <c r="DE144" s="76"/>
      <c r="DF144" s="76"/>
      <c r="DG144" s="76"/>
      <c r="DH144" s="76"/>
      <c r="DI144" s="76"/>
      <c r="DJ144" s="76"/>
      <c r="DK144" s="76"/>
      <c r="DL144" s="76"/>
      <c r="DM144" s="76"/>
      <c r="DN144" s="76"/>
      <c r="DO144" s="59" t="s">
        <v>173</v>
      </c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62" t="s">
        <v>86</v>
      </c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 t="s">
        <v>84</v>
      </c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</row>
    <row r="145" spans="1:154" s="21" customFormat="1" ht="40.5" customHeight="1" x14ac:dyDescent="0.2">
      <c r="A145" s="76" t="s">
        <v>238</v>
      </c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59"/>
      <c r="P145" s="59"/>
      <c r="Q145" s="59"/>
      <c r="R145" s="59"/>
      <c r="S145" s="59"/>
      <c r="T145" s="59"/>
      <c r="U145" s="59"/>
      <c r="V145" s="59"/>
      <c r="W145" s="59"/>
      <c r="X145" s="60" t="s">
        <v>113</v>
      </c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 t="s">
        <v>77</v>
      </c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84" t="s">
        <v>78</v>
      </c>
      <c r="AZ145" s="84"/>
      <c r="BA145" s="84"/>
      <c r="BB145" s="84"/>
      <c r="BC145" s="84"/>
      <c r="BD145" s="84"/>
      <c r="BE145" s="60" t="s">
        <v>79</v>
      </c>
      <c r="BF145" s="60"/>
      <c r="BG145" s="60"/>
      <c r="BH145" s="60"/>
      <c r="BI145" s="60"/>
      <c r="BJ145" s="60"/>
      <c r="BK145" s="60"/>
      <c r="BL145" s="60"/>
      <c r="BM145" s="60"/>
      <c r="BN145" s="59" t="s">
        <v>74</v>
      </c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76" t="s">
        <v>22</v>
      </c>
      <c r="BZ145" s="76"/>
      <c r="CA145" s="76"/>
      <c r="CB145" s="76"/>
      <c r="CC145" s="76"/>
      <c r="CD145" s="76"/>
      <c r="CE145" s="60" t="s">
        <v>80</v>
      </c>
      <c r="CF145" s="60"/>
      <c r="CG145" s="60"/>
      <c r="CH145" s="60"/>
      <c r="CI145" s="60"/>
      <c r="CJ145" s="60"/>
      <c r="CK145" s="60"/>
      <c r="CL145" s="60"/>
      <c r="CM145" s="60"/>
      <c r="CN145" s="61">
        <v>1084000</v>
      </c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76" t="s">
        <v>611</v>
      </c>
      <c r="DC145" s="76"/>
      <c r="DD145" s="76"/>
      <c r="DE145" s="76"/>
      <c r="DF145" s="76"/>
      <c r="DG145" s="76"/>
      <c r="DH145" s="76"/>
      <c r="DI145" s="76"/>
      <c r="DJ145" s="76"/>
      <c r="DK145" s="76"/>
      <c r="DL145" s="76"/>
      <c r="DM145" s="76"/>
      <c r="DN145" s="76"/>
      <c r="DO145" s="59" t="s">
        <v>173</v>
      </c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62" t="s">
        <v>86</v>
      </c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 t="s">
        <v>84</v>
      </c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</row>
    <row r="146" spans="1:154" s="21" customFormat="1" ht="40.5" customHeight="1" x14ac:dyDescent="0.2">
      <c r="A146" s="76" t="s">
        <v>239</v>
      </c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59"/>
      <c r="P146" s="59"/>
      <c r="Q146" s="59"/>
      <c r="R146" s="59"/>
      <c r="S146" s="59"/>
      <c r="T146" s="59"/>
      <c r="U146" s="59"/>
      <c r="V146" s="59"/>
      <c r="W146" s="59"/>
      <c r="X146" s="60" t="s">
        <v>344</v>
      </c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 t="s">
        <v>77</v>
      </c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84" t="s">
        <v>94</v>
      </c>
      <c r="AZ146" s="84"/>
      <c r="BA146" s="84"/>
      <c r="BB146" s="84"/>
      <c r="BC146" s="84"/>
      <c r="BD146" s="84"/>
      <c r="BE146" s="60" t="s">
        <v>95</v>
      </c>
      <c r="BF146" s="60"/>
      <c r="BG146" s="60"/>
      <c r="BH146" s="60"/>
      <c r="BI146" s="60"/>
      <c r="BJ146" s="60"/>
      <c r="BK146" s="60"/>
      <c r="BL146" s="60"/>
      <c r="BM146" s="60"/>
      <c r="BN146" s="59" t="s">
        <v>98</v>
      </c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76" t="s">
        <v>22</v>
      </c>
      <c r="BZ146" s="76"/>
      <c r="CA146" s="76"/>
      <c r="CB146" s="76"/>
      <c r="CC146" s="76"/>
      <c r="CD146" s="76"/>
      <c r="CE146" s="60" t="s">
        <v>80</v>
      </c>
      <c r="CF146" s="60"/>
      <c r="CG146" s="60"/>
      <c r="CH146" s="60"/>
      <c r="CI146" s="60"/>
      <c r="CJ146" s="60"/>
      <c r="CK146" s="60"/>
      <c r="CL146" s="60"/>
      <c r="CM146" s="60"/>
      <c r="CN146" s="61">
        <v>1071736</v>
      </c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76" t="s">
        <v>611</v>
      </c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59" t="s">
        <v>611</v>
      </c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62" t="s">
        <v>86</v>
      </c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 t="s">
        <v>84</v>
      </c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</row>
    <row r="147" spans="1:154" s="21" customFormat="1" ht="40.5" customHeight="1" x14ac:dyDescent="0.2">
      <c r="A147" s="76" t="s">
        <v>240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59"/>
      <c r="P147" s="59"/>
      <c r="Q147" s="59"/>
      <c r="R147" s="59"/>
      <c r="S147" s="59"/>
      <c r="T147" s="59"/>
      <c r="U147" s="59"/>
      <c r="V147" s="59"/>
      <c r="W147" s="59"/>
      <c r="X147" s="60" t="s">
        <v>299</v>
      </c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 t="s">
        <v>77</v>
      </c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84" t="s">
        <v>94</v>
      </c>
      <c r="AZ147" s="84"/>
      <c r="BA147" s="84"/>
      <c r="BB147" s="84"/>
      <c r="BC147" s="84"/>
      <c r="BD147" s="84"/>
      <c r="BE147" s="60" t="s">
        <v>95</v>
      </c>
      <c r="BF147" s="60"/>
      <c r="BG147" s="60"/>
      <c r="BH147" s="60"/>
      <c r="BI147" s="60"/>
      <c r="BJ147" s="60"/>
      <c r="BK147" s="60"/>
      <c r="BL147" s="60"/>
      <c r="BM147" s="60"/>
      <c r="BN147" s="59" t="s">
        <v>144</v>
      </c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76" t="s">
        <v>22</v>
      </c>
      <c r="BZ147" s="76"/>
      <c r="CA147" s="76"/>
      <c r="CB147" s="76"/>
      <c r="CC147" s="76"/>
      <c r="CD147" s="76"/>
      <c r="CE147" s="60" t="s">
        <v>80</v>
      </c>
      <c r="CF147" s="60"/>
      <c r="CG147" s="60"/>
      <c r="CH147" s="60"/>
      <c r="CI147" s="60"/>
      <c r="CJ147" s="60"/>
      <c r="CK147" s="60"/>
      <c r="CL147" s="60"/>
      <c r="CM147" s="60"/>
      <c r="CN147" s="61">
        <v>311566.2</v>
      </c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76" t="s">
        <v>611</v>
      </c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59" t="s">
        <v>611</v>
      </c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62" t="s">
        <v>83</v>
      </c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 t="s">
        <v>84</v>
      </c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</row>
    <row r="148" spans="1:154" s="21" customFormat="1" ht="40.5" customHeight="1" x14ac:dyDescent="0.2">
      <c r="A148" s="76" t="s">
        <v>241</v>
      </c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59"/>
      <c r="P148" s="59"/>
      <c r="Q148" s="59"/>
      <c r="R148" s="59"/>
      <c r="S148" s="59"/>
      <c r="T148" s="59"/>
      <c r="U148" s="59"/>
      <c r="V148" s="59"/>
      <c r="W148" s="59"/>
      <c r="X148" s="60" t="s">
        <v>299</v>
      </c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 t="s">
        <v>77</v>
      </c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84" t="s">
        <v>94</v>
      </c>
      <c r="AZ148" s="84"/>
      <c r="BA148" s="84"/>
      <c r="BB148" s="84"/>
      <c r="BC148" s="84"/>
      <c r="BD148" s="84"/>
      <c r="BE148" s="60" t="s">
        <v>95</v>
      </c>
      <c r="BF148" s="60"/>
      <c r="BG148" s="60"/>
      <c r="BH148" s="60"/>
      <c r="BI148" s="60"/>
      <c r="BJ148" s="60"/>
      <c r="BK148" s="60"/>
      <c r="BL148" s="60"/>
      <c r="BM148" s="60"/>
      <c r="BN148" s="59" t="s">
        <v>273</v>
      </c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76" t="s">
        <v>22</v>
      </c>
      <c r="BZ148" s="76"/>
      <c r="CA148" s="76"/>
      <c r="CB148" s="76"/>
      <c r="CC148" s="76"/>
      <c r="CD148" s="76"/>
      <c r="CE148" s="60" t="s">
        <v>80</v>
      </c>
      <c r="CF148" s="60"/>
      <c r="CG148" s="60"/>
      <c r="CH148" s="60"/>
      <c r="CI148" s="60"/>
      <c r="CJ148" s="60"/>
      <c r="CK148" s="60"/>
      <c r="CL148" s="60"/>
      <c r="CM148" s="60"/>
      <c r="CN148" s="61">
        <v>1557831</v>
      </c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76" t="s">
        <v>611</v>
      </c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59" t="s">
        <v>173</v>
      </c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62" t="s">
        <v>86</v>
      </c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 t="s">
        <v>84</v>
      </c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</row>
    <row r="149" spans="1:154" s="21" customFormat="1" ht="40.5" customHeight="1" x14ac:dyDescent="0.2">
      <c r="A149" s="76" t="s">
        <v>242</v>
      </c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59"/>
      <c r="P149" s="59"/>
      <c r="Q149" s="59"/>
      <c r="R149" s="59"/>
      <c r="S149" s="59"/>
      <c r="T149" s="59"/>
      <c r="U149" s="59"/>
      <c r="V149" s="59"/>
      <c r="W149" s="59"/>
      <c r="X149" s="60" t="s">
        <v>578</v>
      </c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 t="s">
        <v>77</v>
      </c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84" t="s">
        <v>88</v>
      </c>
      <c r="AZ149" s="84"/>
      <c r="BA149" s="84"/>
      <c r="BB149" s="84"/>
      <c r="BC149" s="84"/>
      <c r="BD149" s="84"/>
      <c r="BE149" s="60" t="s">
        <v>89</v>
      </c>
      <c r="BF149" s="60"/>
      <c r="BG149" s="60"/>
      <c r="BH149" s="60"/>
      <c r="BI149" s="60"/>
      <c r="BJ149" s="60"/>
      <c r="BK149" s="60"/>
      <c r="BL149" s="60"/>
      <c r="BM149" s="60"/>
      <c r="BN149" s="59" t="s">
        <v>499</v>
      </c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76" t="s">
        <v>22</v>
      </c>
      <c r="BZ149" s="76"/>
      <c r="CA149" s="76"/>
      <c r="CB149" s="76"/>
      <c r="CC149" s="76"/>
      <c r="CD149" s="76"/>
      <c r="CE149" s="60" t="s">
        <v>80</v>
      </c>
      <c r="CF149" s="60"/>
      <c r="CG149" s="60"/>
      <c r="CH149" s="60"/>
      <c r="CI149" s="60"/>
      <c r="CJ149" s="60"/>
      <c r="CK149" s="60"/>
      <c r="CL149" s="60"/>
      <c r="CM149" s="60"/>
      <c r="CN149" s="61">
        <v>379435.7</v>
      </c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59" t="s">
        <v>611</v>
      </c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 t="s">
        <v>173</v>
      </c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62" t="s">
        <v>83</v>
      </c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 t="s">
        <v>84</v>
      </c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</row>
    <row r="150" spans="1:154" s="21" customFormat="1" ht="40.5" customHeight="1" x14ac:dyDescent="0.2">
      <c r="A150" s="76" t="s">
        <v>243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59"/>
      <c r="P150" s="59"/>
      <c r="Q150" s="59"/>
      <c r="R150" s="59"/>
      <c r="S150" s="59"/>
      <c r="T150" s="59"/>
      <c r="U150" s="59"/>
      <c r="V150" s="59"/>
      <c r="W150" s="59"/>
      <c r="X150" s="60" t="s">
        <v>579</v>
      </c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 t="s">
        <v>77</v>
      </c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84" t="s">
        <v>78</v>
      </c>
      <c r="AZ150" s="84"/>
      <c r="BA150" s="84"/>
      <c r="BB150" s="84"/>
      <c r="BC150" s="84"/>
      <c r="BD150" s="84"/>
      <c r="BE150" s="60" t="s">
        <v>79</v>
      </c>
      <c r="BF150" s="60"/>
      <c r="BG150" s="60"/>
      <c r="BH150" s="60"/>
      <c r="BI150" s="60"/>
      <c r="BJ150" s="60"/>
      <c r="BK150" s="60"/>
      <c r="BL150" s="60"/>
      <c r="BM150" s="60"/>
      <c r="BN150" s="59" t="s">
        <v>74</v>
      </c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76" t="s">
        <v>22</v>
      </c>
      <c r="BZ150" s="76"/>
      <c r="CA150" s="76"/>
      <c r="CB150" s="76"/>
      <c r="CC150" s="76"/>
      <c r="CD150" s="76"/>
      <c r="CE150" s="60" t="s">
        <v>80</v>
      </c>
      <c r="CF150" s="60"/>
      <c r="CG150" s="60"/>
      <c r="CH150" s="60"/>
      <c r="CI150" s="60"/>
      <c r="CJ150" s="60"/>
      <c r="CK150" s="60"/>
      <c r="CL150" s="60"/>
      <c r="CM150" s="60"/>
      <c r="CN150" s="61">
        <v>1700000</v>
      </c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59" t="s">
        <v>611</v>
      </c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 t="s">
        <v>173</v>
      </c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62" t="s">
        <v>102</v>
      </c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 t="s">
        <v>103</v>
      </c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</row>
    <row r="151" spans="1:154" s="21" customFormat="1" ht="40.5" customHeight="1" x14ac:dyDescent="0.2">
      <c r="A151" s="76" t="s">
        <v>244</v>
      </c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59"/>
      <c r="P151" s="59"/>
      <c r="Q151" s="59"/>
      <c r="R151" s="59"/>
      <c r="S151" s="59"/>
      <c r="T151" s="59"/>
      <c r="U151" s="59"/>
      <c r="V151" s="59"/>
      <c r="W151" s="59"/>
      <c r="X151" s="60" t="s">
        <v>344</v>
      </c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 t="s">
        <v>77</v>
      </c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84" t="s">
        <v>94</v>
      </c>
      <c r="AZ151" s="84"/>
      <c r="BA151" s="84"/>
      <c r="BB151" s="84"/>
      <c r="BC151" s="84"/>
      <c r="BD151" s="84"/>
      <c r="BE151" s="60" t="s">
        <v>95</v>
      </c>
      <c r="BF151" s="60"/>
      <c r="BG151" s="60"/>
      <c r="BH151" s="60"/>
      <c r="BI151" s="60"/>
      <c r="BJ151" s="60"/>
      <c r="BK151" s="60"/>
      <c r="BL151" s="60"/>
      <c r="BM151" s="60"/>
      <c r="BN151" s="59" t="s">
        <v>87</v>
      </c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76" t="s">
        <v>22</v>
      </c>
      <c r="BZ151" s="76"/>
      <c r="CA151" s="76"/>
      <c r="CB151" s="76"/>
      <c r="CC151" s="76"/>
      <c r="CD151" s="76"/>
      <c r="CE151" s="60" t="s">
        <v>80</v>
      </c>
      <c r="CF151" s="60"/>
      <c r="CG151" s="60"/>
      <c r="CH151" s="60"/>
      <c r="CI151" s="60"/>
      <c r="CJ151" s="60"/>
      <c r="CK151" s="60"/>
      <c r="CL151" s="60"/>
      <c r="CM151" s="60"/>
      <c r="CN151" s="61">
        <v>320000</v>
      </c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59" t="s">
        <v>611</v>
      </c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 t="s">
        <v>173</v>
      </c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62" t="s">
        <v>86</v>
      </c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 t="s">
        <v>84</v>
      </c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</row>
    <row r="152" spans="1:154" s="21" customFormat="1" ht="40.5" customHeight="1" x14ac:dyDescent="0.2">
      <c r="A152" s="76" t="s">
        <v>246</v>
      </c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59"/>
      <c r="P152" s="59"/>
      <c r="Q152" s="59"/>
      <c r="R152" s="59"/>
      <c r="S152" s="59"/>
      <c r="T152" s="59"/>
      <c r="U152" s="59"/>
      <c r="V152" s="59"/>
      <c r="W152" s="59"/>
      <c r="X152" s="60" t="s">
        <v>382</v>
      </c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 t="s">
        <v>77</v>
      </c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84" t="s">
        <v>94</v>
      </c>
      <c r="AZ152" s="84"/>
      <c r="BA152" s="84"/>
      <c r="BB152" s="84"/>
      <c r="BC152" s="84"/>
      <c r="BD152" s="84"/>
      <c r="BE152" s="60" t="s">
        <v>95</v>
      </c>
      <c r="BF152" s="60"/>
      <c r="BG152" s="60"/>
      <c r="BH152" s="60"/>
      <c r="BI152" s="60"/>
      <c r="BJ152" s="60"/>
      <c r="BK152" s="60"/>
      <c r="BL152" s="60"/>
      <c r="BM152" s="60"/>
      <c r="BN152" s="59" t="s">
        <v>602</v>
      </c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76" t="s">
        <v>22</v>
      </c>
      <c r="BZ152" s="76"/>
      <c r="CA152" s="76"/>
      <c r="CB152" s="76"/>
      <c r="CC152" s="76"/>
      <c r="CD152" s="76"/>
      <c r="CE152" s="60" t="s">
        <v>80</v>
      </c>
      <c r="CF152" s="60"/>
      <c r="CG152" s="60"/>
      <c r="CH152" s="60"/>
      <c r="CI152" s="60"/>
      <c r="CJ152" s="60"/>
      <c r="CK152" s="60"/>
      <c r="CL152" s="60"/>
      <c r="CM152" s="60"/>
      <c r="CN152" s="61">
        <v>2499269</v>
      </c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59" t="s">
        <v>611</v>
      </c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 t="s">
        <v>173</v>
      </c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62" t="s">
        <v>102</v>
      </c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 t="s">
        <v>103</v>
      </c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</row>
    <row r="153" spans="1:154" s="21" customFormat="1" ht="40.5" customHeight="1" x14ac:dyDescent="0.2">
      <c r="A153" s="76" t="s">
        <v>247</v>
      </c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60" t="s">
        <v>125</v>
      </c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 t="s">
        <v>77</v>
      </c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84" t="s">
        <v>94</v>
      </c>
      <c r="AZ153" s="84"/>
      <c r="BA153" s="84"/>
      <c r="BB153" s="84"/>
      <c r="BC153" s="84"/>
      <c r="BD153" s="84"/>
      <c r="BE153" s="60" t="s">
        <v>95</v>
      </c>
      <c r="BF153" s="60"/>
      <c r="BG153" s="60"/>
      <c r="BH153" s="60"/>
      <c r="BI153" s="60"/>
      <c r="BJ153" s="60"/>
      <c r="BK153" s="60"/>
      <c r="BL153" s="60"/>
      <c r="BM153" s="60"/>
      <c r="BN153" s="62">
        <v>200</v>
      </c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80">
        <v>71701000</v>
      </c>
      <c r="BZ153" s="76"/>
      <c r="CA153" s="76"/>
      <c r="CB153" s="76"/>
      <c r="CC153" s="76"/>
      <c r="CD153" s="76"/>
      <c r="CE153" s="60" t="s">
        <v>80</v>
      </c>
      <c r="CF153" s="60"/>
      <c r="CG153" s="60"/>
      <c r="CH153" s="60"/>
      <c r="CI153" s="60"/>
      <c r="CJ153" s="60"/>
      <c r="CK153" s="60"/>
      <c r="CL153" s="60"/>
      <c r="CM153" s="60"/>
      <c r="CN153" s="61">
        <v>500000</v>
      </c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59" t="s">
        <v>101</v>
      </c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 t="s">
        <v>173</v>
      </c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62" t="s">
        <v>86</v>
      </c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 t="s">
        <v>84</v>
      </c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</row>
    <row r="154" spans="1:154" s="21" customFormat="1" ht="40.5" customHeight="1" x14ac:dyDescent="0.2">
      <c r="A154" s="76" t="s">
        <v>248</v>
      </c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59"/>
      <c r="P154" s="59"/>
      <c r="Q154" s="59"/>
      <c r="R154" s="59"/>
      <c r="S154" s="59"/>
      <c r="T154" s="59"/>
      <c r="U154" s="59"/>
      <c r="V154" s="59"/>
      <c r="W154" s="59"/>
      <c r="X154" s="60" t="s">
        <v>344</v>
      </c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 t="s">
        <v>77</v>
      </c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84" t="s">
        <v>94</v>
      </c>
      <c r="AZ154" s="84"/>
      <c r="BA154" s="84"/>
      <c r="BB154" s="84"/>
      <c r="BC154" s="84"/>
      <c r="BD154" s="84"/>
      <c r="BE154" s="60" t="s">
        <v>95</v>
      </c>
      <c r="BF154" s="60"/>
      <c r="BG154" s="60"/>
      <c r="BH154" s="60"/>
      <c r="BI154" s="60"/>
      <c r="BJ154" s="60"/>
      <c r="BK154" s="60"/>
      <c r="BL154" s="60"/>
      <c r="BM154" s="60"/>
      <c r="BN154" s="62">
        <v>4</v>
      </c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80">
        <v>71701000</v>
      </c>
      <c r="BZ154" s="76"/>
      <c r="CA154" s="76"/>
      <c r="CB154" s="76"/>
      <c r="CC154" s="76"/>
      <c r="CD154" s="76"/>
      <c r="CE154" s="60" t="s">
        <v>80</v>
      </c>
      <c r="CF154" s="60"/>
      <c r="CG154" s="60"/>
      <c r="CH154" s="60"/>
      <c r="CI154" s="60"/>
      <c r="CJ154" s="60"/>
      <c r="CK154" s="60"/>
      <c r="CL154" s="60"/>
      <c r="CM154" s="60"/>
      <c r="CN154" s="61">
        <v>329803.32</v>
      </c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59" t="s">
        <v>611</v>
      </c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 t="s">
        <v>611</v>
      </c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62" t="s">
        <v>86</v>
      </c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 t="s">
        <v>84</v>
      </c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</row>
    <row r="155" spans="1:154" s="21" customFormat="1" ht="40.5" customHeight="1" x14ac:dyDescent="0.2">
      <c r="A155" s="76" t="s">
        <v>249</v>
      </c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59"/>
      <c r="P155" s="59"/>
      <c r="Q155" s="59"/>
      <c r="R155" s="59"/>
      <c r="S155" s="59"/>
      <c r="T155" s="59"/>
      <c r="U155" s="59"/>
      <c r="V155" s="59"/>
      <c r="W155" s="59"/>
      <c r="X155" s="60" t="s">
        <v>382</v>
      </c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 t="s">
        <v>77</v>
      </c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84" t="s">
        <v>94</v>
      </c>
      <c r="AZ155" s="84"/>
      <c r="BA155" s="84"/>
      <c r="BB155" s="84"/>
      <c r="BC155" s="84"/>
      <c r="BD155" s="84"/>
      <c r="BE155" s="60" t="s">
        <v>95</v>
      </c>
      <c r="BF155" s="60"/>
      <c r="BG155" s="60"/>
      <c r="BH155" s="60"/>
      <c r="BI155" s="60"/>
      <c r="BJ155" s="60"/>
      <c r="BK155" s="60"/>
      <c r="BL155" s="60"/>
      <c r="BM155" s="60"/>
      <c r="BN155" s="59" t="s">
        <v>603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76" t="s">
        <v>22</v>
      </c>
      <c r="BZ155" s="76"/>
      <c r="CA155" s="76"/>
      <c r="CB155" s="76"/>
      <c r="CC155" s="76"/>
      <c r="CD155" s="76"/>
      <c r="CE155" s="60" t="s">
        <v>80</v>
      </c>
      <c r="CF155" s="60"/>
      <c r="CG155" s="60"/>
      <c r="CH155" s="60"/>
      <c r="CI155" s="60"/>
      <c r="CJ155" s="60"/>
      <c r="CK155" s="60"/>
      <c r="CL155" s="60"/>
      <c r="CM155" s="60"/>
      <c r="CN155" s="61">
        <v>3689207.4</v>
      </c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59" t="s">
        <v>612</v>
      </c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 t="s">
        <v>173</v>
      </c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62" t="s">
        <v>102</v>
      </c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 t="s">
        <v>103</v>
      </c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</row>
    <row r="156" spans="1:154" s="21" customFormat="1" ht="39" customHeight="1" x14ac:dyDescent="0.2">
      <c r="A156" s="76" t="s">
        <v>250</v>
      </c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60" t="s">
        <v>570</v>
      </c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 t="s">
        <v>77</v>
      </c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84" t="s">
        <v>88</v>
      </c>
      <c r="AZ156" s="84"/>
      <c r="BA156" s="84"/>
      <c r="BB156" s="84"/>
      <c r="BC156" s="84"/>
      <c r="BD156" s="84"/>
      <c r="BE156" s="60" t="s">
        <v>89</v>
      </c>
      <c r="BF156" s="60"/>
      <c r="BG156" s="60"/>
      <c r="BH156" s="60"/>
      <c r="BI156" s="60"/>
      <c r="BJ156" s="60"/>
      <c r="BK156" s="60"/>
      <c r="BL156" s="60"/>
      <c r="BM156" s="60"/>
      <c r="BN156" s="80">
        <v>30</v>
      </c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76" t="s">
        <v>22</v>
      </c>
      <c r="BZ156" s="76"/>
      <c r="CA156" s="76"/>
      <c r="CB156" s="76"/>
      <c r="CC156" s="76"/>
      <c r="CD156" s="76"/>
      <c r="CE156" s="60" t="s">
        <v>80</v>
      </c>
      <c r="CF156" s="60"/>
      <c r="CG156" s="60"/>
      <c r="CH156" s="60"/>
      <c r="CI156" s="60"/>
      <c r="CJ156" s="60"/>
      <c r="CK156" s="60"/>
      <c r="CL156" s="60"/>
      <c r="CM156" s="60"/>
      <c r="CN156" s="85">
        <v>2658000</v>
      </c>
      <c r="CO156" s="85"/>
      <c r="CP156" s="85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59" t="s">
        <v>612</v>
      </c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 t="s">
        <v>173</v>
      </c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62" t="s">
        <v>102</v>
      </c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 t="s">
        <v>103</v>
      </c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</row>
    <row r="157" spans="1:154" s="21" customFormat="1" ht="39" customHeight="1" x14ac:dyDescent="0.2">
      <c r="A157" s="76" t="s">
        <v>251</v>
      </c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60" t="s">
        <v>337</v>
      </c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 t="s">
        <v>77</v>
      </c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84" t="s">
        <v>88</v>
      </c>
      <c r="AZ157" s="84"/>
      <c r="BA157" s="84"/>
      <c r="BB157" s="84"/>
      <c r="BC157" s="84"/>
      <c r="BD157" s="84"/>
      <c r="BE157" s="60" t="s">
        <v>89</v>
      </c>
      <c r="BF157" s="60"/>
      <c r="BG157" s="60"/>
      <c r="BH157" s="60"/>
      <c r="BI157" s="60"/>
      <c r="BJ157" s="60"/>
      <c r="BK157" s="60"/>
      <c r="BL157" s="60"/>
      <c r="BM157" s="60"/>
      <c r="BN157" s="62">
        <v>249</v>
      </c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80">
        <v>71701000</v>
      </c>
      <c r="BZ157" s="76"/>
      <c r="CA157" s="76"/>
      <c r="CB157" s="76"/>
      <c r="CC157" s="76"/>
      <c r="CD157" s="76"/>
      <c r="CE157" s="60" t="s">
        <v>80</v>
      </c>
      <c r="CF157" s="60"/>
      <c r="CG157" s="60"/>
      <c r="CH157" s="60"/>
      <c r="CI157" s="60"/>
      <c r="CJ157" s="60"/>
      <c r="CK157" s="60"/>
      <c r="CL157" s="60"/>
      <c r="CM157" s="60"/>
      <c r="CN157" s="61">
        <v>12618715.460000001</v>
      </c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59" t="s">
        <v>612</v>
      </c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 t="s">
        <v>173</v>
      </c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62" t="s">
        <v>102</v>
      </c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 t="s">
        <v>103</v>
      </c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</row>
    <row r="158" spans="1:154" s="21" customFormat="1" ht="39" customHeight="1" x14ac:dyDescent="0.2">
      <c r="A158" s="76" t="s">
        <v>252</v>
      </c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60" t="s">
        <v>125</v>
      </c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 t="s">
        <v>77</v>
      </c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84" t="s">
        <v>94</v>
      </c>
      <c r="AZ158" s="84"/>
      <c r="BA158" s="84"/>
      <c r="BB158" s="84"/>
      <c r="BC158" s="84"/>
      <c r="BD158" s="84"/>
      <c r="BE158" s="60" t="s">
        <v>95</v>
      </c>
      <c r="BF158" s="60"/>
      <c r="BG158" s="60"/>
      <c r="BH158" s="60"/>
      <c r="BI158" s="60"/>
      <c r="BJ158" s="60"/>
      <c r="BK158" s="60"/>
      <c r="BL158" s="60"/>
      <c r="BM158" s="60"/>
      <c r="BN158" s="62">
        <v>1000</v>
      </c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80">
        <v>71701000</v>
      </c>
      <c r="BZ158" s="76"/>
      <c r="CA158" s="76"/>
      <c r="CB158" s="76"/>
      <c r="CC158" s="76"/>
      <c r="CD158" s="76"/>
      <c r="CE158" s="60" t="s">
        <v>80</v>
      </c>
      <c r="CF158" s="60"/>
      <c r="CG158" s="60"/>
      <c r="CH158" s="60"/>
      <c r="CI158" s="60"/>
      <c r="CJ158" s="60"/>
      <c r="CK158" s="60"/>
      <c r="CL158" s="60"/>
      <c r="CM158" s="60"/>
      <c r="CN158" s="61">
        <v>173800</v>
      </c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59" t="s">
        <v>612</v>
      </c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 t="s">
        <v>173</v>
      </c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62" t="s">
        <v>86</v>
      </c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 t="s">
        <v>84</v>
      </c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</row>
    <row r="159" spans="1:154" s="21" customFormat="1" ht="39" customHeight="1" x14ac:dyDescent="0.2">
      <c r="A159" s="76" t="s">
        <v>253</v>
      </c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60" t="s">
        <v>344</v>
      </c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 t="s">
        <v>77</v>
      </c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84" t="s">
        <v>94</v>
      </c>
      <c r="AZ159" s="84"/>
      <c r="BA159" s="84"/>
      <c r="BB159" s="84"/>
      <c r="BC159" s="84"/>
      <c r="BD159" s="84"/>
      <c r="BE159" s="60" t="s">
        <v>95</v>
      </c>
      <c r="BF159" s="60"/>
      <c r="BG159" s="60"/>
      <c r="BH159" s="60"/>
      <c r="BI159" s="60"/>
      <c r="BJ159" s="60"/>
      <c r="BK159" s="60"/>
      <c r="BL159" s="60"/>
      <c r="BM159" s="60"/>
      <c r="BN159" s="62">
        <v>25</v>
      </c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80">
        <v>71701000</v>
      </c>
      <c r="BZ159" s="76"/>
      <c r="CA159" s="76"/>
      <c r="CB159" s="76"/>
      <c r="CC159" s="76"/>
      <c r="CD159" s="76"/>
      <c r="CE159" s="60" t="s">
        <v>80</v>
      </c>
      <c r="CF159" s="60"/>
      <c r="CG159" s="60"/>
      <c r="CH159" s="60"/>
      <c r="CI159" s="60"/>
      <c r="CJ159" s="60"/>
      <c r="CK159" s="60"/>
      <c r="CL159" s="60"/>
      <c r="CM159" s="60"/>
      <c r="CN159" s="61">
        <v>3674954.25</v>
      </c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59" t="s">
        <v>612</v>
      </c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 t="s">
        <v>173</v>
      </c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62" t="s">
        <v>102</v>
      </c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 t="s">
        <v>103</v>
      </c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</row>
    <row r="160" spans="1:154" s="21" customFormat="1" ht="39" customHeight="1" x14ac:dyDescent="0.2">
      <c r="A160" s="76" t="s">
        <v>254</v>
      </c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60" t="s">
        <v>344</v>
      </c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 t="s">
        <v>77</v>
      </c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84" t="s">
        <v>94</v>
      </c>
      <c r="AZ160" s="84"/>
      <c r="BA160" s="84"/>
      <c r="BB160" s="84"/>
      <c r="BC160" s="84"/>
      <c r="BD160" s="84"/>
      <c r="BE160" s="60" t="s">
        <v>95</v>
      </c>
      <c r="BF160" s="60"/>
      <c r="BG160" s="60"/>
      <c r="BH160" s="60"/>
      <c r="BI160" s="60"/>
      <c r="BJ160" s="60"/>
      <c r="BK160" s="60"/>
      <c r="BL160" s="60"/>
      <c r="BM160" s="60"/>
      <c r="BN160" s="62">
        <v>837</v>
      </c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80">
        <v>71701000</v>
      </c>
      <c r="BZ160" s="76"/>
      <c r="CA160" s="76"/>
      <c r="CB160" s="76"/>
      <c r="CC160" s="76"/>
      <c r="CD160" s="76"/>
      <c r="CE160" s="60" t="s">
        <v>80</v>
      </c>
      <c r="CF160" s="60"/>
      <c r="CG160" s="60"/>
      <c r="CH160" s="60"/>
      <c r="CI160" s="60"/>
      <c r="CJ160" s="60"/>
      <c r="CK160" s="60"/>
      <c r="CL160" s="60"/>
      <c r="CM160" s="60"/>
      <c r="CN160" s="61">
        <v>6170776.5599999996</v>
      </c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59" t="s">
        <v>613</v>
      </c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 t="s">
        <v>173</v>
      </c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62" t="s">
        <v>102</v>
      </c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 t="s">
        <v>103</v>
      </c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</row>
    <row r="161" spans="1:154" s="21" customFormat="1" ht="39" customHeight="1" x14ac:dyDescent="0.2">
      <c r="A161" s="76" t="s">
        <v>255</v>
      </c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60" t="s">
        <v>125</v>
      </c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 t="s">
        <v>77</v>
      </c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84" t="s">
        <v>313</v>
      </c>
      <c r="AZ161" s="84"/>
      <c r="BA161" s="84"/>
      <c r="BB161" s="84"/>
      <c r="BC161" s="84"/>
      <c r="BD161" s="84"/>
      <c r="BE161" s="60" t="s">
        <v>313</v>
      </c>
      <c r="BF161" s="60"/>
      <c r="BG161" s="60"/>
      <c r="BH161" s="60"/>
      <c r="BI161" s="60"/>
      <c r="BJ161" s="60"/>
      <c r="BK161" s="60"/>
      <c r="BL161" s="60"/>
      <c r="BM161" s="60"/>
      <c r="BN161" s="62">
        <v>50</v>
      </c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80">
        <v>71701000</v>
      </c>
      <c r="BZ161" s="76"/>
      <c r="CA161" s="76"/>
      <c r="CB161" s="76"/>
      <c r="CC161" s="76"/>
      <c r="CD161" s="76"/>
      <c r="CE161" s="60" t="s">
        <v>80</v>
      </c>
      <c r="CF161" s="60"/>
      <c r="CG161" s="60"/>
      <c r="CH161" s="60"/>
      <c r="CI161" s="60"/>
      <c r="CJ161" s="60"/>
      <c r="CK161" s="60"/>
      <c r="CL161" s="60"/>
      <c r="CM161" s="60"/>
      <c r="CN161" s="61">
        <v>361487.5</v>
      </c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59" t="s">
        <v>613</v>
      </c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 t="s">
        <v>173</v>
      </c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62" t="s">
        <v>86</v>
      </c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 t="s">
        <v>84</v>
      </c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</row>
    <row r="162" spans="1:154" s="21" customFormat="1" ht="63.75" customHeight="1" x14ac:dyDescent="0.2">
      <c r="A162" s="76" t="s">
        <v>256</v>
      </c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60" t="s">
        <v>580</v>
      </c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 t="s">
        <v>77</v>
      </c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84" t="s">
        <v>94</v>
      </c>
      <c r="AZ162" s="84"/>
      <c r="BA162" s="84"/>
      <c r="BB162" s="84"/>
      <c r="BC162" s="84"/>
      <c r="BD162" s="84"/>
      <c r="BE162" s="60" t="s">
        <v>95</v>
      </c>
      <c r="BF162" s="60"/>
      <c r="BG162" s="60"/>
      <c r="BH162" s="60"/>
      <c r="BI162" s="60"/>
      <c r="BJ162" s="60"/>
      <c r="BK162" s="60"/>
      <c r="BL162" s="60"/>
      <c r="BM162" s="60"/>
      <c r="BN162" s="62">
        <v>3</v>
      </c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80">
        <v>71701000</v>
      </c>
      <c r="BZ162" s="76"/>
      <c r="CA162" s="76"/>
      <c r="CB162" s="76"/>
      <c r="CC162" s="76"/>
      <c r="CD162" s="76"/>
      <c r="CE162" s="60" t="s">
        <v>80</v>
      </c>
      <c r="CF162" s="60"/>
      <c r="CG162" s="60"/>
      <c r="CH162" s="60"/>
      <c r="CI162" s="60"/>
      <c r="CJ162" s="60"/>
      <c r="CK162" s="60"/>
      <c r="CL162" s="60"/>
      <c r="CM162" s="60"/>
      <c r="CN162" s="61">
        <v>153345</v>
      </c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59" t="s">
        <v>613</v>
      </c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 t="s">
        <v>173</v>
      </c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62" t="s">
        <v>83</v>
      </c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 t="s">
        <v>84</v>
      </c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</row>
    <row r="163" spans="1:154" s="21" customFormat="1" ht="40.5" customHeight="1" x14ac:dyDescent="0.2">
      <c r="A163" s="76" t="s">
        <v>257</v>
      </c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60" t="s">
        <v>382</v>
      </c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 t="s">
        <v>77</v>
      </c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84" t="s">
        <v>94</v>
      </c>
      <c r="AZ163" s="84"/>
      <c r="BA163" s="84"/>
      <c r="BB163" s="84"/>
      <c r="BC163" s="84"/>
      <c r="BD163" s="84"/>
      <c r="BE163" s="60" t="s">
        <v>95</v>
      </c>
      <c r="BF163" s="60"/>
      <c r="BG163" s="60"/>
      <c r="BH163" s="60"/>
      <c r="BI163" s="60"/>
      <c r="BJ163" s="60"/>
      <c r="BK163" s="60"/>
      <c r="BL163" s="60"/>
      <c r="BM163" s="60"/>
      <c r="BN163" s="62">
        <v>20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80">
        <v>71701000</v>
      </c>
      <c r="BZ163" s="76"/>
      <c r="CA163" s="76"/>
      <c r="CB163" s="76"/>
      <c r="CC163" s="76"/>
      <c r="CD163" s="76"/>
      <c r="CE163" s="60" t="s">
        <v>80</v>
      </c>
      <c r="CF163" s="60"/>
      <c r="CG163" s="60"/>
      <c r="CH163" s="60"/>
      <c r="CI163" s="60"/>
      <c r="CJ163" s="60"/>
      <c r="CK163" s="60"/>
      <c r="CL163" s="60"/>
      <c r="CM163" s="60"/>
      <c r="CN163" s="61">
        <v>3794562.64</v>
      </c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59" t="s">
        <v>613</v>
      </c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 t="s">
        <v>173</v>
      </c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62" t="s">
        <v>102</v>
      </c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 t="s">
        <v>103</v>
      </c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</row>
    <row r="164" spans="1:154" s="21" customFormat="1" ht="40.5" customHeight="1" x14ac:dyDescent="0.2">
      <c r="A164" s="76" t="s">
        <v>258</v>
      </c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60" t="s">
        <v>581</v>
      </c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 t="s">
        <v>77</v>
      </c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84" t="s">
        <v>94</v>
      </c>
      <c r="AZ164" s="84"/>
      <c r="BA164" s="84"/>
      <c r="BB164" s="84"/>
      <c r="BC164" s="84"/>
      <c r="BD164" s="84"/>
      <c r="BE164" s="60" t="s">
        <v>95</v>
      </c>
      <c r="BF164" s="60"/>
      <c r="BG164" s="60"/>
      <c r="BH164" s="60"/>
      <c r="BI164" s="60"/>
      <c r="BJ164" s="60"/>
      <c r="BK164" s="60"/>
      <c r="BL164" s="60"/>
      <c r="BM164" s="60"/>
      <c r="BN164" s="62">
        <v>679</v>
      </c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80">
        <v>71701000</v>
      </c>
      <c r="BZ164" s="76"/>
      <c r="CA164" s="76"/>
      <c r="CB164" s="76"/>
      <c r="CC164" s="76"/>
      <c r="CD164" s="76"/>
      <c r="CE164" s="60" t="s">
        <v>80</v>
      </c>
      <c r="CF164" s="60"/>
      <c r="CG164" s="60"/>
      <c r="CH164" s="60"/>
      <c r="CI164" s="60"/>
      <c r="CJ164" s="60"/>
      <c r="CK164" s="60"/>
      <c r="CL164" s="60"/>
      <c r="CM164" s="60"/>
      <c r="CN164" s="61">
        <v>2035278.63</v>
      </c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59" t="s">
        <v>613</v>
      </c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 t="s">
        <v>173</v>
      </c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62" t="s">
        <v>102</v>
      </c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 t="s">
        <v>103</v>
      </c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</row>
    <row r="165" spans="1:154" s="21" customFormat="1" ht="40.5" customHeight="1" x14ac:dyDescent="0.2">
      <c r="A165" s="76" t="s">
        <v>259</v>
      </c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60" t="s">
        <v>581</v>
      </c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 t="s">
        <v>77</v>
      </c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84" t="s">
        <v>94</v>
      </c>
      <c r="AZ165" s="84"/>
      <c r="BA165" s="84"/>
      <c r="BB165" s="84"/>
      <c r="BC165" s="84"/>
      <c r="BD165" s="84"/>
      <c r="BE165" s="60" t="s">
        <v>95</v>
      </c>
      <c r="BF165" s="60"/>
      <c r="BG165" s="60"/>
      <c r="BH165" s="60"/>
      <c r="BI165" s="60"/>
      <c r="BJ165" s="60"/>
      <c r="BK165" s="60"/>
      <c r="BL165" s="60"/>
      <c r="BM165" s="60"/>
      <c r="BN165" s="62">
        <v>36</v>
      </c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80">
        <v>71701000</v>
      </c>
      <c r="BZ165" s="76"/>
      <c r="CA165" s="76"/>
      <c r="CB165" s="76"/>
      <c r="CC165" s="76"/>
      <c r="CD165" s="76"/>
      <c r="CE165" s="60" t="s">
        <v>80</v>
      </c>
      <c r="CF165" s="60"/>
      <c r="CG165" s="60"/>
      <c r="CH165" s="60"/>
      <c r="CI165" s="60"/>
      <c r="CJ165" s="60"/>
      <c r="CK165" s="60"/>
      <c r="CL165" s="60"/>
      <c r="CM165" s="60"/>
      <c r="CN165" s="61">
        <v>1523732.76</v>
      </c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59" t="s">
        <v>614</v>
      </c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 t="s">
        <v>173</v>
      </c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62" t="s">
        <v>102</v>
      </c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 t="s">
        <v>103</v>
      </c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</row>
    <row r="166" spans="1:154" s="21" customFormat="1" ht="40.5" customHeight="1" x14ac:dyDescent="0.2">
      <c r="A166" s="76" t="s">
        <v>260</v>
      </c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60" t="s">
        <v>582</v>
      </c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 t="s">
        <v>77</v>
      </c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84" t="s">
        <v>94</v>
      </c>
      <c r="AZ166" s="84"/>
      <c r="BA166" s="84"/>
      <c r="BB166" s="84"/>
      <c r="BC166" s="84"/>
      <c r="BD166" s="84"/>
      <c r="BE166" s="60" t="s">
        <v>95</v>
      </c>
      <c r="BF166" s="60"/>
      <c r="BG166" s="60"/>
      <c r="BH166" s="60"/>
      <c r="BI166" s="60"/>
      <c r="BJ166" s="60"/>
      <c r="BK166" s="60"/>
      <c r="BL166" s="60"/>
      <c r="BM166" s="60"/>
      <c r="BN166" s="62">
        <v>4</v>
      </c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80">
        <v>71701000</v>
      </c>
      <c r="BZ166" s="76"/>
      <c r="CA166" s="76"/>
      <c r="CB166" s="76"/>
      <c r="CC166" s="76"/>
      <c r="CD166" s="76"/>
      <c r="CE166" s="60" t="s">
        <v>80</v>
      </c>
      <c r="CF166" s="60"/>
      <c r="CG166" s="60"/>
      <c r="CH166" s="60"/>
      <c r="CI166" s="60"/>
      <c r="CJ166" s="60"/>
      <c r="CK166" s="60"/>
      <c r="CL166" s="60"/>
      <c r="CM166" s="60"/>
      <c r="CN166" s="61">
        <v>885500</v>
      </c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59" t="s">
        <v>614</v>
      </c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 t="s">
        <v>173</v>
      </c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62" t="s">
        <v>86</v>
      </c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 t="s">
        <v>84</v>
      </c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</row>
    <row r="167" spans="1:154" s="21" customFormat="1" ht="40.5" customHeight="1" x14ac:dyDescent="0.2">
      <c r="A167" s="76" t="s">
        <v>261</v>
      </c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60" t="s">
        <v>574</v>
      </c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 t="s">
        <v>77</v>
      </c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84" t="s">
        <v>94</v>
      </c>
      <c r="AZ167" s="84"/>
      <c r="BA167" s="84"/>
      <c r="BB167" s="84"/>
      <c r="BC167" s="84"/>
      <c r="BD167" s="84"/>
      <c r="BE167" s="62" t="s">
        <v>95</v>
      </c>
      <c r="BF167" s="62"/>
      <c r="BG167" s="62"/>
      <c r="BH167" s="62"/>
      <c r="BI167" s="62"/>
      <c r="BJ167" s="62"/>
      <c r="BK167" s="62"/>
      <c r="BL167" s="62"/>
      <c r="BM167" s="62"/>
      <c r="BN167" s="62">
        <v>40</v>
      </c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80">
        <v>71701000</v>
      </c>
      <c r="BZ167" s="80"/>
      <c r="CA167" s="80"/>
      <c r="CB167" s="80"/>
      <c r="CC167" s="80"/>
      <c r="CD167" s="80"/>
      <c r="CE167" s="62" t="s">
        <v>80</v>
      </c>
      <c r="CF167" s="62"/>
      <c r="CG167" s="62"/>
      <c r="CH167" s="62"/>
      <c r="CI167" s="62"/>
      <c r="CJ167" s="62"/>
      <c r="CK167" s="62"/>
      <c r="CL167" s="62"/>
      <c r="CM167" s="62"/>
      <c r="CN167" s="61">
        <v>580000</v>
      </c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59" t="s">
        <v>614</v>
      </c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 t="s">
        <v>173</v>
      </c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62" t="s">
        <v>86</v>
      </c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 t="s">
        <v>84</v>
      </c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</row>
    <row r="168" spans="1:154" s="21" customFormat="1" ht="40.5" customHeight="1" x14ac:dyDescent="0.2">
      <c r="A168" s="76" t="s">
        <v>262</v>
      </c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60" t="s">
        <v>344</v>
      </c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 t="s">
        <v>77</v>
      </c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84" t="s">
        <v>94</v>
      </c>
      <c r="AZ168" s="84"/>
      <c r="BA168" s="84"/>
      <c r="BB168" s="84"/>
      <c r="BC168" s="84"/>
      <c r="BD168" s="84"/>
      <c r="BE168" s="62" t="s">
        <v>95</v>
      </c>
      <c r="BF168" s="62"/>
      <c r="BG168" s="62"/>
      <c r="BH168" s="62"/>
      <c r="BI168" s="62"/>
      <c r="BJ168" s="62"/>
      <c r="BK168" s="62"/>
      <c r="BL168" s="62"/>
      <c r="BM168" s="62"/>
      <c r="BN168" s="62">
        <v>3</v>
      </c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80">
        <v>71701000</v>
      </c>
      <c r="BZ168" s="76"/>
      <c r="CA168" s="76"/>
      <c r="CB168" s="76"/>
      <c r="CC168" s="76"/>
      <c r="CD168" s="76"/>
      <c r="CE168" s="62" t="s">
        <v>80</v>
      </c>
      <c r="CF168" s="62"/>
      <c r="CG168" s="62"/>
      <c r="CH168" s="62"/>
      <c r="CI168" s="62"/>
      <c r="CJ168" s="62"/>
      <c r="CK168" s="62"/>
      <c r="CL168" s="62"/>
      <c r="CM168" s="62"/>
      <c r="CN168" s="61">
        <v>263670</v>
      </c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59" t="s">
        <v>614</v>
      </c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 t="s">
        <v>173</v>
      </c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62" t="s">
        <v>86</v>
      </c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 t="s">
        <v>84</v>
      </c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</row>
    <row r="169" spans="1:154" s="21" customFormat="1" ht="40.5" customHeight="1" x14ac:dyDescent="0.2">
      <c r="A169" s="76" t="s">
        <v>263</v>
      </c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60" t="s">
        <v>382</v>
      </c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 t="s">
        <v>77</v>
      </c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84" t="s">
        <v>94</v>
      </c>
      <c r="AZ169" s="84"/>
      <c r="BA169" s="84"/>
      <c r="BB169" s="84"/>
      <c r="BC169" s="84"/>
      <c r="BD169" s="84"/>
      <c r="BE169" s="62" t="s">
        <v>95</v>
      </c>
      <c r="BF169" s="62"/>
      <c r="BG169" s="62"/>
      <c r="BH169" s="62"/>
      <c r="BI169" s="62"/>
      <c r="BJ169" s="62"/>
      <c r="BK169" s="62"/>
      <c r="BL169" s="62"/>
      <c r="BM169" s="62"/>
      <c r="BN169" s="62">
        <v>503</v>
      </c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80">
        <v>71701000</v>
      </c>
      <c r="BZ169" s="76"/>
      <c r="CA169" s="76"/>
      <c r="CB169" s="76"/>
      <c r="CC169" s="76"/>
      <c r="CD169" s="76"/>
      <c r="CE169" s="62" t="s">
        <v>80</v>
      </c>
      <c r="CF169" s="62"/>
      <c r="CG169" s="62"/>
      <c r="CH169" s="62"/>
      <c r="CI169" s="62"/>
      <c r="CJ169" s="62"/>
      <c r="CK169" s="62"/>
      <c r="CL169" s="62"/>
      <c r="CM169" s="62"/>
      <c r="CN169" s="61">
        <v>872594.25</v>
      </c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59" t="s">
        <v>614</v>
      </c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 t="s">
        <v>173</v>
      </c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62" t="s">
        <v>86</v>
      </c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 t="s">
        <v>84</v>
      </c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</row>
    <row r="170" spans="1:154" s="21" customFormat="1" ht="39.75" customHeight="1" x14ac:dyDescent="0.2">
      <c r="A170" s="76" t="s">
        <v>265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60" t="s">
        <v>382</v>
      </c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 t="s">
        <v>77</v>
      </c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84" t="s">
        <v>313</v>
      </c>
      <c r="AZ170" s="84"/>
      <c r="BA170" s="84"/>
      <c r="BB170" s="84"/>
      <c r="BC170" s="84"/>
      <c r="BD170" s="84"/>
      <c r="BE170" s="62" t="s">
        <v>313</v>
      </c>
      <c r="BF170" s="62"/>
      <c r="BG170" s="62"/>
      <c r="BH170" s="62"/>
      <c r="BI170" s="62"/>
      <c r="BJ170" s="62"/>
      <c r="BK170" s="62"/>
      <c r="BL170" s="62"/>
      <c r="BM170" s="62"/>
      <c r="BN170" s="62">
        <v>603</v>
      </c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80">
        <v>71701000</v>
      </c>
      <c r="BZ170" s="76"/>
      <c r="CA170" s="76"/>
      <c r="CB170" s="76"/>
      <c r="CC170" s="76"/>
      <c r="CD170" s="76"/>
      <c r="CE170" s="62" t="s">
        <v>80</v>
      </c>
      <c r="CF170" s="62"/>
      <c r="CG170" s="62"/>
      <c r="CH170" s="62"/>
      <c r="CI170" s="62"/>
      <c r="CJ170" s="62"/>
      <c r="CK170" s="62"/>
      <c r="CL170" s="62"/>
      <c r="CM170" s="62"/>
      <c r="CN170" s="61">
        <v>1290576.1000000001</v>
      </c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59" t="s">
        <v>614</v>
      </c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 t="s">
        <v>173</v>
      </c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62" t="s">
        <v>86</v>
      </c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 t="s">
        <v>84</v>
      </c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</row>
    <row r="171" spans="1:154" s="15" customFormat="1" ht="39.75" customHeight="1" x14ac:dyDescent="0.2">
      <c r="A171" s="76" t="s">
        <v>266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60" t="s">
        <v>344</v>
      </c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 t="s">
        <v>77</v>
      </c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84" t="s">
        <v>94</v>
      </c>
      <c r="AZ171" s="84"/>
      <c r="BA171" s="84"/>
      <c r="BB171" s="84"/>
      <c r="BC171" s="84"/>
      <c r="BD171" s="84"/>
      <c r="BE171" s="62" t="s">
        <v>95</v>
      </c>
      <c r="BF171" s="62"/>
      <c r="BG171" s="62"/>
      <c r="BH171" s="62"/>
      <c r="BI171" s="62"/>
      <c r="BJ171" s="62"/>
      <c r="BK171" s="62"/>
      <c r="BL171" s="62"/>
      <c r="BM171" s="62"/>
      <c r="BN171" s="62">
        <v>50</v>
      </c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80">
        <v>71701000</v>
      </c>
      <c r="BZ171" s="76"/>
      <c r="CA171" s="76"/>
      <c r="CB171" s="76"/>
      <c r="CC171" s="76"/>
      <c r="CD171" s="76"/>
      <c r="CE171" s="62" t="s">
        <v>80</v>
      </c>
      <c r="CF171" s="62"/>
      <c r="CG171" s="62"/>
      <c r="CH171" s="62"/>
      <c r="CI171" s="62"/>
      <c r="CJ171" s="62"/>
      <c r="CK171" s="62"/>
      <c r="CL171" s="62"/>
      <c r="CM171" s="62"/>
      <c r="CN171" s="61">
        <v>654995</v>
      </c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59" t="s">
        <v>615</v>
      </c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 t="s">
        <v>173</v>
      </c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62" t="s">
        <v>86</v>
      </c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 t="s">
        <v>84</v>
      </c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</row>
    <row r="172" spans="1:154" s="15" customFormat="1" ht="39.75" customHeight="1" x14ac:dyDescent="0.2">
      <c r="A172" s="76" t="s">
        <v>267</v>
      </c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60" t="s">
        <v>344</v>
      </c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 t="s">
        <v>77</v>
      </c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84" t="s">
        <v>94</v>
      </c>
      <c r="AZ172" s="84"/>
      <c r="BA172" s="84"/>
      <c r="BB172" s="84"/>
      <c r="BC172" s="84"/>
      <c r="BD172" s="84"/>
      <c r="BE172" s="62" t="s">
        <v>95</v>
      </c>
      <c r="BF172" s="62"/>
      <c r="BG172" s="62"/>
      <c r="BH172" s="62"/>
      <c r="BI172" s="62"/>
      <c r="BJ172" s="62"/>
      <c r="BK172" s="62"/>
      <c r="BL172" s="62"/>
      <c r="BM172" s="62"/>
      <c r="BN172" s="62">
        <v>4</v>
      </c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80">
        <v>71701000</v>
      </c>
      <c r="BZ172" s="76"/>
      <c r="CA172" s="76"/>
      <c r="CB172" s="76"/>
      <c r="CC172" s="76"/>
      <c r="CD172" s="76"/>
      <c r="CE172" s="62" t="s">
        <v>80</v>
      </c>
      <c r="CF172" s="62"/>
      <c r="CG172" s="62"/>
      <c r="CH172" s="62"/>
      <c r="CI172" s="62"/>
      <c r="CJ172" s="62"/>
      <c r="CK172" s="62"/>
      <c r="CL172" s="62"/>
      <c r="CM172" s="62"/>
      <c r="CN172" s="61">
        <v>320000</v>
      </c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59" t="s">
        <v>615</v>
      </c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 t="s">
        <v>173</v>
      </c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62" t="s">
        <v>86</v>
      </c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 t="s">
        <v>84</v>
      </c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</row>
    <row r="173" spans="1:154" s="21" customFormat="1" ht="39.75" customHeight="1" x14ac:dyDescent="0.2">
      <c r="A173" s="76" t="s">
        <v>268</v>
      </c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60" t="s">
        <v>344</v>
      </c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 t="s">
        <v>77</v>
      </c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84" t="s">
        <v>94</v>
      </c>
      <c r="AZ173" s="84"/>
      <c r="BA173" s="84"/>
      <c r="BB173" s="84"/>
      <c r="BC173" s="84"/>
      <c r="BD173" s="84"/>
      <c r="BE173" s="62" t="s">
        <v>95</v>
      </c>
      <c r="BF173" s="62"/>
      <c r="BG173" s="62"/>
      <c r="BH173" s="62"/>
      <c r="BI173" s="62"/>
      <c r="BJ173" s="62"/>
      <c r="BK173" s="62"/>
      <c r="BL173" s="62"/>
      <c r="BM173" s="62"/>
      <c r="BN173" s="62">
        <v>50</v>
      </c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80">
        <v>71701000</v>
      </c>
      <c r="BZ173" s="76"/>
      <c r="CA173" s="76"/>
      <c r="CB173" s="76"/>
      <c r="CC173" s="76"/>
      <c r="CD173" s="76"/>
      <c r="CE173" s="62" t="s">
        <v>80</v>
      </c>
      <c r="CF173" s="62"/>
      <c r="CG173" s="62"/>
      <c r="CH173" s="62"/>
      <c r="CI173" s="62"/>
      <c r="CJ173" s="62"/>
      <c r="CK173" s="62"/>
      <c r="CL173" s="62"/>
      <c r="CM173" s="62"/>
      <c r="CN173" s="61">
        <v>378405.5</v>
      </c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59" t="s">
        <v>615</v>
      </c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 t="s">
        <v>173</v>
      </c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62" t="s">
        <v>86</v>
      </c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 t="s">
        <v>84</v>
      </c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</row>
    <row r="174" spans="1:154" s="15" customFormat="1" ht="39.75" customHeight="1" x14ac:dyDescent="0.2">
      <c r="A174" s="76" t="s">
        <v>269</v>
      </c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59"/>
      <c r="P174" s="59"/>
      <c r="Q174" s="59"/>
      <c r="R174" s="59"/>
      <c r="S174" s="59"/>
      <c r="T174" s="59"/>
      <c r="U174" s="59"/>
      <c r="V174" s="59"/>
      <c r="W174" s="59"/>
      <c r="X174" s="60" t="s">
        <v>382</v>
      </c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 t="s">
        <v>77</v>
      </c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84" t="s">
        <v>94</v>
      </c>
      <c r="AZ174" s="84"/>
      <c r="BA174" s="84"/>
      <c r="BB174" s="84"/>
      <c r="BC174" s="84"/>
      <c r="BD174" s="84"/>
      <c r="BE174" s="62" t="s">
        <v>95</v>
      </c>
      <c r="BF174" s="62"/>
      <c r="BG174" s="62"/>
      <c r="BH174" s="62"/>
      <c r="BI174" s="62"/>
      <c r="BJ174" s="62"/>
      <c r="BK174" s="62"/>
      <c r="BL174" s="62"/>
      <c r="BM174" s="62"/>
      <c r="BN174" s="62">
        <v>22</v>
      </c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80">
        <v>71701000</v>
      </c>
      <c r="BZ174" s="76"/>
      <c r="CA174" s="76"/>
      <c r="CB174" s="76"/>
      <c r="CC174" s="76"/>
      <c r="CD174" s="76"/>
      <c r="CE174" s="62" t="s">
        <v>80</v>
      </c>
      <c r="CF174" s="62"/>
      <c r="CG174" s="62"/>
      <c r="CH174" s="62"/>
      <c r="CI174" s="62"/>
      <c r="CJ174" s="62"/>
      <c r="CK174" s="62"/>
      <c r="CL174" s="62"/>
      <c r="CM174" s="62"/>
      <c r="CN174" s="61">
        <v>211640.4</v>
      </c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59" t="s">
        <v>173</v>
      </c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 t="s">
        <v>173</v>
      </c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62" t="s">
        <v>86</v>
      </c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 t="s">
        <v>84</v>
      </c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</row>
    <row r="175" spans="1:154" s="21" customFormat="1" ht="44.25" customHeight="1" x14ac:dyDescent="0.2">
      <c r="A175" s="76" t="s">
        <v>270</v>
      </c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60" t="s">
        <v>344</v>
      </c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 t="s">
        <v>77</v>
      </c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84" t="s">
        <v>94</v>
      </c>
      <c r="AZ175" s="84"/>
      <c r="BA175" s="84"/>
      <c r="BB175" s="84"/>
      <c r="BC175" s="84"/>
      <c r="BD175" s="84"/>
      <c r="BE175" s="62" t="s">
        <v>95</v>
      </c>
      <c r="BF175" s="62"/>
      <c r="BG175" s="62"/>
      <c r="BH175" s="62"/>
      <c r="BI175" s="62"/>
      <c r="BJ175" s="62"/>
      <c r="BK175" s="62"/>
      <c r="BL175" s="62"/>
      <c r="BM175" s="62"/>
      <c r="BN175" s="62">
        <v>2</v>
      </c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80">
        <v>71701000</v>
      </c>
      <c r="BZ175" s="76"/>
      <c r="CA175" s="76"/>
      <c r="CB175" s="76"/>
      <c r="CC175" s="76"/>
      <c r="CD175" s="76"/>
      <c r="CE175" s="62" t="s">
        <v>80</v>
      </c>
      <c r="CF175" s="62"/>
      <c r="CG175" s="62"/>
      <c r="CH175" s="62"/>
      <c r="CI175" s="62"/>
      <c r="CJ175" s="62"/>
      <c r="CK175" s="62"/>
      <c r="CL175" s="62"/>
      <c r="CM175" s="62"/>
      <c r="CN175" s="61">
        <v>175978</v>
      </c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59" t="s">
        <v>615</v>
      </c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 t="s">
        <v>173</v>
      </c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62" t="s">
        <v>86</v>
      </c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 t="s">
        <v>84</v>
      </c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</row>
    <row r="176" spans="1:154" s="21" customFormat="1" ht="39.75" customHeight="1" x14ac:dyDescent="0.2">
      <c r="A176" s="76" t="s">
        <v>271</v>
      </c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60" t="s">
        <v>388</v>
      </c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 t="s">
        <v>77</v>
      </c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84" t="s">
        <v>78</v>
      </c>
      <c r="AZ176" s="84"/>
      <c r="BA176" s="84"/>
      <c r="BB176" s="84"/>
      <c r="BC176" s="84"/>
      <c r="BD176" s="84"/>
      <c r="BE176" s="62" t="s">
        <v>79</v>
      </c>
      <c r="BF176" s="62"/>
      <c r="BG176" s="62"/>
      <c r="BH176" s="62"/>
      <c r="BI176" s="62"/>
      <c r="BJ176" s="62"/>
      <c r="BK176" s="62"/>
      <c r="BL176" s="62"/>
      <c r="BM176" s="62"/>
      <c r="BN176" s="62">
        <v>500</v>
      </c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80">
        <v>71701000</v>
      </c>
      <c r="BZ176" s="76"/>
      <c r="CA176" s="76"/>
      <c r="CB176" s="76"/>
      <c r="CC176" s="76"/>
      <c r="CD176" s="76"/>
      <c r="CE176" s="62" t="s">
        <v>80</v>
      </c>
      <c r="CF176" s="62"/>
      <c r="CG176" s="62"/>
      <c r="CH176" s="62"/>
      <c r="CI176" s="62"/>
      <c r="CJ176" s="62"/>
      <c r="CK176" s="62"/>
      <c r="CL176" s="62"/>
      <c r="CM176" s="62"/>
      <c r="CN176" s="61">
        <v>379724</v>
      </c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59" t="s">
        <v>615</v>
      </c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 t="s">
        <v>173</v>
      </c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62" t="s">
        <v>86</v>
      </c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 t="s">
        <v>84</v>
      </c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</row>
    <row r="177" spans="1:459" s="21" customFormat="1" ht="39.75" customHeight="1" x14ac:dyDescent="0.2">
      <c r="A177" s="76" t="s">
        <v>272</v>
      </c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60" t="s">
        <v>335</v>
      </c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 t="s">
        <v>77</v>
      </c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84" t="s">
        <v>88</v>
      </c>
      <c r="AZ177" s="84"/>
      <c r="BA177" s="84"/>
      <c r="BB177" s="84"/>
      <c r="BC177" s="84"/>
      <c r="BD177" s="84"/>
      <c r="BE177" s="62" t="s">
        <v>89</v>
      </c>
      <c r="BF177" s="62"/>
      <c r="BG177" s="62"/>
      <c r="BH177" s="62"/>
      <c r="BI177" s="62"/>
      <c r="BJ177" s="62"/>
      <c r="BK177" s="62"/>
      <c r="BL177" s="62"/>
      <c r="BM177" s="62"/>
      <c r="BN177" s="62">
        <v>60</v>
      </c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80">
        <v>71701000</v>
      </c>
      <c r="BZ177" s="76"/>
      <c r="CA177" s="76"/>
      <c r="CB177" s="76"/>
      <c r="CC177" s="76"/>
      <c r="CD177" s="76"/>
      <c r="CE177" s="62" t="s">
        <v>80</v>
      </c>
      <c r="CF177" s="62"/>
      <c r="CG177" s="62"/>
      <c r="CH177" s="62"/>
      <c r="CI177" s="62"/>
      <c r="CJ177" s="62"/>
      <c r="CK177" s="62"/>
      <c r="CL177" s="62"/>
      <c r="CM177" s="62"/>
      <c r="CN177" s="61">
        <v>5316000</v>
      </c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59" t="s">
        <v>615</v>
      </c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 t="s">
        <v>82</v>
      </c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62" t="s">
        <v>102</v>
      </c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 t="s">
        <v>103</v>
      </c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</row>
    <row r="178" spans="1:459" s="21" customFormat="1" ht="39.75" customHeight="1" x14ac:dyDescent="0.2">
      <c r="A178" s="76" t="s">
        <v>273</v>
      </c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60" t="s">
        <v>337</v>
      </c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 t="s">
        <v>77</v>
      </c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84" t="s">
        <v>88</v>
      </c>
      <c r="AZ178" s="84"/>
      <c r="BA178" s="84"/>
      <c r="BB178" s="84"/>
      <c r="BC178" s="84"/>
      <c r="BD178" s="84"/>
      <c r="BE178" s="62" t="s">
        <v>89</v>
      </c>
      <c r="BF178" s="62"/>
      <c r="BG178" s="62"/>
      <c r="BH178" s="62"/>
      <c r="BI178" s="62"/>
      <c r="BJ178" s="62"/>
      <c r="BK178" s="62"/>
      <c r="BL178" s="62"/>
      <c r="BM178" s="62"/>
      <c r="BN178" s="62">
        <v>463</v>
      </c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80">
        <v>71701000</v>
      </c>
      <c r="BZ178" s="76"/>
      <c r="CA178" s="76"/>
      <c r="CB178" s="76"/>
      <c r="CC178" s="76"/>
      <c r="CD178" s="76"/>
      <c r="CE178" s="62" t="s">
        <v>80</v>
      </c>
      <c r="CF178" s="62"/>
      <c r="CG178" s="62"/>
      <c r="CH178" s="62"/>
      <c r="CI178" s="62"/>
      <c r="CJ178" s="62"/>
      <c r="CK178" s="62"/>
      <c r="CL178" s="62"/>
      <c r="CM178" s="62"/>
      <c r="CN178" s="61">
        <v>23143651.039999999</v>
      </c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59" t="s">
        <v>615</v>
      </c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 t="s">
        <v>82</v>
      </c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62" t="s">
        <v>102</v>
      </c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 t="s">
        <v>103</v>
      </c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</row>
    <row r="179" spans="1:459" s="21" customFormat="1" ht="39.75" customHeight="1" x14ac:dyDescent="0.2">
      <c r="A179" s="76" t="s">
        <v>274</v>
      </c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59"/>
      <c r="P179" s="59"/>
      <c r="Q179" s="59"/>
      <c r="R179" s="59"/>
      <c r="S179" s="59"/>
      <c r="T179" s="59"/>
      <c r="U179" s="59"/>
      <c r="V179" s="59"/>
      <c r="W179" s="59"/>
      <c r="X179" s="60" t="s">
        <v>299</v>
      </c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 t="s">
        <v>77</v>
      </c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84" t="s">
        <v>94</v>
      </c>
      <c r="AZ179" s="84"/>
      <c r="BA179" s="84"/>
      <c r="BB179" s="84"/>
      <c r="BC179" s="84"/>
      <c r="BD179" s="84"/>
      <c r="BE179" s="62" t="s">
        <v>95</v>
      </c>
      <c r="BF179" s="62"/>
      <c r="BG179" s="62"/>
      <c r="BH179" s="62"/>
      <c r="BI179" s="62"/>
      <c r="BJ179" s="62"/>
      <c r="BK179" s="62"/>
      <c r="BL179" s="62"/>
      <c r="BM179" s="62"/>
      <c r="BN179" s="62">
        <v>105</v>
      </c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80">
        <v>71701000</v>
      </c>
      <c r="BZ179" s="76"/>
      <c r="CA179" s="76"/>
      <c r="CB179" s="76"/>
      <c r="CC179" s="76"/>
      <c r="CD179" s="76"/>
      <c r="CE179" s="62" t="s">
        <v>80</v>
      </c>
      <c r="CF179" s="62"/>
      <c r="CG179" s="62"/>
      <c r="CH179" s="62"/>
      <c r="CI179" s="62"/>
      <c r="CJ179" s="62"/>
      <c r="CK179" s="62"/>
      <c r="CL179" s="62"/>
      <c r="CM179" s="62"/>
      <c r="CN179" s="61">
        <v>3004213.6</v>
      </c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59" t="s">
        <v>615</v>
      </c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 t="s">
        <v>173</v>
      </c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62" t="s">
        <v>102</v>
      </c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 t="s">
        <v>103</v>
      </c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</row>
    <row r="180" spans="1:459" s="21" customFormat="1" ht="39.75" customHeight="1" x14ac:dyDescent="0.2">
      <c r="A180" s="76" t="s">
        <v>275</v>
      </c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60" t="s">
        <v>340</v>
      </c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 t="s">
        <v>77</v>
      </c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84" t="s">
        <v>146</v>
      </c>
      <c r="AZ180" s="84"/>
      <c r="BA180" s="84"/>
      <c r="BB180" s="84"/>
      <c r="BC180" s="84"/>
      <c r="BD180" s="84"/>
      <c r="BE180" s="62" t="s">
        <v>146</v>
      </c>
      <c r="BF180" s="62"/>
      <c r="BG180" s="62"/>
      <c r="BH180" s="62"/>
      <c r="BI180" s="62"/>
      <c r="BJ180" s="62"/>
      <c r="BK180" s="62"/>
      <c r="BL180" s="62"/>
      <c r="BM180" s="62"/>
      <c r="BN180" s="62">
        <v>381</v>
      </c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80">
        <v>71701000</v>
      </c>
      <c r="BZ180" s="76"/>
      <c r="CA180" s="76"/>
      <c r="CB180" s="76"/>
      <c r="CC180" s="76"/>
      <c r="CD180" s="76"/>
      <c r="CE180" s="62" t="s">
        <v>80</v>
      </c>
      <c r="CF180" s="62"/>
      <c r="CG180" s="62"/>
      <c r="CH180" s="62"/>
      <c r="CI180" s="62"/>
      <c r="CJ180" s="62"/>
      <c r="CK180" s="62"/>
      <c r="CL180" s="62"/>
      <c r="CM180" s="62"/>
      <c r="CN180" s="61">
        <v>1664866.3</v>
      </c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59" t="s">
        <v>615</v>
      </c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 t="s">
        <v>82</v>
      </c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62" t="s">
        <v>102</v>
      </c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 t="s">
        <v>103</v>
      </c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</row>
    <row r="181" spans="1:459" s="21" customFormat="1" ht="63" customHeight="1" x14ac:dyDescent="0.2">
      <c r="A181" s="76" t="s">
        <v>276</v>
      </c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80"/>
      <c r="P181" s="76"/>
      <c r="Q181" s="76"/>
      <c r="R181" s="76"/>
      <c r="S181" s="76"/>
      <c r="T181" s="76"/>
      <c r="U181" s="76"/>
      <c r="V181" s="76"/>
      <c r="W181" s="76"/>
      <c r="X181" s="60" t="s">
        <v>342</v>
      </c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 t="s">
        <v>77</v>
      </c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84" t="s">
        <v>94</v>
      </c>
      <c r="AZ181" s="84"/>
      <c r="BA181" s="84"/>
      <c r="BB181" s="84"/>
      <c r="BC181" s="84"/>
      <c r="BD181" s="84"/>
      <c r="BE181" s="62" t="s">
        <v>95</v>
      </c>
      <c r="BF181" s="62"/>
      <c r="BG181" s="62"/>
      <c r="BH181" s="62"/>
      <c r="BI181" s="62"/>
      <c r="BJ181" s="62"/>
      <c r="BK181" s="62"/>
      <c r="BL181" s="62"/>
      <c r="BM181" s="62"/>
      <c r="BN181" s="62">
        <v>239</v>
      </c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80">
        <v>71701000</v>
      </c>
      <c r="BZ181" s="76"/>
      <c r="CA181" s="76"/>
      <c r="CB181" s="76"/>
      <c r="CC181" s="76"/>
      <c r="CD181" s="76"/>
      <c r="CE181" s="62" t="s">
        <v>80</v>
      </c>
      <c r="CF181" s="62"/>
      <c r="CG181" s="62"/>
      <c r="CH181" s="62"/>
      <c r="CI181" s="62"/>
      <c r="CJ181" s="62"/>
      <c r="CK181" s="62"/>
      <c r="CL181" s="62"/>
      <c r="CM181" s="62"/>
      <c r="CN181" s="61">
        <v>12297198.65</v>
      </c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59" t="s">
        <v>615</v>
      </c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 t="s">
        <v>82</v>
      </c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62" t="s">
        <v>102</v>
      </c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 t="s">
        <v>103</v>
      </c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</row>
    <row r="182" spans="1:459" s="20" customFormat="1" ht="39" customHeight="1" x14ac:dyDescent="0.2">
      <c r="A182" s="76" t="s">
        <v>277</v>
      </c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60" t="s">
        <v>344</v>
      </c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 t="s">
        <v>77</v>
      </c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84" t="s">
        <v>94</v>
      </c>
      <c r="AZ182" s="84"/>
      <c r="BA182" s="84"/>
      <c r="BB182" s="84"/>
      <c r="BC182" s="84"/>
      <c r="BD182" s="84"/>
      <c r="BE182" s="62" t="s">
        <v>95</v>
      </c>
      <c r="BF182" s="62"/>
      <c r="BG182" s="62"/>
      <c r="BH182" s="62"/>
      <c r="BI182" s="62"/>
      <c r="BJ182" s="62"/>
      <c r="BK182" s="62"/>
      <c r="BL182" s="62"/>
      <c r="BM182" s="62"/>
      <c r="BN182" s="62">
        <v>220</v>
      </c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80">
        <v>71701000</v>
      </c>
      <c r="BZ182" s="76"/>
      <c r="CA182" s="76"/>
      <c r="CB182" s="76"/>
      <c r="CC182" s="76"/>
      <c r="CD182" s="76"/>
      <c r="CE182" s="62" t="s">
        <v>80</v>
      </c>
      <c r="CF182" s="62"/>
      <c r="CG182" s="62"/>
      <c r="CH182" s="62"/>
      <c r="CI182" s="62"/>
      <c r="CJ182" s="62"/>
      <c r="CK182" s="62"/>
      <c r="CL182" s="62"/>
      <c r="CM182" s="62"/>
      <c r="CN182" s="61">
        <v>16840771.199999999</v>
      </c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59" t="s">
        <v>615</v>
      </c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 t="s">
        <v>82</v>
      </c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62" t="s">
        <v>102</v>
      </c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 t="s">
        <v>103</v>
      </c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</row>
    <row r="183" spans="1:459" s="21" customFormat="1" ht="39" customHeight="1" x14ac:dyDescent="0.2">
      <c r="A183" s="76" t="s">
        <v>278</v>
      </c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80"/>
      <c r="P183" s="76"/>
      <c r="Q183" s="76"/>
      <c r="R183" s="76"/>
      <c r="S183" s="76"/>
      <c r="T183" s="76"/>
      <c r="U183" s="76"/>
      <c r="V183" s="76"/>
      <c r="W183" s="76"/>
      <c r="X183" s="60" t="s">
        <v>344</v>
      </c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 t="s">
        <v>77</v>
      </c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84" t="s">
        <v>94</v>
      </c>
      <c r="AZ183" s="84"/>
      <c r="BA183" s="84"/>
      <c r="BB183" s="84"/>
      <c r="BC183" s="84"/>
      <c r="BD183" s="84"/>
      <c r="BE183" s="62" t="s">
        <v>95</v>
      </c>
      <c r="BF183" s="62"/>
      <c r="BG183" s="62"/>
      <c r="BH183" s="62"/>
      <c r="BI183" s="62"/>
      <c r="BJ183" s="62"/>
      <c r="BK183" s="62"/>
      <c r="BL183" s="62"/>
      <c r="BM183" s="62"/>
      <c r="BN183" s="62">
        <v>200</v>
      </c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80">
        <v>71701000</v>
      </c>
      <c r="BZ183" s="76"/>
      <c r="CA183" s="76"/>
      <c r="CB183" s="76"/>
      <c r="CC183" s="76"/>
      <c r="CD183" s="76"/>
      <c r="CE183" s="62" t="s">
        <v>80</v>
      </c>
      <c r="CF183" s="62"/>
      <c r="CG183" s="62"/>
      <c r="CH183" s="62"/>
      <c r="CI183" s="62"/>
      <c r="CJ183" s="62"/>
      <c r="CK183" s="62"/>
      <c r="CL183" s="62"/>
      <c r="CM183" s="62"/>
      <c r="CN183" s="61">
        <v>8574148</v>
      </c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59" t="s">
        <v>615</v>
      </c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 t="s">
        <v>97</v>
      </c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62" t="s">
        <v>102</v>
      </c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 t="s">
        <v>103</v>
      </c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</row>
    <row r="184" spans="1:459" s="21" customFormat="1" ht="37.5" customHeight="1" x14ac:dyDescent="0.2">
      <c r="A184" s="76" t="s">
        <v>279</v>
      </c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80"/>
      <c r="P184" s="76"/>
      <c r="Q184" s="76"/>
      <c r="R184" s="76"/>
      <c r="S184" s="76"/>
      <c r="T184" s="76"/>
      <c r="U184" s="76"/>
      <c r="V184" s="76"/>
      <c r="W184" s="76"/>
      <c r="X184" s="60" t="s">
        <v>342</v>
      </c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 t="s">
        <v>77</v>
      </c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84" t="s">
        <v>94</v>
      </c>
      <c r="AZ184" s="84"/>
      <c r="BA184" s="84"/>
      <c r="BB184" s="84"/>
      <c r="BC184" s="84"/>
      <c r="BD184" s="84"/>
      <c r="BE184" s="62" t="s">
        <v>95</v>
      </c>
      <c r="BF184" s="62"/>
      <c r="BG184" s="62"/>
      <c r="BH184" s="62"/>
      <c r="BI184" s="62"/>
      <c r="BJ184" s="62"/>
      <c r="BK184" s="62"/>
      <c r="BL184" s="62"/>
      <c r="BM184" s="62"/>
      <c r="BN184" s="62">
        <v>12</v>
      </c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80">
        <v>71701000</v>
      </c>
      <c r="BZ184" s="76"/>
      <c r="CA184" s="76"/>
      <c r="CB184" s="76"/>
      <c r="CC184" s="76"/>
      <c r="CD184" s="76"/>
      <c r="CE184" s="62" t="s">
        <v>80</v>
      </c>
      <c r="CF184" s="62"/>
      <c r="CG184" s="62"/>
      <c r="CH184" s="62"/>
      <c r="CI184" s="62"/>
      <c r="CJ184" s="62"/>
      <c r="CK184" s="62"/>
      <c r="CL184" s="62"/>
      <c r="CM184" s="62"/>
      <c r="CN184" s="61">
        <v>2922216</v>
      </c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59" t="s">
        <v>615</v>
      </c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 t="s">
        <v>82</v>
      </c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62" t="s">
        <v>102</v>
      </c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 t="s">
        <v>103</v>
      </c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</row>
    <row r="185" spans="1:459" s="21" customFormat="1" ht="63.75" customHeight="1" x14ac:dyDescent="0.2">
      <c r="A185" s="76" t="s">
        <v>280</v>
      </c>
      <c r="B185" s="76"/>
      <c r="C185" s="76"/>
      <c r="D185" s="76"/>
      <c r="E185" s="76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60" t="s">
        <v>342</v>
      </c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 t="s">
        <v>77</v>
      </c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84" t="s">
        <v>94</v>
      </c>
      <c r="AZ185" s="84"/>
      <c r="BA185" s="84"/>
      <c r="BB185" s="84"/>
      <c r="BC185" s="84"/>
      <c r="BD185" s="84"/>
      <c r="BE185" s="62" t="s">
        <v>95</v>
      </c>
      <c r="BF185" s="62"/>
      <c r="BG185" s="62"/>
      <c r="BH185" s="62"/>
      <c r="BI185" s="62"/>
      <c r="BJ185" s="62"/>
      <c r="BK185" s="62"/>
      <c r="BL185" s="62"/>
      <c r="BM185" s="62"/>
      <c r="BN185" s="62">
        <v>6</v>
      </c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80">
        <v>71701000</v>
      </c>
      <c r="BZ185" s="76"/>
      <c r="CA185" s="76"/>
      <c r="CB185" s="76"/>
      <c r="CC185" s="76"/>
      <c r="CD185" s="76"/>
      <c r="CE185" s="62" t="s">
        <v>80</v>
      </c>
      <c r="CF185" s="62"/>
      <c r="CG185" s="62"/>
      <c r="CH185" s="62"/>
      <c r="CI185" s="62"/>
      <c r="CJ185" s="62"/>
      <c r="CK185" s="62"/>
      <c r="CL185" s="62"/>
      <c r="CM185" s="62"/>
      <c r="CN185" s="61">
        <v>1311765.72</v>
      </c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59" t="s">
        <v>615</v>
      </c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 t="s">
        <v>82</v>
      </c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62" t="s">
        <v>86</v>
      </c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 t="s">
        <v>84</v>
      </c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</row>
    <row r="186" spans="1:459" s="21" customFormat="1" ht="40.5" customHeight="1" x14ac:dyDescent="0.2">
      <c r="A186" s="76" t="s">
        <v>281</v>
      </c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80"/>
      <c r="P186" s="76"/>
      <c r="Q186" s="76"/>
      <c r="R186" s="76"/>
      <c r="S186" s="76"/>
      <c r="T186" s="76"/>
      <c r="U186" s="76"/>
      <c r="V186" s="76"/>
      <c r="W186" s="76"/>
      <c r="X186" s="60" t="s">
        <v>299</v>
      </c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 t="s">
        <v>77</v>
      </c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84" t="s">
        <v>94</v>
      </c>
      <c r="AZ186" s="84"/>
      <c r="BA186" s="84"/>
      <c r="BB186" s="84"/>
      <c r="BC186" s="84"/>
      <c r="BD186" s="84"/>
      <c r="BE186" s="62" t="s">
        <v>95</v>
      </c>
      <c r="BF186" s="62"/>
      <c r="BG186" s="62"/>
      <c r="BH186" s="62"/>
      <c r="BI186" s="62"/>
      <c r="BJ186" s="62"/>
      <c r="BK186" s="62"/>
      <c r="BL186" s="62"/>
      <c r="BM186" s="62"/>
      <c r="BN186" s="62">
        <v>55</v>
      </c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80">
        <v>71701000</v>
      </c>
      <c r="BZ186" s="76"/>
      <c r="CA186" s="76"/>
      <c r="CB186" s="76"/>
      <c r="CC186" s="76"/>
      <c r="CD186" s="76"/>
      <c r="CE186" s="62" t="s">
        <v>80</v>
      </c>
      <c r="CF186" s="62"/>
      <c r="CG186" s="62"/>
      <c r="CH186" s="62"/>
      <c r="CI186" s="62"/>
      <c r="CJ186" s="62"/>
      <c r="CK186" s="62"/>
      <c r="CL186" s="62"/>
      <c r="CM186" s="62"/>
      <c r="CN186" s="61">
        <v>485082.4</v>
      </c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59" t="s">
        <v>615</v>
      </c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 t="s">
        <v>82</v>
      </c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62" t="s">
        <v>86</v>
      </c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 t="s">
        <v>84</v>
      </c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</row>
    <row r="187" spans="1:459" s="15" customFormat="1" ht="57" customHeight="1" x14ac:dyDescent="0.2">
      <c r="A187" s="76" t="s">
        <v>282</v>
      </c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60" t="s">
        <v>350</v>
      </c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 t="s">
        <v>77</v>
      </c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84" t="s">
        <v>78</v>
      </c>
      <c r="AZ187" s="84"/>
      <c r="BA187" s="84"/>
      <c r="BB187" s="84"/>
      <c r="BC187" s="84"/>
      <c r="BD187" s="84"/>
      <c r="BE187" s="62" t="s">
        <v>79</v>
      </c>
      <c r="BF187" s="62"/>
      <c r="BG187" s="62"/>
      <c r="BH187" s="62"/>
      <c r="BI187" s="62"/>
      <c r="BJ187" s="62"/>
      <c r="BK187" s="62"/>
      <c r="BL187" s="62"/>
      <c r="BM187" s="62"/>
      <c r="BN187" s="62">
        <v>3762</v>
      </c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80">
        <v>71701000</v>
      </c>
      <c r="BZ187" s="76"/>
      <c r="CA187" s="76"/>
      <c r="CB187" s="76"/>
      <c r="CC187" s="76"/>
      <c r="CD187" s="76"/>
      <c r="CE187" s="62" t="s">
        <v>80</v>
      </c>
      <c r="CF187" s="62"/>
      <c r="CG187" s="62"/>
      <c r="CH187" s="62"/>
      <c r="CI187" s="62"/>
      <c r="CJ187" s="62"/>
      <c r="CK187" s="62"/>
      <c r="CL187" s="62"/>
      <c r="CM187" s="62"/>
      <c r="CN187" s="61">
        <v>18862495.960000001</v>
      </c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59" t="s">
        <v>173</v>
      </c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 t="s">
        <v>82</v>
      </c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62" t="s">
        <v>102</v>
      </c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 t="s">
        <v>103</v>
      </c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</row>
    <row r="188" spans="1:459" s="15" customFormat="1" ht="40.5" customHeight="1" x14ac:dyDescent="0.2">
      <c r="A188" s="76" t="s">
        <v>283</v>
      </c>
      <c r="B188" s="76"/>
      <c r="C188" s="76"/>
      <c r="D188" s="76"/>
      <c r="E188" s="76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60" t="s">
        <v>352</v>
      </c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 t="s">
        <v>77</v>
      </c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84" t="s">
        <v>94</v>
      </c>
      <c r="AZ188" s="84"/>
      <c r="BA188" s="84"/>
      <c r="BB188" s="84"/>
      <c r="BC188" s="84"/>
      <c r="BD188" s="84"/>
      <c r="BE188" s="62" t="s">
        <v>95</v>
      </c>
      <c r="BF188" s="62"/>
      <c r="BG188" s="62"/>
      <c r="BH188" s="62"/>
      <c r="BI188" s="62"/>
      <c r="BJ188" s="62"/>
      <c r="BK188" s="62"/>
      <c r="BL188" s="62"/>
      <c r="BM188" s="62"/>
      <c r="BN188" s="62">
        <v>900</v>
      </c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80">
        <v>71701000</v>
      </c>
      <c r="BZ188" s="76"/>
      <c r="CA188" s="76"/>
      <c r="CB188" s="76"/>
      <c r="CC188" s="76"/>
      <c r="CD188" s="76"/>
      <c r="CE188" s="62" t="s">
        <v>80</v>
      </c>
      <c r="CF188" s="62"/>
      <c r="CG188" s="62"/>
      <c r="CH188" s="62"/>
      <c r="CI188" s="62"/>
      <c r="CJ188" s="62"/>
      <c r="CK188" s="62"/>
      <c r="CL188" s="62"/>
      <c r="CM188" s="62"/>
      <c r="CN188" s="61">
        <v>3017022</v>
      </c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59" t="s">
        <v>615</v>
      </c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 t="s">
        <v>82</v>
      </c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62" t="s">
        <v>86</v>
      </c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 t="s">
        <v>84</v>
      </c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</row>
    <row r="189" spans="1:459" s="20" customFormat="1" ht="40.5" customHeight="1" x14ac:dyDescent="0.2">
      <c r="A189" s="76" t="s">
        <v>284</v>
      </c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58"/>
      <c r="P189" s="59"/>
      <c r="Q189" s="59"/>
      <c r="R189" s="59"/>
      <c r="S189" s="59"/>
      <c r="T189" s="59"/>
      <c r="U189" s="59"/>
      <c r="V189" s="59"/>
      <c r="W189" s="59"/>
      <c r="X189" s="60" t="s">
        <v>354</v>
      </c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 t="s">
        <v>77</v>
      </c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84" t="s">
        <v>94</v>
      </c>
      <c r="AZ189" s="84"/>
      <c r="BA189" s="84"/>
      <c r="BB189" s="84"/>
      <c r="BC189" s="84"/>
      <c r="BD189" s="84"/>
      <c r="BE189" s="62" t="s">
        <v>95</v>
      </c>
      <c r="BF189" s="62"/>
      <c r="BG189" s="62"/>
      <c r="BH189" s="62"/>
      <c r="BI189" s="62"/>
      <c r="BJ189" s="62"/>
      <c r="BK189" s="62"/>
      <c r="BL189" s="62"/>
      <c r="BM189" s="62"/>
      <c r="BN189" s="62">
        <v>2862</v>
      </c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80">
        <v>71701000</v>
      </c>
      <c r="BZ189" s="76"/>
      <c r="CA189" s="76"/>
      <c r="CB189" s="76"/>
      <c r="CC189" s="76"/>
      <c r="CD189" s="76"/>
      <c r="CE189" s="62" t="s">
        <v>80</v>
      </c>
      <c r="CF189" s="62"/>
      <c r="CG189" s="62"/>
      <c r="CH189" s="62"/>
      <c r="CI189" s="62"/>
      <c r="CJ189" s="62"/>
      <c r="CK189" s="62"/>
      <c r="CL189" s="62"/>
      <c r="CM189" s="62"/>
      <c r="CN189" s="61">
        <v>6631330.2000000002</v>
      </c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59" t="s">
        <v>173</v>
      </c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 t="s">
        <v>82</v>
      </c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62" t="s">
        <v>102</v>
      </c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 t="s">
        <v>103</v>
      </c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</row>
    <row r="190" spans="1:459" s="21" customFormat="1" ht="54" customHeight="1" x14ac:dyDescent="0.2">
      <c r="A190" s="76" t="s">
        <v>285</v>
      </c>
      <c r="B190" s="76"/>
      <c r="C190" s="76"/>
      <c r="D190" s="76"/>
      <c r="E190" s="76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60" t="s">
        <v>356</v>
      </c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 t="s">
        <v>77</v>
      </c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84" t="s">
        <v>94</v>
      </c>
      <c r="AZ190" s="84"/>
      <c r="BA190" s="84"/>
      <c r="BB190" s="84"/>
      <c r="BC190" s="84"/>
      <c r="BD190" s="84"/>
      <c r="BE190" s="62" t="s">
        <v>95</v>
      </c>
      <c r="BF190" s="62"/>
      <c r="BG190" s="62"/>
      <c r="BH190" s="62"/>
      <c r="BI190" s="62"/>
      <c r="BJ190" s="62"/>
      <c r="BK190" s="62"/>
      <c r="BL190" s="62"/>
      <c r="BM190" s="62"/>
      <c r="BN190" s="62">
        <v>41471</v>
      </c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80">
        <v>71701000</v>
      </c>
      <c r="BZ190" s="76"/>
      <c r="CA190" s="76"/>
      <c r="CB190" s="76"/>
      <c r="CC190" s="76"/>
      <c r="CD190" s="76"/>
      <c r="CE190" s="62" t="s">
        <v>80</v>
      </c>
      <c r="CF190" s="62"/>
      <c r="CG190" s="62"/>
      <c r="CH190" s="62"/>
      <c r="CI190" s="62"/>
      <c r="CJ190" s="62"/>
      <c r="CK190" s="62"/>
      <c r="CL190" s="62"/>
      <c r="CM190" s="62"/>
      <c r="CN190" s="61">
        <v>25229776.440000001</v>
      </c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59" t="s">
        <v>615</v>
      </c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 t="s">
        <v>82</v>
      </c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62" t="s">
        <v>102</v>
      </c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 t="s">
        <v>103</v>
      </c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</row>
    <row r="191" spans="1:459" s="21" customFormat="1" ht="40.5" customHeight="1" x14ac:dyDescent="0.2">
      <c r="A191" s="76" t="s">
        <v>286</v>
      </c>
      <c r="B191" s="76"/>
      <c r="C191" s="76"/>
      <c r="D191" s="76"/>
      <c r="E191" s="76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60" t="s">
        <v>125</v>
      </c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 t="s">
        <v>77</v>
      </c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84" t="s">
        <v>94</v>
      </c>
      <c r="AZ191" s="84"/>
      <c r="BA191" s="84"/>
      <c r="BB191" s="84"/>
      <c r="BC191" s="84"/>
      <c r="BD191" s="84"/>
      <c r="BE191" s="62" t="s">
        <v>95</v>
      </c>
      <c r="BF191" s="62"/>
      <c r="BG191" s="62"/>
      <c r="BH191" s="62"/>
      <c r="BI191" s="62"/>
      <c r="BJ191" s="62"/>
      <c r="BK191" s="62"/>
      <c r="BL191" s="62"/>
      <c r="BM191" s="62"/>
      <c r="BN191" s="62">
        <v>200</v>
      </c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80">
        <v>71701000</v>
      </c>
      <c r="BZ191" s="76"/>
      <c r="CA191" s="76"/>
      <c r="CB191" s="76"/>
      <c r="CC191" s="76"/>
      <c r="CD191" s="76"/>
      <c r="CE191" s="62" t="s">
        <v>80</v>
      </c>
      <c r="CF191" s="62"/>
      <c r="CG191" s="62"/>
      <c r="CH191" s="62"/>
      <c r="CI191" s="62"/>
      <c r="CJ191" s="62"/>
      <c r="CK191" s="62"/>
      <c r="CL191" s="62"/>
      <c r="CM191" s="62"/>
      <c r="CN191" s="61">
        <v>484400</v>
      </c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59" t="s">
        <v>173</v>
      </c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 t="s">
        <v>82</v>
      </c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62" t="s">
        <v>86</v>
      </c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 t="s">
        <v>84</v>
      </c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</row>
    <row r="192" spans="1:459" s="21" customFormat="1" ht="40.5" customHeight="1" x14ac:dyDescent="0.2">
      <c r="A192" s="76" t="s">
        <v>287</v>
      </c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60" t="s">
        <v>344</v>
      </c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 t="s">
        <v>77</v>
      </c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84" t="s">
        <v>94</v>
      </c>
      <c r="AZ192" s="84"/>
      <c r="BA192" s="84"/>
      <c r="BB192" s="84"/>
      <c r="BC192" s="84"/>
      <c r="BD192" s="84"/>
      <c r="BE192" s="62" t="s">
        <v>95</v>
      </c>
      <c r="BF192" s="62"/>
      <c r="BG192" s="62"/>
      <c r="BH192" s="62"/>
      <c r="BI192" s="62"/>
      <c r="BJ192" s="62"/>
      <c r="BK192" s="62"/>
      <c r="BL192" s="62"/>
      <c r="BM192" s="62"/>
      <c r="BN192" s="62">
        <v>24</v>
      </c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80">
        <v>71701000</v>
      </c>
      <c r="BZ192" s="76"/>
      <c r="CA192" s="76"/>
      <c r="CB192" s="76"/>
      <c r="CC192" s="76"/>
      <c r="CD192" s="76"/>
      <c r="CE192" s="62" t="s">
        <v>80</v>
      </c>
      <c r="CF192" s="62"/>
      <c r="CG192" s="62"/>
      <c r="CH192" s="62"/>
      <c r="CI192" s="62"/>
      <c r="CJ192" s="62"/>
      <c r="CK192" s="62"/>
      <c r="CL192" s="62"/>
      <c r="CM192" s="62"/>
      <c r="CN192" s="61">
        <v>1328017.68</v>
      </c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59" t="s">
        <v>173</v>
      </c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 t="s">
        <v>82</v>
      </c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62" t="s">
        <v>102</v>
      </c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 t="s">
        <v>103</v>
      </c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</row>
    <row r="193" spans="1:459" s="20" customFormat="1" ht="40.5" customHeight="1" x14ac:dyDescent="0.2">
      <c r="A193" s="76" t="s">
        <v>288</v>
      </c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60" t="s">
        <v>125</v>
      </c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 t="s">
        <v>77</v>
      </c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84" t="s">
        <v>94</v>
      </c>
      <c r="AZ193" s="84"/>
      <c r="BA193" s="84"/>
      <c r="BB193" s="84"/>
      <c r="BC193" s="84"/>
      <c r="BD193" s="84"/>
      <c r="BE193" s="62" t="s">
        <v>95</v>
      </c>
      <c r="BF193" s="62"/>
      <c r="BG193" s="62"/>
      <c r="BH193" s="62"/>
      <c r="BI193" s="62"/>
      <c r="BJ193" s="62"/>
      <c r="BK193" s="62"/>
      <c r="BL193" s="62"/>
      <c r="BM193" s="62"/>
      <c r="BN193" s="62">
        <v>4</v>
      </c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80">
        <v>71701000</v>
      </c>
      <c r="BZ193" s="76"/>
      <c r="CA193" s="76"/>
      <c r="CB193" s="76"/>
      <c r="CC193" s="76"/>
      <c r="CD193" s="76"/>
      <c r="CE193" s="62" t="s">
        <v>80</v>
      </c>
      <c r="CF193" s="62"/>
      <c r="CG193" s="62"/>
      <c r="CH193" s="62"/>
      <c r="CI193" s="62"/>
      <c r="CJ193" s="62"/>
      <c r="CK193" s="62"/>
      <c r="CL193" s="62"/>
      <c r="CM193" s="62"/>
      <c r="CN193" s="61">
        <v>1340000</v>
      </c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59" t="s">
        <v>173</v>
      </c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 t="s">
        <v>173</v>
      </c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62" t="s">
        <v>86</v>
      </c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 t="s">
        <v>84</v>
      </c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</row>
    <row r="194" spans="1:459" ht="40.5" customHeight="1" x14ac:dyDescent="0.2">
      <c r="A194" s="76" t="s">
        <v>289</v>
      </c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59"/>
      <c r="P194" s="59"/>
      <c r="Q194" s="59"/>
      <c r="R194" s="59"/>
      <c r="S194" s="59"/>
      <c r="T194" s="59"/>
      <c r="U194" s="59"/>
      <c r="V194" s="59"/>
      <c r="W194" s="59"/>
      <c r="X194" s="60" t="s">
        <v>364</v>
      </c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 t="s">
        <v>77</v>
      </c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84" t="s">
        <v>94</v>
      </c>
      <c r="AZ194" s="84"/>
      <c r="BA194" s="84"/>
      <c r="BB194" s="84"/>
      <c r="BC194" s="84"/>
      <c r="BD194" s="84"/>
      <c r="BE194" s="62" t="s">
        <v>95</v>
      </c>
      <c r="BF194" s="62"/>
      <c r="BG194" s="62"/>
      <c r="BH194" s="62"/>
      <c r="BI194" s="62"/>
      <c r="BJ194" s="62"/>
      <c r="BK194" s="62"/>
      <c r="BL194" s="62"/>
      <c r="BM194" s="62"/>
      <c r="BN194" s="62">
        <v>185</v>
      </c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80">
        <v>71701000</v>
      </c>
      <c r="BZ194" s="76"/>
      <c r="CA194" s="76"/>
      <c r="CB194" s="76"/>
      <c r="CC194" s="76"/>
      <c r="CD194" s="76"/>
      <c r="CE194" s="62" t="s">
        <v>80</v>
      </c>
      <c r="CF194" s="62"/>
      <c r="CG194" s="62"/>
      <c r="CH194" s="62"/>
      <c r="CI194" s="62"/>
      <c r="CJ194" s="62"/>
      <c r="CK194" s="62"/>
      <c r="CL194" s="62"/>
      <c r="CM194" s="62"/>
      <c r="CN194" s="61">
        <v>3810386.25</v>
      </c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59" t="s">
        <v>615</v>
      </c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 t="s">
        <v>82</v>
      </c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62" t="s">
        <v>102</v>
      </c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 t="s">
        <v>103</v>
      </c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</row>
    <row r="195" spans="1:459" s="21" customFormat="1" ht="42" customHeight="1" x14ac:dyDescent="0.2">
      <c r="A195" s="76" t="s">
        <v>290</v>
      </c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58"/>
      <c r="P195" s="59"/>
      <c r="Q195" s="59"/>
      <c r="R195" s="59"/>
      <c r="S195" s="59"/>
      <c r="T195" s="59"/>
      <c r="U195" s="59"/>
      <c r="V195" s="59"/>
      <c r="W195" s="59"/>
      <c r="X195" s="60" t="s">
        <v>366</v>
      </c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 t="s">
        <v>77</v>
      </c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84" t="s">
        <v>94</v>
      </c>
      <c r="AZ195" s="84"/>
      <c r="BA195" s="84"/>
      <c r="BB195" s="84"/>
      <c r="BC195" s="84"/>
      <c r="BD195" s="84"/>
      <c r="BE195" s="62" t="s">
        <v>95</v>
      </c>
      <c r="BF195" s="62"/>
      <c r="BG195" s="62"/>
      <c r="BH195" s="62"/>
      <c r="BI195" s="62"/>
      <c r="BJ195" s="62"/>
      <c r="BK195" s="62"/>
      <c r="BL195" s="62"/>
      <c r="BM195" s="62"/>
      <c r="BN195" s="62">
        <v>200</v>
      </c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80">
        <v>71701000</v>
      </c>
      <c r="BZ195" s="76"/>
      <c r="CA195" s="76"/>
      <c r="CB195" s="76"/>
      <c r="CC195" s="76"/>
      <c r="CD195" s="76"/>
      <c r="CE195" s="62" t="s">
        <v>80</v>
      </c>
      <c r="CF195" s="62"/>
      <c r="CG195" s="62"/>
      <c r="CH195" s="62"/>
      <c r="CI195" s="62"/>
      <c r="CJ195" s="62"/>
      <c r="CK195" s="62"/>
      <c r="CL195" s="62"/>
      <c r="CM195" s="62"/>
      <c r="CN195" s="61">
        <v>484400</v>
      </c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59" t="s">
        <v>173</v>
      </c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 t="s">
        <v>82</v>
      </c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62" t="s">
        <v>86</v>
      </c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 t="s">
        <v>84</v>
      </c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</row>
    <row r="196" spans="1:459" s="17" customFormat="1" ht="39.75" customHeight="1" x14ac:dyDescent="0.2">
      <c r="A196" s="76" t="s">
        <v>291</v>
      </c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60" t="s">
        <v>368</v>
      </c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 t="s">
        <v>77</v>
      </c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84" t="s">
        <v>94</v>
      </c>
      <c r="AZ196" s="84"/>
      <c r="BA196" s="84"/>
      <c r="BB196" s="84"/>
      <c r="BC196" s="84"/>
      <c r="BD196" s="84"/>
      <c r="BE196" s="62" t="s">
        <v>95</v>
      </c>
      <c r="BF196" s="62"/>
      <c r="BG196" s="62"/>
      <c r="BH196" s="62"/>
      <c r="BI196" s="62"/>
      <c r="BJ196" s="62"/>
      <c r="BK196" s="62"/>
      <c r="BL196" s="62"/>
      <c r="BM196" s="62"/>
      <c r="BN196" s="62">
        <v>2328</v>
      </c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80">
        <v>71701000</v>
      </c>
      <c r="BZ196" s="76"/>
      <c r="CA196" s="76"/>
      <c r="CB196" s="76"/>
      <c r="CC196" s="76"/>
      <c r="CD196" s="76"/>
      <c r="CE196" s="62" t="s">
        <v>80</v>
      </c>
      <c r="CF196" s="62"/>
      <c r="CG196" s="62"/>
      <c r="CH196" s="62"/>
      <c r="CI196" s="62"/>
      <c r="CJ196" s="62"/>
      <c r="CK196" s="62"/>
      <c r="CL196" s="62"/>
      <c r="CM196" s="62"/>
      <c r="CN196" s="61">
        <v>718870</v>
      </c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59" t="s">
        <v>173</v>
      </c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 t="s">
        <v>82</v>
      </c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62" t="s">
        <v>86</v>
      </c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 t="s">
        <v>84</v>
      </c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  <c r="QD196" s="16"/>
      <c r="QE196" s="16"/>
      <c r="QF196" s="16"/>
      <c r="QG196" s="16"/>
      <c r="QH196" s="16"/>
    </row>
    <row r="197" spans="1:459" s="17" customFormat="1" ht="40.5" customHeight="1" x14ac:dyDescent="0.2">
      <c r="A197" s="76" t="s">
        <v>292</v>
      </c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60" t="s">
        <v>368</v>
      </c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 t="s">
        <v>77</v>
      </c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84" t="s">
        <v>94</v>
      </c>
      <c r="AZ197" s="84"/>
      <c r="BA197" s="84"/>
      <c r="BB197" s="84"/>
      <c r="BC197" s="84"/>
      <c r="BD197" s="84"/>
      <c r="BE197" s="62" t="s">
        <v>95</v>
      </c>
      <c r="BF197" s="62"/>
      <c r="BG197" s="62"/>
      <c r="BH197" s="62"/>
      <c r="BI197" s="62"/>
      <c r="BJ197" s="62"/>
      <c r="BK197" s="62"/>
      <c r="BL197" s="62"/>
      <c r="BM197" s="62"/>
      <c r="BN197" s="62">
        <v>515</v>
      </c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80">
        <v>71701000</v>
      </c>
      <c r="BZ197" s="76"/>
      <c r="CA197" s="76"/>
      <c r="CB197" s="76"/>
      <c r="CC197" s="76"/>
      <c r="CD197" s="76"/>
      <c r="CE197" s="62" t="s">
        <v>80</v>
      </c>
      <c r="CF197" s="62"/>
      <c r="CG197" s="62"/>
      <c r="CH197" s="62"/>
      <c r="CI197" s="62"/>
      <c r="CJ197" s="62"/>
      <c r="CK197" s="62"/>
      <c r="CL197" s="62"/>
      <c r="CM197" s="62"/>
      <c r="CN197" s="61">
        <v>5083051.93</v>
      </c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59" t="s">
        <v>173</v>
      </c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 t="s">
        <v>101</v>
      </c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62" t="s">
        <v>102</v>
      </c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 t="s">
        <v>103</v>
      </c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  <c r="MU197" s="16"/>
      <c r="MV197" s="16"/>
      <c r="MW197" s="16"/>
      <c r="MX197" s="16"/>
      <c r="MY197" s="16"/>
      <c r="MZ197" s="16"/>
      <c r="NA197" s="16"/>
      <c r="NB197" s="16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6"/>
      <c r="NP197" s="16"/>
      <c r="NQ197" s="16"/>
      <c r="NR197" s="16"/>
      <c r="NS197" s="16"/>
      <c r="NT197" s="16"/>
      <c r="NU197" s="16"/>
      <c r="NV197" s="16"/>
      <c r="NW197" s="16"/>
      <c r="NX197" s="16"/>
      <c r="NY197" s="16"/>
      <c r="NZ197" s="16"/>
      <c r="OA197" s="16"/>
      <c r="OB197" s="16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6"/>
      <c r="OP197" s="16"/>
      <c r="OQ197" s="16"/>
      <c r="OR197" s="16"/>
      <c r="OS197" s="16"/>
      <c r="OT197" s="16"/>
      <c r="OU197" s="16"/>
      <c r="OV197" s="16"/>
      <c r="OW197" s="16"/>
      <c r="OX197" s="16"/>
      <c r="OY197" s="16"/>
      <c r="OZ197" s="16"/>
      <c r="PA197" s="16"/>
      <c r="PB197" s="16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6"/>
      <c r="PP197" s="16"/>
      <c r="PQ197" s="16"/>
      <c r="PR197" s="16"/>
      <c r="PS197" s="16"/>
      <c r="PT197" s="16"/>
      <c r="PU197" s="16"/>
      <c r="PV197" s="16"/>
      <c r="PW197" s="16"/>
      <c r="PX197" s="16"/>
      <c r="PY197" s="16"/>
      <c r="PZ197" s="16"/>
      <c r="QA197" s="16"/>
      <c r="QB197" s="16"/>
      <c r="QC197" s="16"/>
      <c r="QD197" s="16"/>
      <c r="QE197" s="16"/>
      <c r="QF197" s="16"/>
      <c r="QG197" s="16"/>
      <c r="QH197" s="16"/>
    </row>
    <row r="198" spans="1:459" s="17" customFormat="1" ht="40.5" customHeight="1" x14ac:dyDescent="0.2">
      <c r="A198" s="76" t="s">
        <v>293</v>
      </c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59"/>
      <c r="P198" s="59"/>
      <c r="Q198" s="59"/>
      <c r="R198" s="59"/>
      <c r="S198" s="59"/>
      <c r="T198" s="59"/>
      <c r="U198" s="59"/>
      <c r="V198" s="59"/>
      <c r="W198" s="59"/>
      <c r="X198" s="60" t="s">
        <v>369</v>
      </c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 t="s">
        <v>77</v>
      </c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84" t="s">
        <v>94</v>
      </c>
      <c r="AZ198" s="84"/>
      <c r="BA198" s="84"/>
      <c r="BB198" s="84"/>
      <c r="BC198" s="84"/>
      <c r="BD198" s="84"/>
      <c r="BE198" s="62" t="s">
        <v>95</v>
      </c>
      <c r="BF198" s="62"/>
      <c r="BG198" s="62"/>
      <c r="BH198" s="62"/>
      <c r="BI198" s="62"/>
      <c r="BJ198" s="62"/>
      <c r="BK198" s="62"/>
      <c r="BL198" s="62"/>
      <c r="BM198" s="62"/>
      <c r="BN198" s="62">
        <v>350</v>
      </c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80">
        <v>71701000</v>
      </c>
      <c r="BZ198" s="76"/>
      <c r="CA198" s="76"/>
      <c r="CB198" s="76"/>
      <c r="CC198" s="76"/>
      <c r="CD198" s="76"/>
      <c r="CE198" s="62" t="s">
        <v>80</v>
      </c>
      <c r="CF198" s="62"/>
      <c r="CG198" s="62"/>
      <c r="CH198" s="62"/>
      <c r="CI198" s="62"/>
      <c r="CJ198" s="62"/>
      <c r="CK198" s="62"/>
      <c r="CL198" s="62"/>
      <c r="CM198" s="62"/>
      <c r="CN198" s="61">
        <v>803508.5</v>
      </c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59" t="s">
        <v>615</v>
      </c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 t="s">
        <v>82</v>
      </c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62" t="s">
        <v>86</v>
      </c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 t="s">
        <v>84</v>
      </c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  <c r="QD198" s="16"/>
      <c r="QE198" s="16"/>
      <c r="QF198" s="16"/>
      <c r="QG198" s="16"/>
      <c r="QH198" s="16"/>
    </row>
    <row r="199" spans="1:459" s="17" customFormat="1" ht="40.5" customHeight="1" x14ac:dyDescent="0.2">
      <c r="A199" s="76" t="s">
        <v>294</v>
      </c>
      <c r="B199" s="76"/>
      <c r="C199" s="76"/>
      <c r="D199" s="76"/>
      <c r="E199" s="76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60" t="s">
        <v>370</v>
      </c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 t="s">
        <v>77</v>
      </c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84" t="s">
        <v>94</v>
      </c>
      <c r="AZ199" s="84"/>
      <c r="BA199" s="84"/>
      <c r="BB199" s="84"/>
      <c r="BC199" s="84"/>
      <c r="BD199" s="84"/>
      <c r="BE199" s="62" t="s">
        <v>95</v>
      </c>
      <c r="BF199" s="62"/>
      <c r="BG199" s="62"/>
      <c r="BH199" s="62"/>
      <c r="BI199" s="62"/>
      <c r="BJ199" s="62"/>
      <c r="BK199" s="62"/>
      <c r="BL199" s="62"/>
      <c r="BM199" s="62"/>
      <c r="BN199" s="62">
        <v>770</v>
      </c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80">
        <v>71701000</v>
      </c>
      <c r="BZ199" s="76"/>
      <c r="CA199" s="76"/>
      <c r="CB199" s="76"/>
      <c r="CC199" s="76"/>
      <c r="CD199" s="76"/>
      <c r="CE199" s="62" t="s">
        <v>80</v>
      </c>
      <c r="CF199" s="62"/>
      <c r="CG199" s="62"/>
      <c r="CH199" s="62"/>
      <c r="CI199" s="62"/>
      <c r="CJ199" s="62"/>
      <c r="CK199" s="62"/>
      <c r="CL199" s="62"/>
      <c r="CM199" s="62"/>
      <c r="CN199" s="61">
        <v>1999936.4</v>
      </c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59" t="s">
        <v>615</v>
      </c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 t="s">
        <v>82</v>
      </c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62" t="s">
        <v>102</v>
      </c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 t="s">
        <v>103</v>
      </c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  <c r="QD199" s="16"/>
      <c r="QE199" s="16"/>
      <c r="QF199" s="16"/>
      <c r="QG199" s="16"/>
      <c r="QH199" s="16"/>
    </row>
    <row r="200" spans="1:459" s="17" customFormat="1" ht="39.75" customHeight="1" x14ac:dyDescent="0.2">
      <c r="A200" s="76" t="s">
        <v>295</v>
      </c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59"/>
      <c r="P200" s="59"/>
      <c r="Q200" s="59"/>
      <c r="R200" s="59"/>
      <c r="S200" s="59"/>
      <c r="T200" s="59"/>
      <c r="U200" s="59"/>
      <c r="V200" s="59"/>
      <c r="W200" s="59"/>
      <c r="X200" s="60" t="s">
        <v>371</v>
      </c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 t="s">
        <v>77</v>
      </c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84" t="s">
        <v>94</v>
      </c>
      <c r="AZ200" s="84"/>
      <c r="BA200" s="84"/>
      <c r="BB200" s="84"/>
      <c r="BC200" s="84"/>
      <c r="BD200" s="84"/>
      <c r="BE200" s="62" t="s">
        <v>95</v>
      </c>
      <c r="BF200" s="62"/>
      <c r="BG200" s="62"/>
      <c r="BH200" s="62"/>
      <c r="BI200" s="62"/>
      <c r="BJ200" s="62"/>
      <c r="BK200" s="62"/>
      <c r="BL200" s="62"/>
      <c r="BM200" s="62"/>
      <c r="BN200" s="62">
        <v>745</v>
      </c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80">
        <v>71701000</v>
      </c>
      <c r="BZ200" s="76"/>
      <c r="CA200" s="76"/>
      <c r="CB200" s="76"/>
      <c r="CC200" s="76"/>
      <c r="CD200" s="76"/>
      <c r="CE200" s="62" t="s">
        <v>80</v>
      </c>
      <c r="CF200" s="62"/>
      <c r="CG200" s="62"/>
      <c r="CH200" s="62"/>
      <c r="CI200" s="62"/>
      <c r="CJ200" s="62"/>
      <c r="CK200" s="62"/>
      <c r="CL200" s="62"/>
      <c r="CM200" s="62"/>
      <c r="CN200" s="61">
        <v>875479.55</v>
      </c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59" t="s">
        <v>173</v>
      </c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 t="s">
        <v>82</v>
      </c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62" t="s">
        <v>102</v>
      </c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 t="s">
        <v>103</v>
      </c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  <c r="QD200" s="16"/>
      <c r="QE200" s="16"/>
      <c r="QF200" s="16"/>
      <c r="QG200" s="16"/>
      <c r="QH200" s="16"/>
    </row>
    <row r="201" spans="1:459" ht="39.75" customHeight="1" x14ac:dyDescent="0.2">
      <c r="A201" s="76" t="s">
        <v>296</v>
      </c>
      <c r="B201" s="76"/>
      <c r="C201" s="76"/>
      <c r="D201" s="76"/>
      <c r="E201" s="76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60" t="s">
        <v>372</v>
      </c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 t="s">
        <v>77</v>
      </c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84" t="s">
        <v>94</v>
      </c>
      <c r="AZ201" s="84"/>
      <c r="BA201" s="84"/>
      <c r="BB201" s="84"/>
      <c r="BC201" s="84"/>
      <c r="BD201" s="84"/>
      <c r="BE201" s="62" t="s">
        <v>95</v>
      </c>
      <c r="BF201" s="62"/>
      <c r="BG201" s="62"/>
      <c r="BH201" s="62"/>
      <c r="BI201" s="62"/>
      <c r="BJ201" s="62"/>
      <c r="BK201" s="62"/>
      <c r="BL201" s="62"/>
      <c r="BM201" s="62"/>
      <c r="BN201" s="62">
        <v>22</v>
      </c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80">
        <v>71701000</v>
      </c>
      <c r="BZ201" s="76"/>
      <c r="CA201" s="76"/>
      <c r="CB201" s="76"/>
      <c r="CC201" s="76"/>
      <c r="CD201" s="76"/>
      <c r="CE201" s="62" t="s">
        <v>80</v>
      </c>
      <c r="CF201" s="62"/>
      <c r="CG201" s="62"/>
      <c r="CH201" s="62"/>
      <c r="CI201" s="62"/>
      <c r="CJ201" s="62"/>
      <c r="CK201" s="62"/>
      <c r="CL201" s="62"/>
      <c r="CM201" s="62"/>
      <c r="CN201" s="61">
        <v>1260874.56</v>
      </c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59" t="s">
        <v>173</v>
      </c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 t="s">
        <v>82</v>
      </c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62" t="s">
        <v>102</v>
      </c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 t="s">
        <v>103</v>
      </c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  <c r="IX201" s="18"/>
      <c r="IY201" s="18"/>
      <c r="IZ201" s="18"/>
      <c r="JA201" s="18"/>
      <c r="JB201" s="18"/>
      <c r="JC201" s="18"/>
      <c r="JD201" s="18"/>
      <c r="JE201" s="18"/>
      <c r="JF201" s="18"/>
      <c r="JG201" s="18"/>
      <c r="JH201" s="18"/>
      <c r="JI201" s="18"/>
      <c r="JJ201" s="18"/>
      <c r="JK201" s="18"/>
      <c r="JL201" s="18"/>
      <c r="JM201" s="18"/>
      <c r="JN201" s="18"/>
      <c r="JO201" s="18"/>
      <c r="JP201" s="18"/>
      <c r="JQ201" s="18"/>
      <c r="JR201" s="18"/>
      <c r="JS201" s="18"/>
      <c r="JT201" s="18"/>
      <c r="JU201" s="18"/>
      <c r="JV201" s="18"/>
      <c r="JW201" s="18"/>
      <c r="JX201" s="18"/>
      <c r="JY201" s="18"/>
      <c r="JZ201" s="18"/>
      <c r="KA201" s="18"/>
      <c r="KB201" s="18"/>
      <c r="KC201" s="18"/>
      <c r="KD201" s="18"/>
      <c r="KE201" s="18"/>
      <c r="KF201" s="18"/>
      <c r="KG201" s="18"/>
      <c r="KH201" s="18"/>
      <c r="KI201" s="18"/>
      <c r="KJ201" s="18"/>
      <c r="KK201" s="18"/>
      <c r="KL201" s="18"/>
      <c r="KM201" s="18"/>
      <c r="KN201" s="18"/>
      <c r="KO201" s="18"/>
      <c r="KP201" s="18"/>
      <c r="KQ201" s="18"/>
      <c r="KR201" s="18"/>
      <c r="KS201" s="18"/>
      <c r="KT201" s="18"/>
      <c r="KU201" s="18"/>
      <c r="KV201" s="18"/>
      <c r="KW201" s="18"/>
      <c r="KX201" s="18"/>
      <c r="KY201" s="18"/>
      <c r="KZ201" s="18"/>
      <c r="LA201" s="18"/>
      <c r="LB201" s="18"/>
      <c r="LC201" s="18"/>
      <c r="LD201" s="18"/>
      <c r="LE201" s="18"/>
      <c r="LF201" s="18"/>
      <c r="LG201" s="18"/>
      <c r="LH201" s="18"/>
      <c r="LI201" s="18"/>
      <c r="LJ201" s="18"/>
      <c r="LK201" s="18"/>
      <c r="LL201" s="18"/>
      <c r="LM201" s="18"/>
      <c r="LN201" s="18"/>
      <c r="LO201" s="18"/>
      <c r="LP201" s="18"/>
      <c r="LQ201" s="18"/>
      <c r="LR201" s="18"/>
      <c r="LS201" s="18"/>
      <c r="LT201" s="18"/>
      <c r="LU201" s="18"/>
      <c r="LV201" s="18"/>
      <c r="LW201" s="18"/>
      <c r="LX201" s="18"/>
      <c r="LY201" s="18"/>
      <c r="LZ201" s="18"/>
      <c r="MA201" s="18"/>
      <c r="MB201" s="18"/>
      <c r="MC201" s="18"/>
      <c r="MD201" s="18"/>
      <c r="ME201" s="18"/>
      <c r="MF201" s="18"/>
      <c r="MG201" s="18"/>
      <c r="MH201" s="18"/>
      <c r="MI201" s="18"/>
      <c r="MJ201" s="18"/>
      <c r="MK201" s="18"/>
      <c r="ML201" s="18"/>
      <c r="MM201" s="18"/>
      <c r="MN201" s="18"/>
      <c r="MO201" s="18"/>
      <c r="MP201" s="18"/>
      <c r="MQ201" s="18"/>
      <c r="MR201" s="18"/>
      <c r="MS201" s="18"/>
      <c r="MT201" s="18"/>
      <c r="MU201" s="18"/>
      <c r="MV201" s="18"/>
      <c r="MW201" s="18"/>
      <c r="MX201" s="18"/>
      <c r="MY201" s="18"/>
      <c r="MZ201" s="18"/>
      <c r="NA201" s="18"/>
      <c r="NB201" s="18"/>
      <c r="NC201" s="18"/>
      <c r="ND201" s="18"/>
      <c r="NE201" s="18"/>
      <c r="NF201" s="18"/>
      <c r="NG201" s="18"/>
      <c r="NH201" s="18"/>
      <c r="NI201" s="18"/>
      <c r="NJ201" s="18"/>
      <c r="NK201" s="18"/>
      <c r="NL201" s="18"/>
      <c r="NM201" s="18"/>
      <c r="NN201" s="18"/>
      <c r="NO201" s="18"/>
      <c r="NP201" s="18"/>
      <c r="NQ201" s="18"/>
      <c r="NR201" s="18"/>
      <c r="NS201" s="18"/>
      <c r="NT201" s="18"/>
      <c r="NU201" s="18"/>
      <c r="NV201" s="18"/>
      <c r="NW201" s="18"/>
      <c r="NX201" s="18"/>
      <c r="NY201" s="18"/>
      <c r="NZ201" s="18"/>
      <c r="OA201" s="18"/>
      <c r="OB201" s="18"/>
      <c r="OC201" s="18"/>
      <c r="OD201" s="18"/>
      <c r="OE201" s="18"/>
      <c r="OF201" s="18"/>
      <c r="OG201" s="18"/>
      <c r="OH201" s="18"/>
      <c r="OI201" s="18"/>
      <c r="OJ201" s="18"/>
      <c r="OK201" s="18"/>
      <c r="OL201" s="18"/>
      <c r="OM201" s="18"/>
      <c r="ON201" s="18"/>
      <c r="OO201" s="18"/>
      <c r="OP201" s="18"/>
      <c r="OQ201" s="18"/>
      <c r="OR201" s="18"/>
      <c r="OS201" s="18"/>
      <c r="OT201" s="18"/>
      <c r="OU201" s="18"/>
      <c r="OV201" s="18"/>
      <c r="OW201" s="18"/>
      <c r="OX201" s="18"/>
      <c r="OY201" s="18"/>
      <c r="OZ201" s="18"/>
      <c r="PA201" s="18"/>
      <c r="PB201" s="18"/>
      <c r="PC201" s="18"/>
      <c r="PD201" s="18"/>
      <c r="PE201" s="18"/>
      <c r="PF201" s="18"/>
      <c r="PG201" s="18"/>
      <c r="PH201" s="18"/>
      <c r="PI201" s="18"/>
      <c r="PJ201" s="18"/>
      <c r="PK201" s="18"/>
      <c r="PL201" s="18"/>
      <c r="PM201" s="18"/>
      <c r="PN201" s="18"/>
      <c r="PO201" s="18"/>
      <c r="PP201" s="18"/>
      <c r="PQ201" s="18"/>
      <c r="PR201" s="18"/>
      <c r="PS201" s="18"/>
      <c r="PT201" s="18"/>
      <c r="PU201" s="18"/>
      <c r="PV201" s="18"/>
      <c r="PW201" s="18"/>
      <c r="PX201" s="18"/>
      <c r="PY201" s="18"/>
      <c r="PZ201" s="18"/>
      <c r="QA201" s="18"/>
      <c r="QB201" s="18"/>
      <c r="QC201" s="18"/>
      <c r="QD201" s="18"/>
      <c r="QE201" s="18"/>
      <c r="QF201" s="18"/>
      <c r="QG201" s="18"/>
      <c r="QH201" s="18"/>
    </row>
    <row r="202" spans="1:459" s="20" customFormat="1" ht="39.75" customHeight="1" x14ac:dyDescent="0.2">
      <c r="A202" s="76" t="s">
        <v>297</v>
      </c>
      <c r="B202" s="76"/>
      <c r="C202" s="76"/>
      <c r="D202" s="76"/>
      <c r="E202" s="76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60" t="s">
        <v>127</v>
      </c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 t="s">
        <v>77</v>
      </c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84" t="s">
        <v>94</v>
      </c>
      <c r="AZ202" s="84"/>
      <c r="BA202" s="84"/>
      <c r="BB202" s="84"/>
      <c r="BC202" s="84"/>
      <c r="BD202" s="84"/>
      <c r="BE202" s="62" t="s">
        <v>95</v>
      </c>
      <c r="BF202" s="62"/>
      <c r="BG202" s="62"/>
      <c r="BH202" s="62"/>
      <c r="BI202" s="62"/>
      <c r="BJ202" s="62"/>
      <c r="BK202" s="62"/>
      <c r="BL202" s="62"/>
      <c r="BM202" s="62"/>
      <c r="BN202" s="62">
        <v>5570</v>
      </c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80">
        <v>71701000</v>
      </c>
      <c r="BZ202" s="76"/>
      <c r="CA202" s="76"/>
      <c r="CB202" s="76"/>
      <c r="CC202" s="76"/>
      <c r="CD202" s="76"/>
      <c r="CE202" s="62" t="s">
        <v>80</v>
      </c>
      <c r="CF202" s="62"/>
      <c r="CG202" s="62"/>
      <c r="CH202" s="62"/>
      <c r="CI202" s="62"/>
      <c r="CJ202" s="62"/>
      <c r="CK202" s="62"/>
      <c r="CL202" s="62"/>
      <c r="CM202" s="62"/>
      <c r="CN202" s="61">
        <v>411743.7</v>
      </c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59" t="s">
        <v>173</v>
      </c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 t="s">
        <v>82</v>
      </c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62" t="s">
        <v>86</v>
      </c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 t="s">
        <v>84</v>
      </c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</row>
    <row r="203" spans="1:459" s="20" customFormat="1" ht="39.75" customHeight="1" x14ac:dyDescent="0.2">
      <c r="A203" s="76" t="s">
        <v>298</v>
      </c>
      <c r="B203" s="76"/>
      <c r="C203" s="76"/>
      <c r="D203" s="76"/>
      <c r="E203" s="76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60" t="s">
        <v>135</v>
      </c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 t="s">
        <v>77</v>
      </c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84" t="s">
        <v>78</v>
      </c>
      <c r="AZ203" s="84"/>
      <c r="BA203" s="84"/>
      <c r="BB203" s="84"/>
      <c r="BC203" s="84"/>
      <c r="BD203" s="84"/>
      <c r="BE203" s="62" t="s">
        <v>79</v>
      </c>
      <c r="BF203" s="62"/>
      <c r="BG203" s="62"/>
      <c r="BH203" s="62"/>
      <c r="BI203" s="62"/>
      <c r="BJ203" s="62"/>
      <c r="BK203" s="62"/>
      <c r="BL203" s="62"/>
      <c r="BM203" s="62"/>
      <c r="BN203" s="62">
        <v>15055</v>
      </c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80">
        <v>71701000</v>
      </c>
      <c r="BZ203" s="76"/>
      <c r="CA203" s="76"/>
      <c r="CB203" s="76"/>
      <c r="CC203" s="76"/>
      <c r="CD203" s="76"/>
      <c r="CE203" s="62" t="s">
        <v>80</v>
      </c>
      <c r="CF203" s="62"/>
      <c r="CG203" s="62"/>
      <c r="CH203" s="62"/>
      <c r="CI203" s="62"/>
      <c r="CJ203" s="62"/>
      <c r="CK203" s="62"/>
      <c r="CL203" s="62"/>
      <c r="CM203" s="62"/>
      <c r="CN203" s="61">
        <v>2653549.31</v>
      </c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59" t="s">
        <v>173</v>
      </c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 t="s">
        <v>82</v>
      </c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62" t="s">
        <v>102</v>
      </c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 t="s">
        <v>103</v>
      </c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</row>
    <row r="204" spans="1:459" s="20" customFormat="1" ht="39.75" customHeight="1" x14ac:dyDescent="0.2">
      <c r="A204" s="76" t="s">
        <v>300</v>
      </c>
      <c r="B204" s="76"/>
      <c r="C204" s="76"/>
      <c r="D204" s="76"/>
      <c r="E204" s="76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60" t="s">
        <v>117</v>
      </c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 t="s">
        <v>77</v>
      </c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84" t="s">
        <v>94</v>
      </c>
      <c r="AZ204" s="84"/>
      <c r="BA204" s="84"/>
      <c r="BB204" s="84"/>
      <c r="BC204" s="84"/>
      <c r="BD204" s="84"/>
      <c r="BE204" s="62" t="s">
        <v>95</v>
      </c>
      <c r="BF204" s="62"/>
      <c r="BG204" s="62"/>
      <c r="BH204" s="62"/>
      <c r="BI204" s="62"/>
      <c r="BJ204" s="62"/>
      <c r="BK204" s="62"/>
      <c r="BL204" s="62"/>
      <c r="BM204" s="62"/>
      <c r="BN204" s="62">
        <v>216</v>
      </c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80">
        <v>71701000</v>
      </c>
      <c r="BZ204" s="76"/>
      <c r="CA204" s="76"/>
      <c r="CB204" s="76"/>
      <c r="CC204" s="76"/>
      <c r="CD204" s="76"/>
      <c r="CE204" s="62" t="s">
        <v>80</v>
      </c>
      <c r="CF204" s="62"/>
      <c r="CG204" s="62"/>
      <c r="CH204" s="62"/>
      <c r="CI204" s="62"/>
      <c r="CJ204" s="62"/>
      <c r="CK204" s="62"/>
      <c r="CL204" s="62"/>
      <c r="CM204" s="62"/>
      <c r="CN204" s="61">
        <v>433600.28</v>
      </c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59" t="s">
        <v>615</v>
      </c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 t="s">
        <v>82</v>
      </c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62" t="s">
        <v>86</v>
      </c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 t="s">
        <v>84</v>
      </c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</row>
    <row r="205" spans="1:459" s="20" customFormat="1" ht="39.75" customHeight="1" x14ac:dyDescent="0.2">
      <c r="A205" s="76" t="s">
        <v>301</v>
      </c>
      <c r="B205" s="76"/>
      <c r="C205" s="76"/>
      <c r="D205" s="76"/>
      <c r="E205" s="76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60" t="s">
        <v>117</v>
      </c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 t="s">
        <v>77</v>
      </c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84" t="s">
        <v>94</v>
      </c>
      <c r="AZ205" s="84"/>
      <c r="BA205" s="84"/>
      <c r="BB205" s="84"/>
      <c r="BC205" s="84"/>
      <c r="BD205" s="84"/>
      <c r="BE205" s="62" t="s">
        <v>95</v>
      </c>
      <c r="BF205" s="62"/>
      <c r="BG205" s="62"/>
      <c r="BH205" s="62"/>
      <c r="BI205" s="62"/>
      <c r="BJ205" s="62"/>
      <c r="BK205" s="62"/>
      <c r="BL205" s="62"/>
      <c r="BM205" s="62"/>
      <c r="BN205" s="62">
        <v>40</v>
      </c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80">
        <v>71701000</v>
      </c>
      <c r="BZ205" s="76"/>
      <c r="CA205" s="76"/>
      <c r="CB205" s="76"/>
      <c r="CC205" s="76"/>
      <c r="CD205" s="76"/>
      <c r="CE205" s="62" t="s">
        <v>80</v>
      </c>
      <c r="CF205" s="62"/>
      <c r="CG205" s="62"/>
      <c r="CH205" s="62"/>
      <c r="CI205" s="62"/>
      <c r="CJ205" s="62"/>
      <c r="CK205" s="62"/>
      <c r="CL205" s="62"/>
      <c r="CM205" s="62"/>
      <c r="CN205" s="61">
        <v>1020558</v>
      </c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59" t="s">
        <v>615</v>
      </c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 t="s">
        <v>82</v>
      </c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62" t="s">
        <v>102</v>
      </c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 t="s">
        <v>103</v>
      </c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</row>
    <row r="206" spans="1:459" s="20" customFormat="1" ht="43.5" customHeight="1" x14ac:dyDescent="0.2">
      <c r="A206" s="76" t="s">
        <v>302</v>
      </c>
      <c r="B206" s="76"/>
      <c r="C206" s="76"/>
      <c r="D206" s="76"/>
      <c r="E206" s="76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60" t="s">
        <v>375</v>
      </c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 t="s">
        <v>77</v>
      </c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84" t="s">
        <v>94</v>
      </c>
      <c r="AZ206" s="84"/>
      <c r="BA206" s="84"/>
      <c r="BB206" s="84"/>
      <c r="BC206" s="84"/>
      <c r="BD206" s="84"/>
      <c r="BE206" s="62" t="s">
        <v>95</v>
      </c>
      <c r="BF206" s="62"/>
      <c r="BG206" s="62"/>
      <c r="BH206" s="62"/>
      <c r="BI206" s="62"/>
      <c r="BJ206" s="62"/>
      <c r="BK206" s="62"/>
      <c r="BL206" s="62"/>
      <c r="BM206" s="62"/>
      <c r="BN206" s="62">
        <v>3622</v>
      </c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80">
        <v>71701000</v>
      </c>
      <c r="BZ206" s="76"/>
      <c r="CA206" s="76"/>
      <c r="CB206" s="76"/>
      <c r="CC206" s="76"/>
      <c r="CD206" s="76"/>
      <c r="CE206" s="62" t="s">
        <v>80</v>
      </c>
      <c r="CF206" s="62"/>
      <c r="CG206" s="62"/>
      <c r="CH206" s="62"/>
      <c r="CI206" s="62"/>
      <c r="CJ206" s="62"/>
      <c r="CK206" s="62"/>
      <c r="CL206" s="62"/>
      <c r="CM206" s="62"/>
      <c r="CN206" s="61">
        <v>374826.98</v>
      </c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59" t="s">
        <v>173</v>
      </c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 t="s">
        <v>82</v>
      </c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62" t="s">
        <v>86</v>
      </c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 t="s">
        <v>84</v>
      </c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</row>
    <row r="207" spans="1:459" s="20" customFormat="1" ht="55.5" customHeight="1" x14ac:dyDescent="0.2">
      <c r="A207" s="76" t="s">
        <v>303</v>
      </c>
      <c r="B207" s="76"/>
      <c r="C207" s="76"/>
      <c r="D207" s="76"/>
      <c r="E207" s="76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60" t="s">
        <v>376</v>
      </c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 t="s">
        <v>77</v>
      </c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84" t="s">
        <v>94</v>
      </c>
      <c r="AZ207" s="84"/>
      <c r="BA207" s="84"/>
      <c r="BB207" s="84"/>
      <c r="BC207" s="84"/>
      <c r="BD207" s="84"/>
      <c r="BE207" s="62" t="s">
        <v>95</v>
      </c>
      <c r="BF207" s="62"/>
      <c r="BG207" s="62"/>
      <c r="BH207" s="62"/>
      <c r="BI207" s="62"/>
      <c r="BJ207" s="62"/>
      <c r="BK207" s="62"/>
      <c r="BL207" s="62"/>
      <c r="BM207" s="62"/>
      <c r="BN207" s="62">
        <v>5425</v>
      </c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80">
        <v>71701000</v>
      </c>
      <c r="BZ207" s="76"/>
      <c r="CA207" s="76"/>
      <c r="CB207" s="76"/>
      <c r="CC207" s="76"/>
      <c r="CD207" s="76"/>
      <c r="CE207" s="62" t="s">
        <v>80</v>
      </c>
      <c r="CF207" s="62"/>
      <c r="CG207" s="62"/>
      <c r="CH207" s="62"/>
      <c r="CI207" s="62"/>
      <c r="CJ207" s="62"/>
      <c r="CK207" s="62"/>
      <c r="CL207" s="62"/>
      <c r="CM207" s="62"/>
      <c r="CN207" s="61">
        <v>1394677.22</v>
      </c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59" t="s">
        <v>173</v>
      </c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 t="s">
        <v>85</v>
      </c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62" t="s">
        <v>102</v>
      </c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 t="s">
        <v>103</v>
      </c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</row>
    <row r="208" spans="1:459" s="20" customFormat="1" ht="43.5" customHeight="1" x14ac:dyDescent="0.2">
      <c r="A208" s="76" t="s">
        <v>304</v>
      </c>
      <c r="B208" s="76"/>
      <c r="C208" s="76"/>
      <c r="D208" s="76"/>
      <c r="E208" s="76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60" t="s">
        <v>120</v>
      </c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 t="s">
        <v>77</v>
      </c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84" t="s">
        <v>94</v>
      </c>
      <c r="AZ208" s="84"/>
      <c r="BA208" s="84"/>
      <c r="BB208" s="84"/>
      <c r="BC208" s="84"/>
      <c r="BD208" s="84"/>
      <c r="BE208" s="62" t="s">
        <v>95</v>
      </c>
      <c r="BF208" s="62"/>
      <c r="BG208" s="62"/>
      <c r="BH208" s="62"/>
      <c r="BI208" s="62"/>
      <c r="BJ208" s="62"/>
      <c r="BK208" s="62"/>
      <c r="BL208" s="62"/>
      <c r="BM208" s="62"/>
      <c r="BN208" s="62">
        <v>1913</v>
      </c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80">
        <v>71701000</v>
      </c>
      <c r="BZ208" s="76"/>
      <c r="CA208" s="76"/>
      <c r="CB208" s="76"/>
      <c r="CC208" s="76"/>
      <c r="CD208" s="76"/>
      <c r="CE208" s="62" t="s">
        <v>80</v>
      </c>
      <c r="CF208" s="62"/>
      <c r="CG208" s="62"/>
      <c r="CH208" s="62"/>
      <c r="CI208" s="62"/>
      <c r="CJ208" s="62"/>
      <c r="CK208" s="62"/>
      <c r="CL208" s="62"/>
      <c r="CM208" s="62"/>
      <c r="CN208" s="61">
        <v>186725.23</v>
      </c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59" t="s">
        <v>173</v>
      </c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 t="s">
        <v>82</v>
      </c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62" t="s">
        <v>86</v>
      </c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 t="s">
        <v>84</v>
      </c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</row>
    <row r="209" spans="1:450" s="20" customFormat="1" ht="39.75" customHeight="1" x14ac:dyDescent="0.2">
      <c r="A209" s="76" t="s">
        <v>305</v>
      </c>
      <c r="B209" s="76"/>
      <c r="C209" s="76"/>
      <c r="D209" s="76"/>
      <c r="E209" s="76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60" t="s">
        <v>377</v>
      </c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 t="s">
        <v>77</v>
      </c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84" t="s">
        <v>78</v>
      </c>
      <c r="AZ209" s="84"/>
      <c r="BA209" s="84"/>
      <c r="BB209" s="84"/>
      <c r="BC209" s="84"/>
      <c r="BD209" s="84"/>
      <c r="BE209" s="62" t="s">
        <v>79</v>
      </c>
      <c r="BF209" s="62"/>
      <c r="BG209" s="62"/>
      <c r="BH209" s="62"/>
      <c r="BI209" s="62"/>
      <c r="BJ209" s="62"/>
      <c r="BK209" s="62"/>
      <c r="BL209" s="62"/>
      <c r="BM209" s="62"/>
      <c r="BN209" s="62">
        <v>4780</v>
      </c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80">
        <v>71701000</v>
      </c>
      <c r="BZ209" s="76"/>
      <c r="CA209" s="76"/>
      <c r="CB209" s="76"/>
      <c r="CC209" s="76"/>
      <c r="CD209" s="76"/>
      <c r="CE209" s="62" t="s">
        <v>80</v>
      </c>
      <c r="CF209" s="62"/>
      <c r="CG209" s="62"/>
      <c r="CH209" s="62"/>
      <c r="CI209" s="62"/>
      <c r="CJ209" s="62"/>
      <c r="CK209" s="62"/>
      <c r="CL209" s="62"/>
      <c r="CM209" s="62"/>
      <c r="CN209" s="61">
        <v>103474</v>
      </c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59" t="s">
        <v>173</v>
      </c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 t="s">
        <v>82</v>
      </c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62" t="s">
        <v>86</v>
      </c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 t="s">
        <v>84</v>
      </c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</row>
    <row r="210" spans="1:450" s="20" customFormat="1" ht="41.25" customHeight="1" x14ac:dyDescent="0.2">
      <c r="A210" s="76" t="s">
        <v>306</v>
      </c>
      <c r="B210" s="76"/>
      <c r="C210" s="76"/>
      <c r="D210" s="76"/>
      <c r="E210" s="76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60" t="s">
        <v>344</v>
      </c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 t="s">
        <v>77</v>
      </c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84" t="s">
        <v>94</v>
      </c>
      <c r="AZ210" s="84"/>
      <c r="BA210" s="84"/>
      <c r="BB210" s="84"/>
      <c r="BC210" s="84"/>
      <c r="BD210" s="84"/>
      <c r="BE210" s="62" t="s">
        <v>95</v>
      </c>
      <c r="BF210" s="62"/>
      <c r="BG210" s="62"/>
      <c r="BH210" s="62"/>
      <c r="BI210" s="62"/>
      <c r="BJ210" s="62"/>
      <c r="BK210" s="62"/>
      <c r="BL210" s="62"/>
      <c r="BM210" s="62"/>
      <c r="BN210" s="62">
        <v>78</v>
      </c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80">
        <v>71701000</v>
      </c>
      <c r="BZ210" s="76"/>
      <c r="CA210" s="76"/>
      <c r="CB210" s="76"/>
      <c r="CC210" s="76"/>
      <c r="CD210" s="76"/>
      <c r="CE210" s="62" t="s">
        <v>80</v>
      </c>
      <c r="CF210" s="62"/>
      <c r="CG210" s="62"/>
      <c r="CH210" s="62"/>
      <c r="CI210" s="62"/>
      <c r="CJ210" s="62"/>
      <c r="CK210" s="62"/>
      <c r="CL210" s="62"/>
      <c r="CM210" s="62"/>
      <c r="CN210" s="61">
        <v>13885400.1</v>
      </c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59" t="s">
        <v>173</v>
      </c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 t="s">
        <v>85</v>
      </c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62" t="s">
        <v>102</v>
      </c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 t="s">
        <v>84</v>
      </c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</row>
    <row r="211" spans="1:450" s="20" customFormat="1" ht="42" customHeight="1" x14ac:dyDescent="0.2">
      <c r="A211" s="76" t="s">
        <v>307</v>
      </c>
      <c r="B211" s="76"/>
      <c r="C211" s="76"/>
      <c r="D211" s="76"/>
      <c r="E211" s="76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60" t="s">
        <v>344</v>
      </c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 t="s">
        <v>77</v>
      </c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84" t="s">
        <v>94</v>
      </c>
      <c r="AZ211" s="84"/>
      <c r="BA211" s="84"/>
      <c r="BB211" s="84"/>
      <c r="BC211" s="84"/>
      <c r="BD211" s="84"/>
      <c r="BE211" s="62" t="s">
        <v>95</v>
      </c>
      <c r="BF211" s="62"/>
      <c r="BG211" s="62"/>
      <c r="BH211" s="62"/>
      <c r="BI211" s="62"/>
      <c r="BJ211" s="62"/>
      <c r="BK211" s="62"/>
      <c r="BL211" s="62"/>
      <c r="BM211" s="62"/>
      <c r="BN211" s="62">
        <v>706</v>
      </c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80">
        <v>71701000</v>
      </c>
      <c r="BZ211" s="76"/>
      <c r="CA211" s="76"/>
      <c r="CB211" s="76"/>
      <c r="CC211" s="76"/>
      <c r="CD211" s="76"/>
      <c r="CE211" s="62" t="s">
        <v>80</v>
      </c>
      <c r="CF211" s="62"/>
      <c r="CG211" s="62"/>
      <c r="CH211" s="62"/>
      <c r="CI211" s="62"/>
      <c r="CJ211" s="62"/>
      <c r="CK211" s="62"/>
      <c r="CL211" s="62"/>
      <c r="CM211" s="62"/>
      <c r="CN211" s="61">
        <v>5331643.41</v>
      </c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59" t="s">
        <v>173</v>
      </c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 t="s">
        <v>82</v>
      </c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62" t="s">
        <v>102</v>
      </c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 t="s">
        <v>84</v>
      </c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</row>
    <row r="212" spans="1:450" s="20" customFormat="1" ht="51" customHeight="1" x14ac:dyDescent="0.2">
      <c r="A212" s="76" t="s">
        <v>308</v>
      </c>
      <c r="B212" s="76"/>
      <c r="C212" s="76"/>
      <c r="D212" s="76"/>
      <c r="E212" s="76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60" t="s">
        <v>132</v>
      </c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 t="s">
        <v>77</v>
      </c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84" t="s">
        <v>78</v>
      </c>
      <c r="AZ212" s="84"/>
      <c r="BA212" s="84"/>
      <c r="BB212" s="84"/>
      <c r="BC212" s="84"/>
      <c r="BD212" s="84"/>
      <c r="BE212" s="62" t="s">
        <v>79</v>
      </c>
      <c r="BF212" s="62"/>
      <c r="BG212" s="62"/>
      <c r="BH212" s="62"/>
      <c r="BI212" s="62"/>
      <c r="BJ212" s="62"/>
      <c r="BK212" s="62"/>
      <c r="BL212" s="62"/>
      <c r="BM212" s="62"/>
      <c r="BN212" s="62">
        <v>7212</v>
      </c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80">
        <v>71701000</v>
      </c>
      <c r="BZ212" s="76"/>
      <c r="CA212" s="76"/>
      <c r="CB212" s="76"/>
      <c r="CC212" s="76"/>
      <c r="CD212" s="76"/>
      <c r="CE212" s="62" t="s">
        <v>80</v>
      </c>
      <c r="CF212" s="62"/>
      <c r="CG212" s="62"/>
      <c r="CH212" s="62"/>
      <c r="CI212" s="62"/>
      <c r="CJ212" s="62"/>
      <c r="CK212" s="62"/>
      <c r="CL212" s="62"/>
      <c r="CM212" s="62"/>
      <c r="CN212" s="61">
        <v>2993074.95</v>
      </c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59" t="s">
        <v>173</v>
      </c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 t="s">
        <v>82</v>
      </c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62" t="s">
        <v>102</v>
      </c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 t="s">
        <v>103</v>
      </c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</row>
    <row r="213" spans="1:450" s="20" customFormat="1" ht="40.5" customHeight="1" x14ac:dyDescent="0.2">
      <c r="A213" s="76" t="s">
        <v>309</v>
      </c>
      <c r="B213" s="76"/>
      <c r="C213" s="76"/>
      <c r="D213" s="76"/>
      <c r="E213" s="76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60" t="s">
        <v>125</v>
      </c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 t="s">
        <v>77</v>
      </c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84" t="s">
        <v>94</v>
      </c>
      <c r="AZ213" s="84"/>
      <c r="BA213" s="84"/>
      <c r="BB213" s="84"/>
      <c r="BC213" s="84"/>
      <c r="BD213" s="84"/>
      <c r="BE213" s="62" t="s">
        <v>95</v>
      </c>
      <c r="BF213" s="62"/>
      <c r="BG213" s="62"/>
      <c r="BH213" s="62"/>
      <c r="BI213" s="62"/>
      <c r="BJ213" s="62"/>
      <c r="BK213" s="62"/>
      <c r="BL213" s="62"/>
      <c r="BM213" s="62"/>
      <c r="BN213" s="62">
        <v>3</v>
      </c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80">
        <v>71701000</v>
      </c>
      <c r="BZ213" s="76"/>
      <c r="CA213" s="76"/>
      <c r="CB213" s="76"/>
      <c r="CC213" s="76"/>
      <c r="CD213" s="76"/>
      <c r="CE213" s="62" t="s">
        <v>80</v>
      </c>
      <c r="CF213" s="62"/>
      <c r="CG213" s="62"/>
      <c r="CH213" s="62"/>
      <c r="CI213" s="62"/>
      <c r="CJ213" s="62"/>
      <c r="CK213" s="62"/>
      <c r="CL213" s="62"/>
      <c r="CM213" s="62"/>
      <c r="CN213" s="61">
        <v>1175940</v>
      </c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59" t="s">
        <v>173</v>
      </c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 t="s">
        <v>105</v>
      </c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62" t="s">
        <v>86</v>
      </c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 t="s">
        <v>84</v>
      </c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</row>
    <row r="214" spans="1:450" s="20" customFormat="1" ht="40.5" customHeight="1" x14ac:dyDescent="0.2">
      <c r="A214" s="76" t="s">
        <v>310</v>
      </c>
      <c r="B214" s="76"/>
      <c r="C214" s="76"/>
      <c r="D214" s="76"/>
      <c r="E214" s="76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60" t="s">
        <v>129</v>
      </c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 t="s">
        <v>77</v>
      </c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84" t="s">
        <v>78</v>
      </c>
      <c r="AZ214" s="84"/>
      <c r="BA214" s="84"/>
      <c r="BB214" s="84"/>
      <c r="BC214" s="84"/>
      <c r="BD214" s="84"/>
      <c r="BE214" s="62" t="s">
        <v>79</v>
      </c>
      <c r="BF214" s="62"/>
      <c r="BG214" s="62"/>
      <c r="BH214" s="62"/>
      <c r="BI214" s="62"/>
      <c r="BJ214" s="62"/>
      <c r="BK214" s="62"/>
      <c r="BL214" s="62"/>
      <c r="BM214" s="62"/>
      <c r="BN214" s="62">
        <v>61820</v>
      </c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80">
        <v>71701000</v>
      </c>
      <c r="BZ214" s="76"/>
      <c r="CA214" s="76"/>
      <c r="CB214" s="76"/>
      <c r="CC214" s="76"/>
      <c r="CD214" s="76"/>
      <c r="CE214" s="62" t="s">
        <v>80</v>
      </c>
      <c r="CF214" s="62"/>
      <c r="CG214" s="62"/>
      <c r="CH214" s="62"/>
      <c r="CI214" s="62"/>
      <c r="CJ214" s="62"/>
      <c r="CK214" s="62"/>
      <c r="CL214" s="62"/>
      <c r="CM214" s="62"/>
      <c r="CN214" s="61">
        <v>2767556.8</v>
      </c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59" t="s">
        <v>173</v>
      </c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 t="s">
        <v>82</v>
      </c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62" t="s">
        <v>102</v>
      </c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 t="s">
        <v>103</v>
      </c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</row>
    <row r="215" spans="1:450" s="20" customFormat="1" ht="39.75" customHeight="1" x14ac:dyDescent="0.2">
      <c r="A215" s="76" t="s">
        <v>311</v>
      </c>
      <c r="B215" s="76"/>
      <c r="C215" s="76"/>
      <c r="D215" s="76"/>
      <c r="E215" s="76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60" t="s">
        <v>382</v>
      </c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 t="s">
        <v>77</v>
      </c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84" t="s">
        <v>94</v>
      </c>
      <c r="AZ215" s="84"/>
      <c r="BA215" s="84"/>
      <c r="BB215" s="84"/>
      <c r="BC215" s="84"/>
      <c r="BD215" s="84"/>
      <c r="BE215" s="62" t="s">
        <v>95</v>
      </c>
      <c r="BF215" s="62"/>
      <c r="BG215" s="62"/>
      <c r="BH215" s="62"/>
      <c r="BI215" s="62"/>
      <c r="BJ215" s="62"/>
      <c r="BK215" s="62"/>
      <c r="BL215" s="62"/>
      <c r="BM215" s="62"/>
      <c r="BN215" s="62">
        <v>24</v>
      </c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80">
        <v>71701000</v>
      </c>
      <c r="BZ215" s="76"/>
      <c r="CA215" s="76"/>
      <c r="CB215" s="76"/>
      <c r="CC215" s="76"/>
      <c r="CD215" s="76"/>
      <c r="CE215" s="62" t="s">
        <v>80</v>
      </c>
      <c r="CF215" s="62"/>
      <c r="CG215" s="62"/>
      <c r="CH215" s="62"/>
      <c r="CI215" s="62"/>
      <c r="CJ215" s="62"/>
      <c r="CK215" s="62"/>
      <c r="CL215" s="62"/>
      <c r="CM215" s="62"/>
      <c r="CN215" s="61">
        <v>2159868</v>
      </c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59" t="s">
        <v>173</v>
      </c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 t="s">
        <v>82</v>
      </c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62" t="s">
        <v>102</v>
      </c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 t="s">
        <v>103</v>
      </c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</row>
    <row r="216" spans="1:450" s="20" customFormat="1" ht="39.75" customHeight="1" x14ac:dyDescent="0.2">
      <c r="A216" s="76" t="s">
        <v>314</v>
      </c>
      <c r="B216" s="76"/>
      <c r="C216" s="76"/>
      <c r="D216" s="76"/>
      <c r="E216" s="76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60" t="s">
        <v>384</v>
      </c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 t="s">
        <v>77</v>
      </c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84" t="s">
        <v>94</v>
      </c>
      <c r="AZ216" s="84"/>
      <c r="BA216" s="84"/>
      <c r="BB216" s="84"/>
      <c r="BC216" s="84"/>
      <c r="BD216" s="84"/>
      <c r="BE216" s="62" t="s">
        <v>95</v>
      </c>
      <c r="BF216" s="62"/>
      <c r="BG216" s="62"/>
      <c r="BH216" s="62"/>
      <c r="BI216" s="62"/>
      <c r="BJ216" s="62"/>
      <c r="BK216" s="62"/>
      <c r="BL216" s="62"/>
      <c r="BM216" s="62"/>
      <c r="BN216" s="62">
        <v>1483</v>
      </c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80">
        <v>71701000</v>
      </c>
      <c r="BZ216" s="76"/>
      <c r="CA216" s="76"/>
      <c r="CB216" s="76"/>
      <c r="CC216" s="76"/>
      <c r="CD216" s="76"/>
      <c r="CE216" s="62" t="s">
        <v>80</v>
      </c>
      <c r="CF216" s="62"/>
      <c r="CG216" s="62"/>
      <c r="CH216" s="62"/>
      <c r="CI216" s="62"/>
      <c r="CJ216" s="62"/>
      <c r="CK216" s="62"/>
      <c r="CL216" s="62"/>
      <c r="CM216" s="62"/>
      <c r="CN216" s="61">
        <v>6668217.1600000001</v>
      </c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59" t="s">
        <v>173</v>
      </c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 t="s">
        <v>82</v>
      </c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62" t="s">
        <v>102</v>
      </c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 t="s">
        <v>103</v>
      </c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</row>
    <row r="217" spans="1:450" s="20" customFormat="1" ht="39.75" customHeight="1" x14ac:dyDescent="0.2">
      <c r="A217" s="76" t="s">
        <v>315</v>
      </c>
      <c r="B217" s="76"/>
      <c r="C217" s="76"/>
      <c r="D217" s="76"/>
      <c r="E217" s="76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60" t="s">
        <v>386</v>
      </c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 t="s">
        <v>77</v>
      </c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84" t="s">
        <v>78</v>
      </c>
      <c r="AZ217" s="84"/>
      <c r="BA217" s="84"/>
      <c r="BB217" s="84"/>
      <c r="BC217" s="84"/>
      <c r="BD217" s="84"/>
      <c r="BE217" s="62" t="s">
        <v>79</v>
      </c>
      <c r="BF217" s="62"/>
      <c r="BG217" s="62"/>
      <c r="BH217" s="62"/>
      <c r="BI217" s="62"/>
      <c r="BJ217" s="62"/>
      <c r="BK217" s="62"/>
      <c r="BL217" s="62"/>
      <c r="BM217" s="62"/>
      <c r="BN217" s="62">
        <v>189</v>
      </c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80">
        <v>71701000</v>
      </c>
      <c r="BZ217" s="76"/>
      <c r="CA217" s="76"/>
      <c r="CB217" s="76"/>
      <c r="CC217" s="76"/>
      <c r="CD217" s="76"/>
      <c r="CE217" s="62" t="s">
        <v>80</v>
      </c>
      <c r="CF217" s="62"/>
      <c r="CG217" s="62"/>
      <c r="CH217" s="62"/>
      <c r="CI217" s="62"/>
      <c r="CJ217" s="62"/>
      <c r="CK217" s="62"/>
      <c r="CL217" s="62"/>
      <c r="CM217" s="62"/>
      <c r="CN217" s="61">
        <v>976422.59</v>
      </c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59" t="s">
        <v>173</v>
      </c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 t="s">
        <v>82</v>
      </c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62" t="s">
        <v>102</v>
      </c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 t="s">
        <v>103</v>
      </c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</row>
    <row r="218" spans="1:450" s="20" customFormat="1" ht="40.5" customHeight="1" x14ac:dyDescent="0.2">
      <c r="A218" s="76" t="s">
        <v>316</v>
      </c>
      <c r="B218" s="76"/>
      <c r="C218" s="76"/>
      <c r="D218" s="76"/>
      <c r="E218" s="76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60" t="s">
        <v>388</v>
      </c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 t="s">
        <v>77</v>
      </c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84" t="s">
        <v>78</v>
      </c>
      <c r="AZ218" s="84"/>
      <c r="BA218" s="84"/>
      <c r="BB218" s="84"/>
      <c r="BC218" s="84"/>
      <c r="BD218" s="84"/>
      <c r="BE218" s="62" t="s">
        <v>79</v>
      </c>
      <c r="BF218" s="62"/>
      <c r="BG218" s="62"/>
      <c r="BH218" s="62"/>
      <c r="BI218" s="62"/>
      <c r="BJ218" s="62"/>
      <c r="BK218" s="62"/>
      <c r="BL218" s="62"/>
      <c r="BM218" s="62"/>
      <c r="BN218" s="62">
        <v>1350</v>
      </c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80">
        <v>71701000</v>
      </c>
      <c r="BZ218" s="76"/>
      <c r="CA218" s="76"/>
      <c r="CB218" s="76"/>
      <c r="CC218" s="76"/>
      <c r="CD218" s="76"/>
      <c r="CE218" s="62" t="s">
        <v>80</v>
      </c>
      <c r="CF218" s="62"/>
      <c r="CG218" s="62"/>
      <c r="CH218" s="62"/>
      <c r="CI218" s="62"/>
      <c r="CJ218" s="62"/>
      <c r="CK218" s="62"/>
      <c r="CL218" s="62"/>
      <c r="CM218" s="62"/>
      <c r="CN218" s="61">
        <v>582802</v>
      </c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59" t="s">
        <v>615</v>
      </c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 t="s">
        <v>82</v>
      </c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62" t="s">
        <v>86</v>
      </c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 t="s">
        <v>84</v>
      </c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</row>
    <row r="219" spans="1:450" s="20" customFormat="1" ht="40.5" customHeight="1" x14ac:dyDescent="0.2">
      <c r="A219" s="76" t="s">
        <v>317</v>
      </c>
      <c r="B219" s="76"/>
      <c r="C219" s="76"/>
      <c r="D219" s="76"/>
      <c r="E219" s="76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60" t="s">
        <v>388</v>
      </c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 t="s">
        <v>77</v>
      </c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84" t="s">
        <v>78</v>
      </c>
      <c r="AZ219" s="84"/>
      <c r="BA219" s="84"/>
      <c r="BB219" s="84"/>
      <c r="BC219" s="84"/>
      <c r="BD219" s="84"/>
      <c r="BE219" s="62" t="s">
        <v>79</v>
      </c>
      <c r="BF219" s="62"/>
      <c r="BG219" s="62"/>
      <c r="BH219" s="62"/>
      <c r="BI219" s="62"/>
      <c r="BJ219" s="62"/>
      <c r="BK219" s="62"/>
      <c r="BL219" s="62"/>
      <c r="BM219" s="62"/>
      <c r="BN219" s="62">
        <v>672</v>
      </c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80">
        <v>71701000</v>
      </c>
      <c r="BZ219" s="76"/>
      <c r="CA219" s="76"/>
      <c r="CB219" s="76"/>
      <c r="CC219" s="76"/>
      <c r="CD219" s="76"/>
      <c r="CE219" s="62" t="s">
        <v>80</v>
      </c>
      <c r="CF219" s="62"/>
      <c r="CG219" s="62"/>
      <c r="CH219" s="62"/>
      <c r="CI219" s="62"/>
      <c r="CJ219" s="62"/>
      <c r="CK219" s="62"/>
      <c r="CL219" s="62"/>
      <c r="CM219" s="62"/>
      <c r="CN219" s="61">
        <v>509393.28</v>
      </c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59" t="s">
        <v>173</v>
      </c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 t="s">
        <v>82</v>
      </c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62" t="s">
        <v>86</v>
      </c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 t="s">
        <v>84</v>
      </c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</row>
    <row r="220" spans="1:450" s="20" customFormat="1" ht="40.5" customHeight="1" x14ac:dyDescent="0.2">
      <c r="A220" s="76" t="s">
        <v>318</v>
      </c>
      <c r="B220" s="76"/>
      <c r="C220" s="76"/>
      <c r="D220" s="76"/>
      <c r="E220" s="76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60" t="s">
        <v>391</v>
      </c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 t="s">
        <v>77</v>
      </c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84" t="s">
        <v>94</v>
      </c>
      <c r="AZ220" s="84"/>
      <c r="BA220" s="84"/>
      <c r="BB220" s="84"/>
      <c r="BC220" s="84"/>
      <c r="BD220" s="84"/>
      <c r="BE220" s="62" t="s">
        <v>95</v>
      </c>
      <c r="BF220" s="62"/>
      <c r="BG220" s="62"/>
      <c r="BH220" s="62"/>
      <c r="BI220" s="62"/>
      <c r="BJ220" s="62"/>
      <c r="BK220" s="62"/>
      <c r="BL220" s="62"/>
      <c r="BM220" s="62"/>
      <c r="BN220" s="62">
        <v>480</v>
      </c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80">
        <v>71701000</v>
      </c>
      <c r="BZ220" s="76"/>
      <c r="CA220" s="76"/>
      <c r="CB220" s="76"/>
      <c r="CC220" s="76"/>
      <c r="CD220" s="76"/>
      <c r="CE220" s="62" t="s">
        <v>80</v>
      </c>
      <c r="CF220" s="62"/>
      <c r="CG220" s="62"/>
      <c r="CH220" s="62"/>
      <c r="CI220" s="62"/>
      <c r="CJ220" s="62"/>
      <c r="CK220" s="62"/>
      <c r="CL220" s="62"/>
      <c r="CM220" s="62"/>
      <c r="CN220" s="61">
        <v>2011120.1</v>
      </c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59" t="s">
        <v>173</v>
      </c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 t="s">
        <v>82</v>
      </c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62" t="s">
        <v>102</v>
      </c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 t="s">
        <v>103</v>
      </c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  <c r="PE220" s="19"/>
      <c r="PF220" s="19"/>
      <c r="PG220" s="19"/>
      <c r="PH220" s="19"/>
      <c r="PI220" s="19"/>
      <c r="PJ220" s="19"/>
      <c r="PK220" s="19"/>
      <c r="PL220" s="19"/>
      <c r="PM220" s="19"/>
      <c r="PN220" s="19"/>
      <c r="PO220" s="19"/>
      <c r="PP220" s="19"/>
      <c r="PQ220" s="19"/>
      <c r="PR220" s="19"/>
      <c r="PS220" s="19"/>
      <c r="PT220" s="19"/>
      <c r="PU220" s="19"/>
      <c r="PV220" s="19"/>
      <c r="PW220" s="19"/>
      <c r="PX220" s="19"/>
      <c r="PY220" s="19"/>
      <c r="PZ220" s="19"/>
      <c r="QA220" s="19"/>
      <c r="QB220" s="19"/>
      <c r="QC220" s="19"/>
      <c r="QD220" s="19"/>
      <c r="QE220" s="19"/>
      <c r="QF220" s="19"/>
      <c r="QG220" s="19"/>
      <c r="QH220" s="19"/>
    </row>
    <row r="221" spans="1:450" s="20" customFormat="1" ht="40.5" customHeight="1" x14ac:dyDescent="0.2">
      <c r="A221" s="76" t="s">
        <v>319</v>
      </c>
      <c r="B221" s="76"/>
      <c r="C221" s="76"/>
      <c r="D221" s="76"/>
      <c r="E221" s="76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60" t="s">
        <v>393</v>
      </c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 t="s">
        <v>77</v>
      </c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84" t="s">
        <v>94</v>
      </c>
      <c r="AZ221" s="84"/>
      <c r="BA221" s="84"/>
      <c r="BB221" s="84"/>
      <c r="BC221" s="84"/>
      <c r="BD221" s="84"/>
      <c r="BE221" s="62" t="s">
        <v>95</v>
      </c>
      <c r="BF221" s="62"/>
      <c r="BG221" s="62"/>
      <c r="BH221" s="62"/>
      <c r="BI221" s="62"/>
      <c r="BJ221" s="62"/>
      <c r="BK221" s="62"/>
      <c r="BL221" s="62"/>
      <c r="BM221" s="62"/>
      <c r="BN221" s="62">
        <v>80</v>
      </c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80">
        <v>71701000</v>
      </c>
      <c r="BZ221" s="76"/>
      <c r="CA221" s="76"/>
      <c r="CB221" s="76"/>
      <c r="CC221" s="76"/>
      <c r="CD221" s="76"/>
      <c r="CE221" s="62" t="s">
        <v>80</v>
      </c>
      <c r="CF221" s="62"/>
      <c r="CG221" s="62"/>
      <c r="CH221" s="62"/>
      <c r="CI221" s="62"/>
      <c r="CJ221" s="62"/>
      <c r="CK221" s="62"/>
      <c r="CL221" s="62"/>
      <c r="CM221" s="62"/>
      <c r="CN221" s="61">
        <v>1159998.3999999999</v>
      </c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59" t="s">
        <v>173</v>
      </c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 t="s">
        <v>82</v>
      </c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62" t="s">
        <v>86</v>
      </c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 t="s">
        <v>84</v>
      </c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</row>
    <row r="222" spans="1:450" s="20" customFormat="1" ht="40.5" customHeight="1" x14ac:dyDescent="0.2">
      <c r="A222" s="76" t="s">
        <v>320</v>
      </c>
      <c r="B222" s="76"/>
      <c r="C222" s="76"/>
      <c r="D222" s="76"/>
      <c r="E222" s="76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60" t="s">
        <v>395</v>
      </c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 t="s">
        <v>77</v>
      </c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84" t="s">
        <v>94</v>
      </c>
      <c r="AZ222" s="84"/>
      <c r="BA222" s="84"/>
      <c r="BB222" s="84"/>
      <c r="BC222" s="84"/>
      <c r="BD222" s="84"/>
      <c r="BE222" s="62" t="s">
        <v>95</v>
      </c>
      <c r="BF222" s="62"/>
      <c r="BG222" s="62"/>
      <c r="BH222" s="62"/>
      <c r="BI222" s="62"/>
      <c r="BJ222" s="62"/>
      <c r="BK222" s="62"/>
      <c r="BL222" s="62"/>
      <c r="BM222" s="62"/>
      <c r="BN222" s="62">
        <v>620</v>
      </c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80">
        <v>71701000</v>
      </c>
      <c r="BZ222" s="76"/>
      <c r="CA222" s="76"/>
      <c r="CB222" s="76"/>
      <c r="CC222" s="76"/>
      <c r="CD222" s="76"/>
      <c r="CE222" s="62" t="s">
        <v>80</v>
      </c>
      <c r="CF222" s="62"/>
      <c r="CG222" s="62"/>
      <c r="CH222" s="62"/>
      <c r="CI222" s="62"/>
      <c r="CJ222" s="62"/>
      <c r="CK222" s="62"/>
      <c r="CL222" s="62"/>
      <c r="CM222" s="62"/>
      <c r="CN222" s="61">
        <v>481620</v>
      </c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59" t="s">
        <v>173</v>
      </c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 t="s">
        <v>82</v>
      </c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62" t="s">
        <v>86</v>
      </c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 t="s">
        <v>84</v>
      </c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</row>
    <row r="223" spans="1:450" s="20" customFormat="1" ht="40.5" customHeight="1" x14ac:dyDescent="0.2">
      <c r="A223" s="76" t="s">
        <v>321</v>
      </c>
      <c r="B223" s="76"/>
      <c r="C223" s="76"/>
      <c r="D223" s="76"/>
      <c r="E223" s="76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60" t="s">
        <v>583</v>
      </c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 t="s">
        <v>77</v>
      </c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84" t="s">
        <v>78</v>
      </c>
      <c r="AZ223" s="84"/>
      <c r="BA223" s="84"/>
      <c r="BB223" s="84"/>
      <c r="BC223" s="84"/>
      <c r="BD223" s="84"/>
      <c r="BE223" s="62" t="s">
        <v>79</v>
      </c>
      <c r="BF223" s="62"/>
      <c r="BG223" s="62"/>
      <c r="BH223" s="62"/>
      <c r="BI223" s="62"/>
      <c r="BJ223" s="62"/>
      <c r="BK223" s="62"/>
      <c r="BL223" s="62"/>
      <c r="BM223" s="62"/>
      <c r="BN223" s="62">
        <v>2350</v>
      </c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80">
        <v>71701000</v>
      </c>
      <c r="BZ223" s="76"/>
      <c r="CA223" s="76"/>
      <c r="CB223" s="76"/>
      <c r="CC223" s="76"/>
      <c r="CD223" s="76"/>
      <c r="CE223" s="62" t="s">
        <v>80</v>
      </c>
      <c r="CF223" s="62"/>
      <c r="CG223" s="62"/>
      <c r="CH223" s="62"/>
      <c r="CI223" s="62"/>
      <c r="CJ223" s="62"/>
      <c r="CK223" s="62"/>
      <c r="CL223" s="62"/>
      <c r="CM223" s="62"/>
      <c r="CN223" s="61">
        <v>1483250</v>
      </c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59" t="s">
        <v>173</v>
      </c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 t="s">
        <v>82</v>
      </c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62" t="s">
        <v>86</v>
      </c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 t="s">
        <v>84</v>
      </c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</row>
    <row r="224" spans="1:450" s="20" customFormat="1" ht="39.75" customHeight="1" x14ac:dyDescent="0.2">
      <c r="A224" s="76" t="s">
        <v>322</v>
      </c>
      <c r="B224" s="76"/>
      <c r="C224" s="76"/>
      <c r="D224" s="76"/>
      <c r="E224" s="76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60" t="s">
        <v>399</v>
      </c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 t="s">
        <v>77</v>
      </c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84" t="s">
        <v>400</v>
      </c>
      <c r="AZ224" s="84"/>
      <c r="BA224" s="84"/>
      <c r="BB224" s="84"/>
      <c r="BC224" s="84"/>
      <c r="BD224" s="84"/>
      <c r="BE224" s="62" t="s">
        <v>401</v>
      </c>
      <c r="BF224" s="62"/>
      <c r="BG224" s="62"/>
      <c r="BH224" s="62"/>
      <c r="BI224" s="62"/>
      <c r="BJ224" s="62"/>
      <c r="BK224" s="62"/>
      <c r="BL224" s="62"/>
      <c r="BM224" s="62"/>
      <c r="BN224" s="62">
        <v>10</v>
      </c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80">
        <v>71701000</v>
      </c>
      <c r="BZ224" s="76"/>
      <c r="CA224" s="76"/>
      <c r="CB224" s="76"/>
      <c r="CC224" s="76"/>
      <c r="CD224" s="76"/>
      <c r="CE224" s="62" t="s">
        <v>80</v>
      </c>
      <c r="CF224" s="62"/>
      <c r="CG224" s="62"/>
      <c r="CH224" s="62"/>
      <c r="CI224" s="62"/>
      <c r="CJ224" s="62"/>
      <c r="CK224" s="62"/>
      <c r="CL224" s="62"/>
      <c r="CM224" s="62"/>
      <c r="CN224" s="61">
        <v>280000</v>
      </c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59" t="s">
        <v>615</v>
      </c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 t="s">
        <v>82</v>
      </c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62" t="s">
        <v>83</v>
      </c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 t="s">
        <v>84</v>
      </c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  <c r="PE224" s="19"/>
      <c r="PF224" s="19"/>
      <c r="PG224" s="19"/>
      <c r="PH224" s="19"/>
      <c r="PI224" s="19"/>
      <c r="PJ224" s="19"/>
      <c r="PK224" s="19"/>
      <c r="PL224" s="19"/>
      <c r="PM224" s="19"/>
      <c r="PN224" s="19"/>
      <c r="PO224" s="19"/>
      <c r="PP224" s="19"/>
      <c r="PQ224" s="19"/>
      <c r="PR224" s="19"/>
      <c r="PS224" s="19"/>
      <c r="PT224" s="19"/>
      <c r="PU224" s="19"/>
      <c r="PV224" s="19"/>
      <c r="PW224" s="19"/>
      <c r="PX224" s="19"/>
      <c r="PY224" s="19"/>
      <c r="PZ224" s="19"/>
      <c r="QA224" s="19"/>
      <c r="QB224" s="19"/>
      <c r="QC224" s="19"/>
      <c r="QD224" s="19"/>
      <c r="QE224" s="19"/>
      <c r="QF224" s="19"/>
      <c r="QG224" s="19"/>
      <c r="QH224" s="19"/>
    </row>
    <row r="225" spans="1:450" s="20" customFormat="1" ht="39.75" customHeight="1" x14ac:dyDescent="0.2">
      <c r="A225" s="76" t="s">
        <v>323</v>
      </c>
      <c r="B225" s="76"/>
      <c r="C225" s="76"/>
      <c r="D225" s="76"/>
      <c r="E225" s="76"/>
      <c r="F225" s="83" t="s">
        <v>111</v>
      </c>
      <c r="G225" s="83"/>
      <c r="H225" s="83"/>
      <c r="I225" s="83"/>
      <c r="J225" s="83"/>
      <c r="K225" s="83"/>
      <c r="L225" s="83"/>
      <c r="M225" s="83"/>
      <c r="N225" s="83"/>
      <c r="O225" s="83" t="s">
        <v>112</v>
      </c>
      <c r="P225" s="83"/>
      <c r="Q225" s="83"/>
      <c r="R225" s="83"/>
      <c r="S225" s="83"/>
      <c r="T225" s="83"/>
      <c r="U225" s="83"/>
      <c r="V225" s="83"/>
      <c r="W225" s="83"/>
      <c r="X225" s="60" t="s">
        <v>125</v>
      </c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 t="s">
        <v>77</v>
      </c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84" t="s">
        <v>94</v>
      </c>
      <c r="AZ225" s="84"/>
      <c r="BA225" s="84"/>
      <c r="BB225" s="84"/>
      <c r="BC225" s="84"/>
      <c r="BD225" s="84"/>
      <c r="BE225" s="62" t="s">
        <v>95</v>
      </c>
      <c r="BF225" s="62"/>
      <c r="BG225" s="62"/>
      <c r="BH225" s="62"/>
      <c r="BI225" s="62"/>
      <c r="BJ225" s="62"/>
      <c r="BK225" s="62"/>
      <c r="BL225" s="62"/>
      <c r="BM225" s="62"/>
      <c r="BN225" s="62">
        <v>3</v>
      </c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80">
        <v>71701000</v>
      </c>
      <c r="BZ225" s="76"/>
      <c r="CA225" s="76"/>
      <c r="CB225" s="76"/>
      <c r="CC225" s="76"/>
      <c r="CD225" s="76"/>
      <c r="CE225" s="62" t="s">
        <v>80</v>
      </c>
      <c r="CF225" s="62"/>
      <c r="CG225" s="62"/>
      <c r="CH225" s="62"/>
      <c r="CI225" s="62"/>
      <c r="CJ225" s="62"/>
      <c r="CK225" s="62"/>
      <c r="CL225" s="62"/>
      <c r="CM225" s="62"/>
      <c r="CN225" s="61">
        <v>1175940</v>
      </c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59" t="s">
        <v>81</v>
      </c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 t="s">
        <v>105</v>
      </c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62" t="s">
        <v>86</v>
      </c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 t="s">
        <v>84</v>
      </c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  <c r="PE225" s="19"/>
      <c r="PF225" s="19"/>
      <c r="PG225" s="19"/>
      <c r="PH225" s="19"/>
      <c r="PI225" s="19"/>
      <c r="PJ225" s="19"/>
      <c r="PK225" s="19"/>
      <c r="PL225" s="19"/>
      <c r="PM225" s="19"/>
      <c r="PN225" s="19"/>
      <c r="PO225" s="19"/>
      <c r="PP225" s="19"/>
      <c r="PQ225" s="19"/>
      <c r="PR225" s="19"/>
      <c r="PS225" s="19"/>
      <c r="PT225" s="19"/>
      <c r="PU225" s="19"/>
      <c r="PV225" s="19"/>
      <c r="PW225" s="19"/>
      <c r="PX225" s="19"/>
      <c r="PY225" s="19"/>
      <c r="PZ225" s="19"/>
      <c r="QA225" s="19"/>
      <c r="QB225" s="19"/>
      <c r="QC225" s="19"/>
      <c r="QD225" s="19"/>
      <c r="QE225" s="19"/>
      <c r="QF225" s="19"/>
      <c r="QG225" s="19"/>
      <c r="QH225" s="19"/>
    </row>
    <row r="226" spans="1:450" s="20" customFormat="1" ht="39.75" customHeight="1" x14ac:dyDescent="0.2">
      <c r="A226" s="76" t="s">
        <v>324</v>
      </c>
      <c r="B226" s="76"/>
      <c r="C226" s="76"/>
      <c r="D226" s="76"/>
      <c r="E226" s="76"/>
      <c r="F226" s="83" t="s">
        <v>111</v>
      </c>
      <c r="G226" s="83"/>
      <c r="H226" s="83"/>
      <c r="I226" s="83"/>
      <c r="J226" s="83"/>
      <c r="K226" s="83"/>
      <c r="L226" s="83"/>
      <c r="M226" s="83"/>
      <c r="N226" s="83"/>
      <c r="O226" s="83" t="s">
        <v>112</v>
      </c>
      <c r="P226" s="83"/>
      <c r="Q226" s="83"/>
      <c r="R226" s="83"/>
      <c r="S226" s="83"/>
      <c r="T226" s="83"/>
      <c r="U226" s="83"/>
      <c r="V226" s="83"/>
      <c r="W226" s="83"/>
      <c r="X226" s="60" t="s">
        <v>127</v>
      </c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 t="s">
        <v>77</v>
      </c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84" t="s">
        <v>94</v>
      </c>
      <c r="AZ226" s="84"/>
      <c r="BA226" s="84"/>
      <c r="BB226" s="84"/>
      <c r="BC226" s="84"/>
      <c r="BD226" s="84"/>
      <c r="BE226" s="62" t="s">
        <v>95</v>
      </c>
      <c r="BF226" s="62"/>
      <c r="BG226" s="62"/>
      <c r="BH226" s="62"/>
      <c r="BI226" s="62"/>
      <c r="BJ226" s="62"/>
      <c r="BK226" s="62"/>
      <c r="BL226" s="62"/>
      <c r="BM226" s="62"/>
      <c r="BN226" s="62">
        <v>5570</v>
      </c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80">
        <v>71701000</v>
      </c>
      <c r="BZ226" s="76"/>
      <c r="CA226" s="76"/>
      <c r="CB226" s="76"/>
      <c r="CC226" s="76"/>
      <c r="CD226" s="76"/>
      <c r="CE226" s="62" t="s">
        <v>80</v>
      </c>
      <c r="CF226" s="62"/>
      <c r="CG226" s="62"/>
      <c r="CH226" s="62"/>
      <c r="CI226" s="62"/>
      <c r="CJ226" s="62"/>
      <c r="CK226" s="62"/>
      <c r="CL226" s="62"/>
      <c r="CM226" s="62"/>
      <c r="CN226" s="61">
        <v>411743.7</v>
      </c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59" t="s">
        <v>81</v>
      </c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 t="s">
        <v>82</v>
      </c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62" t="s">
        <v>83</v>
      </c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 t="s">
        <v>84</v>
      </c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</row>
    <row r="227" spans="1:450" s="20" customFormat="1" ht="39.75" customHeight="1" x14ac:dyDescent="0.2">
      <c r="A227" s="76" t="s">
        <v>325</v>
      </c>
      <c r="B227" s="76"/>
      <c r="C227" s="76"/>
      <c r="D227" s="76"/>
      <c r="E227" s="76"/>
      <c r="F227" s="83" t="s">
        <v>111</v>
      </c>
      <c r="G227" s="83"/>
      <c r="H227" s="83"/>
      <c r="I227" s="83"/>
      <c r="J227" s="83"/>
      <c r="K227" s="83"/>
      <c r="L227" s="83"/>
      <c r="M227" s="83"/>
      <c r="N227" s="83"/>
      <c r="O227" s="83" t="s">
        <v>112</v>
      </c>
      <c r="P227" s="83"/>
      <c r="Q227" s="83"/>
      <c r="R227" s="83"/>
      <c r="S227" s="83"/>
      <c r="T227" s="83"/>
      <c r="U227" s="83"/>
      <c r="V227" s="83"/>
      <c r="W227" s="83"/>
      <c r="X227" s="60" t="s">
        <v>129</v>
      </c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 t="s">
        <v>77</v>
      </c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84" t="s">
        <v>78</v>
      </c>
      <c r="AZ227" s="84"/>
      <c r="BA227" s="84"/>
      <c r="BB227" s="84"/>
      <c r="BC227" s="84"/>
      <c r="BD227" s="84"/>
      <c r="BE227" s="62" t="s">
        <v>79</v>
      </c>
      <c r="BF227" s="62"/>
      <c r="BG227" s="62"/>
      <c r="BH227" s="62"/>
      <c r="BI227" s="62"/>
      <c r="BJ227" s="62"/>
      <c r="BK227" s="62"/>
      <c r="BL227" s="62"/>
      <c r="BM227" s="62"/>
      <c r="BN227" s="62">
        <v>61820</v>
      </c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80">
        <v>71701000</v>
      </c>
      <c r="BZ227" s="76"/>
      <c r="CA227" s="76"/>
      <c r="CB227" s="76"/>
      <c r="CC227" s="76"/>
      <c r="CD227" s="76"/>
      <c r="CE227" s="62" t="s">
        <v>80</v>
      </c>
      <c r="CF227" s="62"/>
      <c r="CG227" s="62"/>
      <c r="CH227" s="62"/>
      <c r="CI227" s="62"/>
      <c r="CJ227" s="62"/>
      <c r="CK227" s="62"/>
      <c r="CL227" s="62"/>
      <c r="CM227" s="62"/>
      <c r="CN227" s="61">
        <v>2767556.8</v>
      </c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59" t="s">
        <v>173</v>
      </c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 t="s">
        <v>82</v>
      </c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62" t="s">
        <v>102</v>
      </c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 t="s">
        <v>103</v>
      </c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</row>
    <row r="228" spans="1:450" s="20" customFormat="1" ht="54.75" customHeight="1" x14ac:dyDescent="0.2">
      <c r="A228" s="76" t="s">
        <v>326</v>
      </c>
      <c r="B228" s="76"/>
      <c r="C228" s="76"/>
      <c r="D228" s="76"/>
      <c r="E228" s="76"/>
      <c r="F228" s="83" t="s">
        <v>111</v>
      </c>
      <c r="G228" s="83"/>
      <c r="H228" s="83"/>
      <c r="I228" s="83"/>
      <c r="J228" s="83"/>
      <c r="K228" s="83"/>
      <c r="L228" s="83"/>
      <c r="M228" s="83"/>
      <c r="N228" s="83"/>
      <c r="O228" s="83" t="s">
        <v>131</v>
      </c>
      <c r="P228" s="83"/>
      <c r="Q228" s="83"/>
      <c r="R228" s="83"/>
      <c r="S228" s="83"/>
      <c r="T228" s="83"/>
      <c r="U228" s="83"/>
      <c r="V228" s="83"/>
      <c r="W228" s="83"/>
      <c r="X228" s="60" t="s">
        <v>132</v>
      </c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 t="s">
        <v>77</v>
      </c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84" t="s">
        <v>78</v>
      </c>
      <c r="AZ228" s="84"/>
      <c r="BA228" s="84"/>
      <c r="BB228" s="84"/>
      <c r="BC228" s="84"/>
      <c r="BD228" s="84"/>
      <c r="BE228" s="62" t="s">
        <v>79</v>
      </c>
      <c r="BF228" s="62"/>
      <c r="BG228" s="62"/>
      <c r="BH228" s="62"/>
      <c r="BI228" s="62"/>
      <c r="BJ228" s="62"/>
      <c r="BK228" s="62"/>
      <c r="BL228" s="62"/>
      <c r="BM228" s="62"/>
      <c r="BN228" s="62">
        <v>7212</v>
      </c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80">
        <v>71701000</v>
      </c>
      <c r="BZ228" s="76"/>
      <c r="CA228" s="76"/>
      <c r="CB228" s="76"/>
      <c r="CC228" s="76"/>
      <c r="CD228" s="76"/>
      <c r="CE228" s="62" t="s">
        <v>80</v>
      </c>
      <c r="CF228" s="62"/>
      <c r="CG228" s="62"/>
      <c r="CH228" s="62"/>
      <c r="CI228" s="62"/>
      <c r="CJ228" s="62"/>
      <c r="CK228" s="62"/>
      <c r="CL228" s="62"/>
      <c r="CM228" s="62"/>
      <c r="CN228" s="61">
        <v>2993074.95</v>
      </c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59" t="s">
        <v>173</v>
      </c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 t="s">
        <v>82</v>
      </c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62" t="s">
        <v>102</v>
      </c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 t="s">
        <v>103</v>
      </c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</row>
    <row r="229" spans="1:450" s="20" customFormat="1" ht="42.75" customHeight="1" x14ac:dyDescent="0.2">
      <c r="A229" s="76" t="s">
        <v>327</v>
      </c>
      <c r="B229" s="76"/>
      <c r="C229" s="76"/>
      <c r="D229" s="76"/>
      <c r="E229" s="76"/>
      <c r="F229" s="83" t="s">
        <v>111</v>
      </c>
      <c r="G229" s="83"/>
      <c r="H229" s="83"/>
      <c r="I229" s="83"/>
      <c r="J229" s="83"/>
      <c r="K229" s="83"/>
      <c r="L229" s="83"/>
      <c r="M229" s="83"/>
      <c r="N229" s="83"/>
      <c r="O229" s="83" t="s">
        <v>134</v>
      </c>
      <c r="P229" s="83"/>
      <c r="Q229" s="83"/>
      <c r="R229" s="83"/>
      <c r="S229" s="83"/>
      <c r="T229" s="83"/>
      <c r="U229" s="83"/>
      <c r="V229" s="83"/>
      <c r="W229" s="83"/>
      <c r="X229" s="60" t="s">
        <v>135</v>
      </c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 t="s">
        <v>77</v>
      </c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84" t="s">
        <v>78</v>
      </c>
      <c r="AZ229" s="84"/>
      <c r="BA229" s="84"/>
      <c r="BB229" s="84"/>
      <c r="BC229" s="84"/>
      <c r="BD229" s="84"/>
      <c r="BE229" s="62" t="s">
        <v>79</v>
      </c>
      <c r="BF229" s="62"/>
      <c r="BG229" s="62"/>
      <c r="BH229" s="62"/>
      <c r="BI229" s="62"/>
      <c r="BJ229" s="62"/>
      <c r="BK229" s="62"/>
      <c r="BL229" s="62"/>
      <c r="BM229" s="62"/>
      <c r="BN229" s="62">
        <v>15055</v>
      </c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80">
        <v>71701000</v>
      </c>
      <c r="BZ229" s="76"/>
      <c r="CA229" s="76"/>
      <c r="CB229" s="76"/>
      <c r="CC229" s="76"/>
      <c r="CD229" s="76"/>
      <c r="CE229" s="62" t="s">
        <v>80</v>
      </c>
      <c r="CF229" s="62"/>
      <c r="CG229" s="62"/>
      <c r="CH229" s="62"/>
      <c r="CI229" s="62"/>
      <c r="CJ229" s="62"/>
      <c r="CK229" s="62"/>
      <c r="CL229" s="62"/>
      <c r="CM229" s="62"/>
      <c r="CN229" s="61">
        <v>2653549.31</v>
      </c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59" t="s">
        <v>81</v>
      </c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 t="s">
        <v>82</v>
      </c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62" t="s">
        <v>102</v>
      </c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 t="s">
        <v>103</v>
      </c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  <c r="PE229" s="19"/>
      <c r="PF229" s="19"/>
      <c r="PG229" s="19"/>
      <c r="PH229" s="19"/>
      <c r="PI229" s="19"/>
      <c r="PJ229" s="19"/>
      <c r="PK229" s="19"/>
      <c r="PL229" s="19"/>
      <c r="PM229" s="19"/>
      <c r="PN229" s="19"/>
      <c r="PO229" s="19"/>
      <c r="PP229" s="19"/>
      <c r="PQ229" s="19"/>
      <c r="PR229" s="19"/>
      <c r="PS229" s="19"/>
      <c r="PT229" s="19"/>
      <c r="PU229" s="19"/>
      <c r="PV229" s="19"/>
      <c r="PW229" s="19"/>
      <c r="PX229" s="19"/>
      <c r="PY229" s="19"/>
      <c r="PZ229" s="19"/>
      <c r="QA229" s="19"/>
      <c r="QB229" s="19"/>
      <c r="QC229" s="19"/>
      <c r="QD229" s="19"/>
      <c r="QE229" s="19"/>
      <c r="QF229" s="19"/>
      <c r="QG229" s="19"/>
      <c r="QH229" s="19"/>
    </row>
    <row r="230" spans="1:450" s="20" customFormat="1" ht="39.75" customHeight="1" x14ac:dyDescent="0.2">
      <c r="A230" s="76" t="s">
        <v>328</v>
      </c>
      <c r="B230" s="76"/>
      <c r="C230" s="76"/>
      <c r="D230" s="76"/>
      <c r="E230" s="76"/>
      <c r="F230" s="83" t="s">
        <v>111</v>
      </c>
      <c r="G230" s="83"/>
      <c r="H230" s="83"/>
      <c r="I230" s="83"/>
      <c r="J230" s="83"/>
      <c r="K230" s="83"/>
      <c r="L230" s="83"/>
      <c r="M230" s="83"/>
      <c r="N230" s="83"/>
      <c r="O230" s="83" t="s">
        <v>652</v>
      </c>
      <c r="P230" s="83"/>
      <c r="Q230" s="83"/>
      <c r="R230" s="83"/>
      <c r="S230" s="83"/>
      <c r="T230" s="83"/>
      <c r="U230" s="83"/>
      <c r="V230" s="83"/>
      <c r="W230" s="83"/>
      <c r="X230" s="60" t="s">
        <v>113</v>
      </c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 t="s">
        <v>77</v>
      </c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84" t="s">
        <v>78</v>
      </c>
      <c r="AZ230" s="84"/>
      <c r="BA230" s="84"/>
      <c r="BB230" s="84"/>
      <c r="BC230" s="84"/>
      <c r="BD230" s="84"/>
      <c r="BE230" s="62" t="s">
        <v>79</v>
      </c>
      <c r="BF230" s="62"/>
      <c r="BG230" s="62"/>
      <c r="BH230" s="62"/>
      <c r="BI230" s="62"/>
      <c r="BJ230" s="62"/>
      <c r="BK230" s="62"/>
      <c r="BL230" s="62"/>
      <c r="BM230" s="62"/>
      <c r="BN230" s="62">
        <v>184</v>
      </c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80">
        <v>71701000</v>
      </c>
      <c r="BZ230" s="76"/>
      <c r="CA230" s="76"/>
      <c r="CB230" s="76"/>
      <c r="CC230" s="76"/>
      <c r="CD230" s="76"/>
      <c r="CE230" s="62" t="s">
        <v>80</v>
      </c>
      <c r="CF230" s="62"/>
      <c r="CG230" s="62"/>
      <c r="CH230" s="62"/>
      <c r="CI230" s="62"/>
      <c r="CJ230" s="62"/>
      <c r="CK230" s="62"/>
      <c r="CL230" s="62"/>
      <c r="CM230" s="62"/>
      <c r="CN230" s="61">
        <v>672347.5</v>
      </c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59" t="s">
        <v>81</v>
      </c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 t="s">
        <v>82</v>
      </c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62" t="s">
        <v>86</v>
      </c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 t="s">
        <v>84</v>
      </c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</row>
    <row r="231" spans="1:450" s="20" customFormat="1" ht="39.75" customHeight="1" x14ac:dyDescent="0.2">
      <c r="A231" s="76" t="s">
        <v>329</v>
      </c>
      <c r="B231" s="76"/>
      <c r="C231" s="76"/>
      <c r="D231" s="76"/>
      <c r="E231" s="76"/>
      <c r="F231" s="83" t="s">
        <v>111</v>
      </c>
      <c r="G231" s="83"/>
      <c r="H231" s="83"/>
      <c r="I231" s="83"/>
      <c r="J231" s="83"/>
      <c r="K231" s="83"/>
      <c r="L231" s="83"/>
      <c r="M231" s="83"/>
      <c r="N231" s="83"/>
      <c r="O231" s="83" t="s">
        <v>122</v>
      </c>
      <c r="P231" s="83"/>
      <c r="Q231" s="83"/>
      <c r="R231" s="83"/>
      <c r="S231" s="83"/>
      <c r="T231" s="83"/>
      <c r="U231" s="83"/>
      <c r="V231" s="83"/>
      <c r="W231" s="83"/>
      <c r="X231" s="60" t="s">
        <v>123</v>
      </c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 t="s">
        <v>77</v>
      </c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84" t="s">
        <v>94</v>
      </c>
      <c r="AZ231" s="84"/>
      <c r="BA231" s="84"/>
      <c r="BB231" s="84"/>
      <c r="BC231" s="84"/>
      <c r="BD231" s="84"/>
      <c r="BE231" s="62" t="s">
        <v>95</v>
      </c>
      <c r="BF231" s="62"/>
      <c r="BG231" s="62"/>
      <c r="BH231" s="62"/>
      <c r="BI231" s="62"/>
      <c r="BJ231" s="62"/>
      <c r="BK231" s="62"/>
      <c r="BL231" s="62"/>
      <c r="BM231" s="62"/>
      <c r="BN231" s="62">
        <v>40</v>
      </c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80">
        <v>71701000</v>
      </c>
      <c r="BZ231" s="76"/>
      <c r="CA231" s="76"/>
      <c r="CB231" s="76"/>
      <c r="CC231" s="76"/>
      <c r="CD231" s="76"/>
      <c r="CE231" s="62" t="s">
        <v>80</v>
      </c>
      <c r="CF231" s="62"/>
      <c r="CG231" s="62"/>
      <c r="CH231" s="62"/>
      <c r="CI231" s="62"/>
      <c r="CJ231" s="62"/>
      <c r="CK231" s="62"/>
      <c r="CL231" s="62"/>
      <c r="CM231" s="62"/>
      <c r="CN231" s="61">
        <v>140000</v>
      </c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59" t="s">
        <v>81</v>
      </c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 t="s">
        <v>82</v>
      </c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62" t="s">
        <v>86</v>
      </c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 t="s">
        <v>84</v>
      </c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</row>
    <row r="232" spans="1:450" s="20" customFormat="1" ht="39.75" customHeight="1" x14ac:dyDescent="0.2">
      <c r="A232" s="76" t="s">
        <v>330</v>
      </c>
      <c r="B232" s="76"/>
      <c r="C232" s="76"/>
      <c r="D232" s="76"/>
      <c r="E232" s="76"/>
      <c r="F232" s="83" t="s">
        <v>116</v>
      </c>
      <c r="G232" s="83"/>
      <c r="H232" s="83"/>
      <c r="I232" s="83"/>
      <c r="J232" s="83"/>
      <c r="K232" s="83"/>
      <c r="L232" s="83"/>
      <c r="M232" s="83"/>
      <c r="N232" s="83"/>
      <c r="O232" s="83" t="s">
        <v>653</v>
      </c>
      <c r="P232" s="83"/>
      <c r="Q232" s="83"/>
      <c r="R232" s="83"/>
      <c r="S232" s="83"/>
      <c r="T232" s="83"/>
      <c r="U232" s="83"/>
      <c r="V232" s="83"/>
      <c r="W232" s="83"/>
      <c r="X232" s="60" t="s">
        <v>117</v>
      </c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 t="s">
        <v>77</v>
      </c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84" t="s">
        <v>94</v>
      </c>
      <c r="AZ232" s="84"/>
      <c r="BA232" s="84"/>
      <c r="BB232" s="84"/>
      <c r="BC232" s="84"/>
      <c r="BD232" s="84"/>
      <c r="BE232" s="62" t="s">
        <v>95</v>
      </c>
      <c r="BF232" s="62"/>
      <c r="BG232" s="62"/>
      <c r="BH232" s="62"/>
      <c r="BI232" s="62"/>
      <c r="BJ232" s="62"/>
      <c r="BK232" s="62"/>
      <c r="BL232" s="62"/>
      <c r="BM232" s="62"/>
      <c r="BN232" s="62">
        <v>40</v>
      </c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80">
        <v>71701000</v>
      </c>
      <c r="BZ232" s="76"/>
      <c r="CA232" s="76"/>
      <c r="CB232" s="76"/>
      <c r="CC232" s="76"/>
      <c r="CD232" s="76"/>
      <c r="CE232" s="62" t="s">
        <v>80</v>
      </c>
      <c r="CF232" s="62"/>
      <c r="CG232" s="62"/>
      <c r="CH232" s="62"/>
      <c r="CI232" s="62"/>
      <c r="CJ232" s="62"/>
      <c r="CK232" s="62"/>
      <c r="CL232" s="62"/>
      <c r="CM232" s="62"/>
      <c r="CN232" s="61">
        <v>1020558</v>
      </c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59" t="s">
        <v>615</v>
      </c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 t="s">
        <v>82</v>
      </c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62" t="s">
        <v>102</v>
      </c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 t="s">
        <v>103</v>
      </c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</row>
    <row r="233" spans="1:450" s="20" customFormat="1" ht="40.5" customHeight="1" x14ac:dyDescent="0.2">
      <c r="A233" s="76" t="s">
        <v>331</v>
      </c>
      <c r="B233" s="76"/>
      <c r="C233" s="76"/>
      <c r="D233" s="76"/>
      <c r="E233" s="76"/>
      <c r="F233" s="83" t="s">
        <v>111</v>
      </c>
      <c r="G233" s="83"/>
      <c r="H233" s="83"/>
      <c r="I233" s="83"/>
      <c r="J233" s="83"/>
      <c r="K233" s="83"/>
      <c r="L233" s="83"/>
      <c r="M233" s="83"/>
      <c r="N233" s="83"/>
      <c r="O233" s="83" t="s">
        <v>119</v>
      </c>
      <c r="P233" s="83"/>
      <c r="Q233" s="83"/>
      <c r="R233" s="83"/>
      <c r="S233" s="83"/>
      <c r="T233" s="83"/>
      <c r="U233" s="83"/>
      <c r="V233" s="83"/>
      <c r="W233" s="83"/>
      <c r="X233" s="60" t="s">
        <v>120</v>
      </c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 t="s">
        <v>77</v>
      </c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84" t="s">
        <v>94</v>
      </c>
      <c r="AZ233" s="84"/>
      <c r="BA233" s="84"/>
      <c r="BB233" s="84"/>
      <c r="BC233" s="84"/>
      <c r="BD233" s="84"/>
      <c r="BE233" s="62" t="s">
        <v>95</v>
      </c>
      <c r="BF233" s="62"/>
      <c r="BG233" s="62"/>
      <c r="BH233" s="62"/>
      <c r="BI233" s="62"/>
      <c r="BJ233" s="62"/>
      <c r="BK233" s="62"/>
      <c r="BL233" s="62"/>
      <c r="BM233" s="62"/>
      <c r="BN233" s="62">
        <v>1913</v>
      </c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80">
        <v>71701000</v>
      </c>
      <c r="BZ233" s="76"/>
      <c r="CA233" s="76"/>
      <c r="CB233" s="76"/>
      <c r="CC233" s="76"/>
      <c r="CD233" s="76"/>
      <c r="CE233" s="62" t="s">
        <v>80</v>
      </c>
      <c r="CF233" s="62"/>
      <c r="CG233" s="62"/>
      <c r="CH233" s="62"/>
      <c r="CI233" s="62"/>
      <c r="CJ233" s="62"/>
      <c r="CK233" s="62"/>
      <c r="CL233" s="62"/>
      <c r="CM233" s="62"/>
      <c r="CN233" s="61">
        <v>186725.23</v>
      </c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59" t="s">
        <v>81</v>
      </c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 t="s">
        <v>82</v>
      </c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62" t="s">
        <v>86</v>
      </c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 t="s">
        <v>84</v>
      </c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  <c r="PE233" s="19"/>
      <c r="PF233" s="19"/>
      <c r="PG233" s="19"/>
      <c r="PH233" s="19"/>
      <c r="PI233" s="19"/>
      <c r="PJ233" s="19"/>
      <c r="PK233" s="19"/>
      <c r="PL233" s="19"/>
      <c r="PM233" s="19"/>
      <c r="PN233" s="19"/>
      <c r="PO233" s="19"/>
      <c r="PP233" s="19"/>
      <c r="PQ233" s="19"/>
      <c r="PR233" s="19"/>
      <c r="PS233" s="19"/>
      <c r="PT233" s="19"/>
      <c r="PU233" s="19"/>
      <c r="PV233" s="19"/>
      <c r="PW233" s="19"/>
      <c r="PX233" s="19"/>
      <c r="PY233" s="19"/>
      <c r="PZ233" s="19"/>
      <c r="QA233" s="19"/>
      <c r="QB233" s="19"/>
      <c r="QC233" s="19"/>
      <c r="QD233" s="19"/>
      <c r="QE233" s="19"/>
      <c r="QF233" s="19"/>
      <c r="QG233" s="19"/>
      <c r="QH233" s="19"/>
    </row>
    <row r="234" spans="1:450" s="20" customFormat="1" ht="40.5" customHeight="1" x14ac:dyDescent="0.2">
      <c r="A234" s="76" t="s">
        <v>332</v>
      </c>
      <c r="B234" s="76"/>
      <c r="C234" s="76"/>
      <c r="D234" s="76"/>
      <c r="E234" s="76"/>
      <c r="F234" s="83" t="s">
        <v>111</v>
      </c>
      <c r="G234" s="83"/>
      <c r="H234" s="83"/>
      <c r="I234" s="83"/>
      <c r="J234" s="83"/>
      <c r="K234" s="83"/>
      <c r="L234" s="83"/>
      <c r="M234" s="83"/>
      <c r="N234" s="83"/>
      <c r="O234" s="83" t="s">
        <v>142</v>
      </c>
      <c r="P234" s="83"/>
      <c r="Q234" s="83"/>
      <c r="R234" s="83"/>
      <c r="S234" s="83"/>
      <c r="T234" s="83"/>
      <c r="U234" s="83"/>
      <c r="V234" s="83"/>
      <c r="W234" s="83"/>
      <c r="X234" s="60" t="s">
        <v>123</v>
      </c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 t="s">
        <v>77</v>
      </c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84" t="s">
        <v>78</v>
      </c>
      <c r="AZ234" s="84"/>
      <c r="BA234" s="84"/>
      <c r="BB234" s="84"/>
      <c r="BC234" s="84"/>
      <c r="BD234" s="84"/>
      <c r="BE234" s="62" t="s">
        <v>79</v>
      </c>
      <c r="BF234" s="62"/>
      <c r="BG234" s="62"/>
      <c r="BH234" s="62"/>
      <c r="BI234" s="62"/>
      <c r="BJ234" s="62"/>
      <c r="BK234" s="62"/>
      <c r="BL234" s="62"/>
      <c r="BM234" s="62"/>
      <c r="BN234" s="62">
        <v>53</v>
      </c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80">
        <v>71701000</v>
      </c>
      <c r="BZ234" s="76"/>
      <c r="CA234" s="76"/>
      <c r="CB234" s="76"/>
      <c r="CC234" s="76"/>
      <c r="CD234" s="76"/>
      <c r="CE234" s="62" t="s">
        <v>80</v>
      </c>
      <c r="CF234" s="62"/>
      <c r="CG234" s="62"/>
      <c r="CH234" s="62"/>
      <c r="CI234" s="62"/>
      <c r="CJ234" s="62"/>
      <c r="CK234" s="62"/>
      <c r="CL234" s="62"/>
      <c r="CM234" s="62"/>
      <c r="CN234" s="61">
        <v>665676</v>
      </c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59" t="s">
        <v>81</v>
      </c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 t="s">
        <v>82</v>
      </c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62" t="s">
        <v>86</v>
      </c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 t="s">
        <v>84</v>
      </c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</row>
    <row r="235" spans="1:450" s="20" customFormat="1" ht="40.5" customHeight="1" x14ac:dyDescent="0.2">
      <c r="A235" s="76" t="s">
        <v>333</v>
      </c>
      <c r="B235" s="76"/>
      <c r="C235" s="76"/>
      <c r="D235" s="76"/>
      <c r="E235" s="76"/>
      <c r="F235" s="83" t="s">
        <v>108</v>
      </c>
      <c r="G235" s="83"/>
      <c r="H235" s="83"/>
      <c r="I235" s="83"/>
      <c r="J235" s="83"/>
      <c r="K235" s="83"/>
      <c r="L235" s="83"/>
      <c r="M235" s="83"/>
      <c r="N235" s="83"/>
      <c r="O235" s="83" t="s">
        <v>122</v>
      </c>
      <c r="P235" s="83"/>
      <c r="Q235" s="83"/>
      <c r="R235" s="83"/>
      <c r="S235" s="83"/>
      <c r="T235" s="83"/>
      <c r="U235" s="83"/>
      <c r="V235" s="83"/>
      <c r="W235" s="83"/>
      <c r="X235" s="60" t="s">
        <v>123</v>
      </c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 t="s">
        <v>77</v>
      </c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84" t="s">
        <v>88</v>
      </c>
      <c r="AZ235" s="84"/>
      <c r="BA235" s="84"/>
      <c r="BB235" s="84"/>
      <c r="BC235" s="84"/>
      <c r="BD235" s="84"/>
      <c r="BE235" s="62" t="s">
        <v>89</v>
      </c>
      <c r="BF235" s="62"/>
      <c r="BG235" s="62"/>
      <c r="BH235" s="62"/>
      <c r="BI235" s="62"/>
      <c r="BJ235" s="62"/>
      <c r="BK235" s="62"/>
      <c r="BL235" s="62"/>
      <c r="BM235" s="62"/>
      <c r="BN235" s="81">
        <v>50</v>
      </c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0">
        <v>71701000</v>
      </c>
      <c r="BZ235" s="76"/>
      <c r="CA235" s="76"/>
      <c r="CB235" s="76"/>
      <c r="CC235" s="76"/>
      <c r="CD235" s="76"/>
      <c r="CE235" s="62" t="s">
        <v>80</v>
      </c>
      <c r="CF235" s="62"/>
      <c r="CG235" s="62"/>
      <c r="CH235" s="62"/>
      <c r="CI235" s="62"/>
      <c r="CJ235" s="62"/>
      <c r="CK235" s="62"/>
      <c r="CL235" s="62"/>
      <c r="CM235" s="62"/>
      <c r="CN235" s="61">
        <v>389950</v>
      </c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76" t="s">
        <v>81</v>
      </c>
      <c r="DC235" s="76"/>
      <c r="DD235" s="76"/>
      <c r="DE235" s="76"/>
      <c r="DF235" s="76"/>
      <c r="DG235" s="76"/>
      <c r="DH235" s="76"/>
      <c r="DI235" s="76"/>
      <c r="DJ235" s="76"/>
      <c r="DK235" s="76"/>
      <c r="DL235" s="76"/>
      <c r="DM235" s="76"/>
      <c r="DN235" s="76"/>
      <c r="DO235" s="76" t="s">
        <v>82</v>
      </c>
      <c r="DP235" s="76"/>
      <c r="DQ235" s="76"/>
      <c r="DR235" s="76"/>
      <c r="DS235" s="76"/>
      <c r="DT235" s="76"/>
      <c r="DU235" s="76"/>
      <c r="DV235" s="76"/>
      <c r="DW235" s="76"/>
      <c r="DX235" s="76"/>
      <c r="DY235" s="76"/>
      <c r="DZ235" s="86" t="s">
        <v>86</v>
      </c>
      <c r="EA235" s="86"/>
      <c r="EB235" s="86"/>
      <c r="EC235" s="86"/>
      <c r="ED235" s="86"/>
      <c r="EE235" s="86"/>
      <c r="EF235" s="86"/>
      <c r="EG235" s="86"/>
      <c r="EH235" s="86"/>
      <c r="EI235" s="86"/>
      <c r="EJ235" s="86"/>
      <c r="EK235" s="86"/>
      <c r="EL235" s="62" t="s">
        <v>84</v>
      </c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</row>
    <row r="236" spans="1:450" s="20" customFormat="1" ht="40.5" customHeight="1" x14ac:dyDescent="0.2">
      <c r="A236" s="76" t="s">
        <v>334</v>
      </c>
      <c r="B236" s="76"/>
      <c r="C236" s="76"/>
      <c r="D236" s="76"/>
      <c r="E236" s="76"/>
      <c r="F236" s="83" t="s">
        <v>111</v>
      </c>
      <c r="G236" s="83"/>
      <c r="H236" s="83"/>
      <c r="I236" s="83"/>
      <c r="J236" s="83"/>
      <c r="K236" s="83"/>
      <c r="L236" s="83"/>
      <c r="M236" s="83"/>
      <c r="N236" s="83"/>
      <c r="O236" s="83" t="s">
        <v>162</v>
      </c>
      <c r="P236" s="83"/>
      <c r="Q236" s="83"/>
      <c r="R236" s="83"/>
      <c r="S236" s="83"/>
      <c r="T236" s="83"/>
      <c r="U236" s="83"/>
      <c r="V236" s="83"/>
      <c r="W236" s="83"/>
      <c r="X236" s="60" t="s">
        <v>125</v>
      </c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 t="s">
        <v>77</v>
      </c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84" t="s">
        <v>94</v>
      </c>
      <c r="AZ236" s="84"/>
      <c r="BA236" s="84"/>
      <c r="BB236" s="84"/>
      <c r="BC236" s="84"/>
      <c r="BD236" s="84"/>
      <c r="BE236" s="62" t="s">
        <v>95</v>
      </c>
      <c r="BF236" s="62"/>
      <c r="BG236" s="62"/>
      <c r="BH236" s="62"/>
      <c r="BI236" s="62"/>
      <c r="BJ236" s="62"/>
      <c r="BK236" s="62"/>
      <c r="BL236" s="62"/>
      <c r="BM236" s="62"/>
      <c r="BN236" s="81">
        <v>3</v>
      </c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0">
        <v>71701000</v>
      </c>
      <c r="BZ236" s="76"/>
      <c r="CA236" s="76"/>
      <c r="CB236" s="76"/>
      <c r="CC236" s="76"/>
      <c r="CD236" s="76"/>
      <c r="CE236" s="62" t="s">
        <v>80</v>
      </c>
      <c r="CF236" s="62"/>
      <c r="CG236" s="62"/>
      <c r="CH236" s="62"/>
      <c r="CI236" s="62"/>
      <c r="CJ236" s="62"/>
      <c r="CK236" s="62"/>
      <c r="CL236" s="62"/>
      <c r="CM236" s="62"/>
      <c r="CN236" s="61">
        <v>578268</v>
      </c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76" t="s">
        <v>105</v>
      </c>
      <c r="DC236" s="76"/>
      <c r="DD236" s="76"/>
      <c r="DE236" s="76"/>
      <c r="DF236" s="76"/>
      <c r="DG236" s="76"/>
      <c r="DH236" s="76"/>
      <c r="DI236" s="76"/>
      <c r="DJ236" s="76"/>
      <c r="DK236" s="76"/>
      <c r="DL236" s="76"/>
      <c r="DM236" s="76"/>
      <c r="DN236" s="76"/>
      <c r="DO236" s="76" t="s">
        <v>82</v>
      </c>
      <c r="DP236" s="76"/>
      <c r="DQ236" s="76"/>
      <c r="DR236" s="76"/>
      <c r="DS236" s="76"/>
      <c r="DT236" s="76"/>
      <c r="DU236" s="76"/>
      <c r="DV236" s="76"/>
      <c r="DW236" s="76"/>
      <c r="DX236" s="76"/>
      <c r="DY236" s="76"/>
      <c r="DZ236" s="86" t="s">
        <v>86</v>
      </c>
      <c r="EA236" s="86"/>
      <c r="EB236" s="86"/>
      <c r="EC236" s="86"/>
      <c r="ED236" s="86"/>
      <c r="EE236" s="86"/>
      <c r="EF236" s="86"/>
      <c r="EG236" s="86"/>
      <c r="EH236" s="86"/>
      <c r="EI236" s="86"/>
      <c r="EJ236" s="86"/>
      <c r="EK236" s="86"/>
      <c r="EL236" s="62" t="s">
        <v>84</v>
      </c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</row>
    <row r="237" spans="1:450" s="20" customFormat="1" ht="40.5" customHeight="1" x14ac:dyDescent="0.2">
      <c r="A237" s="76" t="s">
        <v>336</v>
      </c>
      <c r="B237" s="76"/>
      <c r="C237" s="76"/>
      <c r="D237" s="76"/>
      <c r="E237" s="76"/>
      <c r="F237" s="83" t="s">
        <v>108</v>
      </c>
      <c r="G237" s="83"/>
      <c r="H237" s="83"/>
      <c r="I237" s="83"/>
      <c r="J237" s="83"/>
      <c r="K237" s="83"/>
      <c r="L237" s="83"/>
      <c r="M237" s="83"/>
      <c r="N237" s="83"/>
      <c r="O237" s="83" t="s">
        <v>122</v>
      </c>
      <c r="P237" s="83"/>
      <c r="Q237" s="83"/>
      <c r="R237" s="83"/>
      <c r="S237" s="83"/>
      <c r="T237" s="83"/>
      <c r="U237" s="83"/>
      <c r="V237" s="83"/>
      <c r="W237" s="83"/>
      <c r="X237" s="60" t="s">
        <v>123</v>
      </c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 t="s">
        <v>77</v>
      </c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84" t="s">
        <v>94</v>
      </c>
      <c r="AZ237" s="84"/>
      <c r="BA237" s="84"/>
      <c r="BB237" s="84"/>
      <c r="BC237" s="84"/>
      <c r="BD237" s="84"/>
      <c r="BE237" s="62" t="s">
        <v>95</v>
      </c>
      <c r="BF237" s="62"/>
      <c r="BG237" s="62"/>
      <c r="BH237" s="62"/>
      <c r="BI237" s="62"/>
      <c r="BJ237" s="62"/>
      <c r="BK237" s="62"/>
      <c r="BL237" s="62"/>
      <c r="BM237" s="62"/>
      <c r="BN237" s="81">
        <v>23</v>
      </c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0">
        <v>71701000</v>
      </c>
      <c r="BZ237" s="76"/>
      <c r="CA237" s="76"/>
      <c r="CB237" s="76"/>
      <c r="CC237" s="76"/>
      <c r="CD237" s="76"/>
      <c r="CE237" s="62" t="s">
        <v>80</v>
      </c>
      <c r="CF237" s="62"/>
      <c r="CG237" s="62"/>
      <c r="CH237" s="62"/>
      <c r="CI237" s="62"/>
      <c r="CJ237" s="62"/>
      <c r="CK237" s="62"/>
      <c r="CL237" s="62"/>
      <c r="CM237" s="62"/>
      <c r="CN237" s="61">
        <v>744356.5</v>
      </c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76" t="s">
        <v>105</v>
      </c>
      <c r="DC237" s="76"/>
      <c r="DD237" s="76"/>
      <c r="DE237" s="76"/>
      <c r="DF237" s="76"/>
      <c r="DG237" s="76"/>
      <c r="DH237" s="76"/>
      <c r="DI237" s="76"/>
      <c r="DJ237" s="76"/>
      <c r="DK237" s="76"/>
      <c r="DL237" s="76"/>
      <c r="DM237" s="76"/>
      <c r="DN237" s="76"/>
      <c r="DO237" s="76" t="s">
        <v>82</v>
      </c>
      <c r="DP237" s="76"/>
      <c r="DQ237" s="76"/>
      <c r="DR237" s="76"/>
      <c r="DS237" s="76"/>
      <c r="DT237" s="76"/>
      <c r="DU237" s="76"/>
      <c r="DV237" s="76"/>
      <c r="DW237" s="76"/>
      <c r="DX237" s="76"/>
      <c r="DY237" s="76"/>
      <c r="DZ237" s="86" t="s">
        <v>86</v>
      </c>
      <c r="EA237" s="86"/>
      <c r="EB237" s="86"/>
      <c r="EC237" s="86"/>
      <c r="ED237" s="86"/>
      <c r="EE237" s="86"/>
      <c r="EF237" s="86"/>
      <c r="EG237" s="86"/>
      <c r="EH237" s="86"/>
      <c r="EI237" s="86"/>
      <c r="EJ237" s="86"/>
      <c r="EK237" s="86"/>
      <c r="EL237" s="62" t="s">
        <v>84</v>
      </c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</row>
    <row r="238" spans="1:450" s="20" customFormat="1" ht="40.5" customHeight="1" x14ac:dyDescent="0.2">
      <c r="A238" s="76" t="s">
        <v>338</v>
      </c>
      <c r="B238" s="76"/>
      <c r="C238" s="76"/>
      <c r="D238" s="76"/>
      <c r="E238" s="76"/>
      <c r="F238" s="83" t="s">
        <v>111</v>
      </c>
      <c r="G238" s="83"/>
      <c r="H238" s="83"/>
      <c r="I238" s="83"/>
      <c r="J238" s="83"/>
      <c r="K238" s="83"/>
      <c r="L238" s="83"/>
      <c r="M238" s="83"/>
      <c r="N238" s="83"/>
      <c r="O238" s="83" t="s">
        <v>162</v>
      </c>
      <c r="P238" s="83"/>
      <c r="Q238" s="83"/>
      <c r="R238" s="83"/>
      <c r="S238" s="83"/>
      <c r="T238" s="83"/>
      <c r="U238" s="83"/>
      <c r="V238" s="83"/>
      <c r="W238" s="83"/>
      <c r="X238" s="60" t="s">
        <v>125</v>
      </c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 t="s">
        <v>77</v>
      </c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84" t="s">
        <v>94</v>
      </c>
      <c r="AZ238" s="84"/>
      <c r="BA238" s="84"/>
      <c r="BB238" s="84"/>
      <c r="BC238" s="84"/>
      <c r="BD238" s="84"/>
      <c r="BE238" s="62" t="s">
        <v>95</v>
      </c>
      <c r="BF238" s="62"/>
      <c r="BG238" s="62"/>
      <c r="BH238" s="62"/>
      <c r="BI238" s="62"/>
      <c r="BJ238" s="62"/>
      <c r="BK238" s="62"/>
      <c r="BL238" s="62"/>
      <c r="BM238" s="62"/>
      <c r="BN238" s="81">
        <v>40</v>
      </c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0">
        <v>71701000</v>
      </c>
      <c r="BZ238" s="76"/>
      <c r="CA238" s="76"/>
      <c r="CB238" s="76"/>
      <c r="CC238" s="76"/>
      <c r="CD238" s="76"/>
      <c r="CE238" s="62" t="s">
        <v>80</v>
      </c>
      <c r="CF238" s="62"/>
      <c r="CG238" s="62"/>
      <c r="CH238" s="62"/>
      <c r="CI238" s="62"/>
      <c r="CJ238" s="62"/>
      <c r="CK238" s="62"/>
      <c r="CL238" s="62"/>
      <c r="CM238" s="62"/>
      <c r="CN238" s="61">
        <v>402200</v>
      </c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76" t="s">
        <v>105</v>
      </c>
      <c r="DC238" s="76"/>
      <c r="DD238" s="76"/>
      <c r="DE238" s="76"/>
      <c r="DF238" s="76"/>
      <c r="DG238" s="76"/>
      <c r="DH238" s="76"/>
      <c r="DI238" s="76"/>
      <c r="DJ238" s="76"/>
      <c r="DK238" s="76"/>
      <c r="DL238" s="76"/>
      <c r="DM238" s="76"/>
      <c r="DN238" s="76"/>
      <c r="DO238" s="76" t="s">
        <v>82</v>
      </c>
      <c r="DP238" s="76"/>
      <c r="DQ238" s="76"/>
      <c r="DR238" s="76"/>
      <c r="DS238" s="76"/>
      <c r="DT238" s="76"/>
      <c r="DU238" s="76"/>
      <c r="DV238" s="76"/>
      <c r="DW238" s="76"/>
      <c r="DX238" s="76"/>
      <c r="DY238" s="76"/>
      <c r="DZ238" s="86" t="s">
        <v>86</v>
      </c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62" t="s">
        <v>84</v>
      </c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</row>
    <row r="239" spans="1:450" s="20" customFormat="1" ht="40.5" customHeight="1" x14ac:dyDescent="0.2">
      <c r="A239" s="76" t="s">
        <v>339</v>
      </c>
      <c r="B239" s="76"/>
      <c r="C239" s="76"/>
      <c r="D239" s="76"/>
      <c r="E239" s="76"/>
      <c r="F239" s="83" t="s">
        <v>111</v>
      </c>
      <c r="G239" s="83"/>
      <c r="H239" s="83"/>
      <c r="I239" s="83"/>
      <c r="J239" s="83"/>
      <c r="K239" s="83"/>
      <c r="L239" s="83"/>
      <c r="M239" s="83"/>
      <c r="N239" s="83"/>
      <c r="O239" s="83" t="s">
        <v>181</v>
      </c>
      <c r="P239" s="83"/>
      <c r="Q239" s="83"/>
      <c r="R239" s="83"/>
      <c r="S239" s="83"/>
      <c r="T239" s="83"/>
      <c r="U239" s="83"/>
      <c r="V239" s="83"/>
      <c r="W239" s="83"/>
      <c r="X239" s="60" t="s">
        <v>182</v>
      </c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 t="s">
        <v>77</v>
      </c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84" t="s">
        <v>94</v>
      </c>
      <c r="AZ239" s="84"/>
      <c r="BA239" s="84"/>
      <c r="BB239" s="84"/>
      <c r="BC239" s="84"/>
      <c r="BD239" s="84"/>
      <c r="BE239" s="62" t="s">
        <v>95</v>
      </c>
      <c r="BF239" s="62"/>
      <c r="BG239" s="62"/>
      <c r="BH239" s="62"/>
      <c r="BI239" s="62"/>
      <c r="BJ239" s="62"/>
      <c r="BK239" s="62"/>
      <c r="BL239" s="62"/>
      <c r="BM239" s="62"/>
      <c r="BN239" s="81">
        <v>3</v>
      </c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0">
        <v>71701000</v>
      </c>
      <c r="BZ239" s="76"/>
      <c r="CA239" s="76"/>
      <c r="CB239" s="76"/>
      <c r="CC239" s="76"/>
      <c r="CD239" s="76"/>
      <c r="CE239" s="62" t="s">
        <v>80</v>
      </c>
      <c r="CF239" s="62"/>
      <c r="CG239" s="62"/>
      <c r="CH239" s="62"/>
      <c r="CI239" s="62"/>
      <c r="CJ239" s="62"/>
      <c r="CK239" s="62"/>
      <c r="CL239" s="62"/>
      <c r="CM239" s="62"/>
      <c r="CN239" s="61">
        <v>289316.28000000003</v>
      </c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76" t="s">
        <v>105</v>
      </c>
      <c r="DC239" s="76"/>
      <c r="DD239" s="76"/>
      <c r="DE239" s="76"/>
      <c r="DF239" s="76"/>
      <c r="DG239" s="76"/>
      <c r="DH239" s="76"/>
      <c r="DI239" s="76"/>
      <c r="DJ239" s="76"/>
      <c r="DK239" s="76"/>
      <c r="DL239" s="76"/>
      <c r="DM239" s="76"/>
      <c r="DN239" s="76"/>
      <c r="DO239" s="76" t="s">
        <v>97</v>
      </c>
      <c r="DP239" s="76"/>
      <c r="DQ239" s="76"/>
      <c r="DR239" s="76"/>
      <c r="DS239" s="76"/>
      <c r="DT239" s="76"/>
      <c r="DU239" s="76"/>
      <c r="DV239" s="76"/>
      <c r="DW239" s="76"/>
      <c r="DX239" s="76"/>
      <c r="DY239" s="76"/>
      <c r="DZ239" s="86" t="s">
        <v>86</v>
      </c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1" t="s">
        <v>84</v>
      </c>
      <c r="EM239" s="81"/>
      <c r="EN239" s="81"/>
      <c r="EO239" s="81"/>
      <c r="EP239" s="81"/>
      <c r="EQ239" s="81"/>
      <c r="ER239" s="81"/>
      <c r="ES239" s="81"/>
      <c r="ET239" s="81"/>
      <c r="EU239" s="81"/>
      <c r="EV239" s="81"/>
      <c r="EW239" s="81"/>
      <c r="EX239" s="81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</row>
    <row r="240" spans="1:450" s="20" customFormat="1" ht="40.5" customHeight="1" x14ac:dyDescent="0.2">
      <c r="A240" s="76" t="s">
        <v>341</v>
      </c>
      <c r="B240" s="76"/>
      <c r="C240" s="76"/>
      <c r="D240" s="76"/>
      <c r="E240" s="76"/>
      <c r="F240" s="76" t="s">
        <v>111</v>
      </c>
      <c r="G240" s="76"/>
      <c r="H240" s="76"/>
      <c r="I240" s="76"/>
      <c r="J240" s="76"/>
      <c r="K240" s="76"/>
      <c r="L240" s="76"/>
      <c r="M240" s="76"/>
      <c r="N240" s="76"/>
      <c r="O240" s="58" t="s">
        <v>162</v>
      </c>
      <c r="P240" s="58"/>
      <c r="Q240" s="58"/>
      <c r="R240" s="58"/>
      <c r="S240" s="58"/>
      <c r="T240" s="58"/>
      <c r="U240" s="58"/>
      <c r="V240" s="58"/>
      <c r="W240" s="58"/>
      <c r="X240" s="60" t="s">
        <v>299</v>
      </c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 t="s">
        <v>77</v>
      </c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84" t="s">
        <v>88</v>
      </c>
      <c r="AZ240" s="84"/>
      <c r="BA240" s="84"/>
      <c r="BB240" s="84"/>
      <c r="BC240" s="84"/>
      <c r="BD240" s="84"/>
      <c r="BE240" s="60" t="s">
        <v>89</v>
      </c>
      <c r="BF240" s="60"/>
      <c r="BG240" s="60"/>
      <c r="BH240" s="60"/>
      <c r="BI240" s="60"/>
      <c r="BJ240" s="60"/>
      <c r="BK240" s="60"/>
      <c r="BL240" s="60"/>
      <c r="BM240" s="60"/>
      <c r="BN240" s="81">
        <v>2</v>
      </c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76" t="s">
        <v>22</v>
      </c>
      <c r="BZ240" s="76"/>
      <c r="CA240" s="76"/>
      <c r="CB240" s="76"/>
      <c r="CC240" s="76"/>
      <c r="CD240" s="76"/>
      <c r="CE240" s="62" t="s">
        <v>80</v>
      </c>
      <c r="CF240" s="62"/>
      <c r="CG240" s="62"/>
      <c r="CH240" s="62"/>
      <c r="CI240" s="62"/>
      <c r="CJ240" s="62"/>
      <c r="CK240" s="62"/>
      <c r="CL240" s="62"/>
      <c r="CM240" s="62"/>
      <c r="CN240" s="61">
        <v>739956.3</v>
      </c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76" t="s">
        <v>105</v>
      </c>
      <c r="DC240" s="76"/>
      <c r="DD240" s="76"/>
      <c r="DE240" s="76"/>
      <c r="DF240" s="76"/>
      <c r="DG240" s="76"/>
      <c r="DH240" s="76"/>
      <c r="DI240" s="76"/>
      <c r="DJ240" s="76"/>
      <c r="DK240" s="76"/>
      <c r="DL240" s="76"/>
      <c r="DM240" s="76"/>
      <c r="DN240" s="76"/>
      <c r="DO240" s="76" t="s">
        <v>183</v>
      </c>
      <c r="DP240" s="76"/>
      <c r="DQ240" s="76"/>
      <c r="DR240" s="76"/>
      <c r="DS240" s="76"/>
      <c r="DT240" s="76"/>
      <c r="DU240" s="76"/>
      <c r="DV240" s="76"/>
      <c r="DW240" s="76"/>
      <c r="DX240" s="76"/>
      <c r="DY240" s="76"/>
      <c r="DZ240" s="62" t="s">
        <v>102</v>
      </c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81" t="s">
        <v>103</v>
      </c>
      <c r="EM240" s="81"/>
      <c r="EN240" s="81"/>
      <c r="EO240" s="81"/>
      <c r="EP240" s="81"/>
      <c r="EQ240" s="81"/>
      <c r="ER240" s="81"/>
      <c r="ES240" s="81"/>
      <c r="ET240" s="81"/>
      <c r="EU240" s="81"/>
      <c r="EV240" s="81"/>
      <c r="EW240" s="81"/>
      <c r="EX240" s="81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</row>
    <row r="241" spans="1:450" s="20" customFormat="1" ht="40.5" customHeight="1" x14ac:dyDescent="0.2">
      <c r="A241" s="76" t="s">
        <v>343</v>
      </c>
      <c r="B241" s="76"/>
      <c r="C241" s="76"/>
      <c r="D241" s="76"/>
      <c r="E241" s="76"/>
      <c r="F241" s="76" t="s">
        <v>111</v>
      </c>
      <c r="G241" s="76"/>
      <c r="H241" s="76"/>
      <c r="I241" s="76"/>
      <c r="J241" s="76"/>
      <c r="K241" s="76"/>
      <c r="L241" s="76"/>
      <c r="M241" s="76"/>
      <c r="N241" s="76"/>
      <c r="O241" s="58" t="s">
        <v>312</v>
      </c>
      <c r="P241" s="58"/>
      <c r="Q241" s="58"/>
      <c r="R241" s="58"/>
      <c r="S241" s="58"/>
      <c r="T241" s="58"/>
      <c r="U241" s="58"/>
      <c r="V241" s="58"/>
      <c r="W241" s="58"/>
      <c r="X241" s="60" t="s">
        <v>125</v>
      </c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 t="s">
        <v>77</v>
      </c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84" t="s">
        <v>313</v>
      </c>
      <c r="AZ241" s="84"/>
      <c r="BA241" s="84"/>
      <c r="BB241" s="84"/>
      <c r="BC241" s="84"/>
      <c r="BD241" s="84"/>
      <c r="BE241" s="60" t="s">
        <v>313</v>
      </c>
      <c r="BF241" s="60"/>
      <c r="BG241" s="60"/>
      <c r="BH241" s="60"/>
      <c r="BI241" s="60"/>
      <c r="BJ241" s="60"/>
      <c r="BK241" s="60"/>
      <c r="BL241" s="60"/>
      <c r="BM241" s="60"/>
      <c r="BN241" s="81">
        <v>8</v>
      </c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76" t="s">
        <v>22</v>
      </c>
      <c r="BZ241" s="76"/>
      <c r="CA241" s="76"/>
      <c r="CB241" s="76"/>
      <c r="CC241" s="76"/>
      <c r="CD241" s="76"/>
      <c r="CE241" s="62" t="s">
        <v>80</v>
      </c>
      <c r="CF241" s="62"/>
      <c r="CG241" s="62"/>
      <c r="CH241" s="62"/>
      <c r="CI241" s="62"/>
      <c r="CJ241" s="62"/>
      <c r="CK241" s="62"/>
      <c r="CL241" s="62"/>
      <c r="CM241" s="62"/>
      <c r="CN241" s="61">
        <v>588693.6</v>
      </c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76" t="s">
        <v>105</v>
      </c>
      <c r="DC241" s="76"/>
      <c r="DD241" s="76"/>
      <c r="DE241" s="76"/>
      <c r="DF241" s="76"/>
      <c r="DG241" s="76"/>
      <c r="DH241" s="76"/>
      <c r="DI241" s="76"/>
      <c r="DJ241" s="76"/>
      <c r="DK241" s="76"/>
      <c r="DL241" s="76"/>
      <c r="DM241" s="76"/>
      <c r="DN241" s="76"/>
      <c r="DO241" s="76" t="s">
        <v>82</v>
      </c>
      <c r="DP241" s="76"/>
      <c r="DQ241" s="76"/>
      <c r="DR241" s="76"/>
      <c r="DS241" s="76"/>
      <c r="DT241" s="76"/>
      <c r="DU241" s="76"/>
      <c r="DV241" s="76"/>
      <c r="DW241" s="76"/>
      <c r="DX241" s="76"/>
      <c r="DY241" s="76"/>
      <c r="DZ241" s="62" t="s">
        <v>86</v>
      </c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81" t="s">
        <v>84</v>
      </c>
      <c r="EM241" s="81"/>
      <c r="EN241" s="81"/>
      <c r="EO241" s="81"/>
      <c r="EP241" s="81"/>
      <c r="EQ241" s="81"/>
      <c r="ER241" s="81"/>
      <c r="ES241" s="81"/>
      <c r="ET241" s="81"/>
      <c r="EU241" s="81"/>
      <c r="EV241" s="81"/>
      <c r="EW241" s="81"/>
      <c r="EX241" s="81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</row>
    <row r="242" spans="1:450" s="20" customFormat="1" ht="40.5" customHeight="1" x14ac:dyDescent="0.2">
      <c r="A242" s="76" t="s">
        <v>345</v>
      </c>
      <c r="B242" s="76"/>
      <c r="C242" s="76"/>
      <c r="D242" s="76"/>
      <c r="E242" s="76"/>
      <c r="F242" s="76" t="s">
        <v>111</v>
      </c>
      <c r="G242" s="76"/>
      <c r="H242" s="76"/>
      <c r="I242" s="76"/>
      <c r="J242" s="76"/>
      <c r="K242" s="76"/>
      <c r="L242" s="76"/>
      <c r="M242" s="76"/>
      <c r="N242" s="76"/>
      <c r="O242" s="58" t="s">
        <v>162</v>
      </c>
      <c r="P242" s="58"/>
      <c r="Q242" s="58"/>
      <c r="R242" s="58"/>
      <c r="S242" s="58"/>
      <c r="T242" s="58"/>
      <c r="U242" s="58"/>
      <c r="V242" s="58"/>
      <c r="W242" s="58"/>
      <c r="X242" s="60" t="s">
        <v>299</v>
      </c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 t="s">
        <v>77</v>
      </c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84" t="s">
        <v>94</v>
      </c>
      <c r="AZ242" s="84"/>
      <c r="BA242" s="84"/>
      <c r="BB242" s="84"/>
      <c r="BC242" s="84"/>
      <c r="BD242" s="84"/>
      <c r="BE242" s="60" t="s">
        <v>95</v>
      </c>
      <c r="BF242" s="60"/>
      <c r="BG242" s="60"/>
      <c r="BH242" s="60"/>
      <c r="BI242" s="60"/>
      <c r="BJ242" s="60"/>
      <c r="BK242" s="60"/>
      <c r="BL242" s="60"/>
      <c r="BM242" s="60"/>
      <c r="BN242" s="81">
        <v>360</v>
      </c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76" t="s">
        <v>22</v>
      </c>
      <c r="BZ242" s="76"/>
      <c r="CA242" s="76"/>
      <c r="CB242" s="76"/>
      <c r="CC242" s="76"/>
      <c r="CD242" s="76"/>
      <c r="CE242" s="62" t="s">
        <v>80</v>
      </c>
      <c r="CF242" s="62"/>
      <c r="CG242" s="62"/>
      <c r="CH242" s="62"/>
      <c r="CI242" s="62"/>
      <c r="CJ242" s="62"/>
      <c r="CK242" s="62"/>
      <c r="CL242" s="62"/>
      <c r="CM242" s="62"/>
      <c r="CN242" s="61">
        <v>1463487.3</v>
      </c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76" t="s">
        <v>105</v>
      </c>
      <c r="DC242" s="76"/>
      <c r="DD242" s="76"/>
      <c r="DE242" s="76"/>
      <c r="DF242" s="76"/>
      <c r="DG242" s="76"/>
      <c r="DH242" s="76"/>
      <c r="DI242" s="76"/>
      <c r="DJ242" s="76"/>
      <c r="DK242" s="76"/>
      <c r="DL242" s="76"/>
      <c r="DM242" s="76"/>
      <c r="DN242" s="76"/>
      <c r="DO242" s="76" t="s">
        <v>150</v>
      </c>
      <c r="DP242" s="76"/>
      <c r="DQ242" s="76"/>
      <c r="DR242" s="76"/>
      <c r="DS242" s="76"/>
      <c r="DT242" s="76"/>
      <c r="DU242" s="76"/>
      <c r="DV242" s="76"/>
      <c r="DW242" s="76"/>
      <c r="DX242" s="76"/>
      <c r="DY242" s="76"/>
      <c r="DZ242" s="62" t="s">
        <v>86</v>
      </c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81" t="s">
        <v>84</v>
      </c>
      <c r="EM242" s="81"/>
      <c r="EN242" s="81"/>
      <c r="EO242" s="81"/>
      <c r="EP242" s="81"/>
      <c r="EQ242" s="81"/>
      <c r="ER242" s="81"/>
      <c r="ES242" s="81"/>
      <c r="ET242" s="81"/>
      <c r="EU242" s="81"/>
      <c r="EV242" s="81"/>
      <c r="EW242" s="81"/>
      <c r="EX242" s="81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</row>
    <row r="243" spans="1:450" s="20" customFormat="1" ht="40.5" customHeight="1" x14ac:dyDescent="0.2">
      <c r="A243" s="76" t="s">
        <v>346</v>
      </c>
      <c r="B243" s="76"/>
      <c r="C243" s="76"/>
      <c r="D243" s="76"/>
      <c r="E243" s="76"/>
      <c r="F243" s="76" t="s">
        <v>111</v>
      </c>
      <c r="G243" s="76"/>
      <c r="H243" s="76"/>
      <c r="I243" s="76"/>
      <c r="J243" s="76"/>
      <c r="K243" s="76"/>
      <c r="L243" s="76"/>
      <c r="M243" s="76"/>
      <c r="N243" s="76"/>
      <c r="O243" s="58" t="s">
        <v>162</v>
      </c>
      <c r="P243" s="58"/>
      <c r="Q243" s="58"/>
      <c r="R243" s="58"/>
      <c r="S243" s="58"/>
      <c r="T243" s="58"/>
      <c r="U243" s="58"/>
      <c r="V243" s="58"/>
      <c r="W243" s="58"/>
      <c r="X243" s="60" t="s">
        <v>299</v>
      </c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 t="s">
        <v>77</v>
      </c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84" t="s">
        <v>94</v>
      </c>
      <c r="AZ243" s="84"/>
      <c r="BA243" s="84"/>
      <c r="BB243" s="84"/>
      <c r="BC243" s="84"/>
      <c r="BD243" s="84"/>
      <c r="BE243" s="60" t="s">
        <v>95</v>
      </c>
      <c r="BF243" s="60"/>
      <c r="BG243" s="60"/>
      <c r="BH243" s="60"/>
      <c r="BI243" s="60"/>
      <c r="BJ243" s="60"/>
      <c r="BK243" s="60"/>
      <c r="BL243" s="60"/>
      <c r="BM243" s="60"/>
      <c r="BN243" s="81">
        <v>1700</v>
      </c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76" t="s">
        <v>22</v>
      </c>
      <c r="BZ243" s="76"/>
      <c r="CA243" s="76"/>
      <c r="CB243" s="76"/>
      <c r="CC243" s="76"/>
      <c r="CD243" s="76"/>
      <c r="CE243" s="62" t="s">
        <v>80</v>
      </c>
      <c r="CF243" s="62"/>
      <c r="CG243" s="62"/>
      <c r="CH243" s="62"/>
      <c r="CI243" s="62"/>
      <c r="CJ243" s="62"/>
      <c r="CK243" s="62"/>
      <c r="CL243" s="62"/>
      <c r="CM243" s="62"/>
      <c r="CN243" s="61">
        <v>1598961</v>
      </c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76" t="s">
        <v>105</v>
      </c>
      <c r="DC243" s="76"/>
      <c r="DD243" s="76"/>
      <c r="DE243" s="76"/>
      <c r="DF243" s="76"/>
      <c r="DG243" s="76"/>
      <c r="DH243" s="76"/>
      <c r="DI243" s="76"/>
      <c r="DJ243" s="76"/>
      <c r="DK243" s="76"/>
      <c r="DL243" s="76"/>
      <c r="DM243" s="76"/>
      <c r="DN243" s="76"/>
      <c r="DO243" s="76" t="s">
        <v>82</v>
      </c>
      <c r="DP243" s="76"/>
      <c r="DQ243" s="76"/>
      <c r="DR243" s="76"/>
      <c r="DS243" s="76"/>
      <c r="DT243" s="76"/>
      <c r="DU243" s="76"/>
      <c r="DV243" s="76"/>
      <c r="DW243" s="76"/>
      <c r="DX243" s="76"/>
      <c r="DY243" s="76"/>
      <c r="DZ243" s="62" t="s">
        <v>86</v>
      </c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81" t="s">
        <v>84</v>
      </c>
      <c r="EM243" s="81"/>
      <c r="EN243" s="81"/>
      <c r="EO243" s="81"/>
      <c r="EP243" s="81"/>
      <c r="EQ243" s="81"/>
      <c r="ER243" s="81"/>
      <c r="ES243" s="81"/>
      <c r="ET243" s="81"/>
      <c r="EU243" s="81"/>
      <c r="EV243" s="81"/>
      <c r="EW243" s="81"/>
      <c r="EX243" s="81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</row>
    <row r="244" spans="1:450" s="20" customFormat="1" ht="40.5" customHeight="1" x14ac:dyDescent="0.2">
      <c r="A244" s="76" t="s">
        <v>347</v>
      </c>
      <c r="B244" s="76"/>
      <c r="C244" s="76"/>
      <c r="D244" s="76"/>
      <c r="E244" s="76"/>
      <c r="F244" s="76" t="s">
        <v>111</v>
      </c>
      <c r="G244" s="76"/>
      <c r="H244" s="76"/>
      <c r="I244" s="76"/>
      <c r="J244" s="76"/>
      <c r="K244" s="76"/>
      <c r="L244" s="76"/>
      <c r="M244" s="76"/>
      <c r="N244" s="76"/>
      <c r="O244" s="58" t="s">
        <v>162</v>
      </c>
      <c r="P244" s="58"/>
      <c r="Q244" s="58"/>
      <c r="R244" s="58"/>
      <c r="S244" s="58"/>
      <c r="T244" s="58"/>
      <c r="U244" s="58"/>
      <c r="V244" s="58"/>
      <c r="W244" s="58"/>
      <c r="X244" s="60" t="s">
        <v>299</v>
      </c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 t="s">
        <v>77</v>
      </c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84" t="s">
        <v>94</v>
      </c>
      <c r="AZ244" s="84"/>
      <c r="BA244" s="84"/>
      <c r="BB244" s="84"/>
      <c r="BC244" s="84"/>
      <c r="BD244" s="84"/>
      <c r="BE244" s="60" t="s">
        <v>95</v>
      </c>
      <c r="BF244" s="60"/>
      <c r="BG244" s="60"/>
      <c r="BH244" s="60"/>
      <c r="BI244" s="60"/>
      <c r="BJ244" s="60"/>
      <c r="BK244" s="60"/>
      <c r="BL244" s="60"/>
      <c r="BM244" s="60"/>
      <c r="BN244" s="81">
        <v>4</v>
      </c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76" t="s">
        <v>22</v>
      </c>
      <c r="BZ244" s="76"/>
      <c r="CA244" s="76"/>
      <c r="CB244" s="76"/>
      <c r="CC244" s="76"/>
      <c r="CD244" s="76"/>
      <c r="CE244" s="62" t="s">
        <v>80</v>
      </c>
      <c r="CF244" s="62"/>
      <c r="CG244" s="62"/>
      <c r="CH244" s="62"/>
      <c r="CI244" s="62"/>
      <c r="CJ244" s="62"/>
      <c r="CK244" s="62"/>
      <c r="CL244" s="62"/>
      <c r="CM244" s="62"/>
      <c r="CN244" s="61">
        <v>1567920</v>
      </c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76" t="s">
        <v>105</v>
      </c>
      <c r="DC244" s="76"/>
      <c r="DD244" s="76"/>
      <c r="DE244" s="76"/>
      <c r="DF244" s="76"/>
      <c r="DG244" s="76"/>
      <c r="DH244" s="76"/>
      <c r="DI244" s="76"/>
      <c r="DJ244" s="76"/>
      <c r="DK244" s="76"/>
      <c r="DL244" s="76"/>
      <c r="DM244" s="76"/>
      <c r="DN244" s="76"/>
      <c r="DO244" s="76" t="s">
        <v>82</v>
      </c>
      <c r="DP244" s="76"/>
      <c r="DQ244" s="76"/>
      <c r="DR244" s="76"/>
      <c r="DS244" s="76"/>
      <c r="DT244" s="76"/>
      <c r="DU244" s="76"/>
      <c r="DV244" s="76"/>
      <c r="DW244" s="76"/>
      <c r="DX244" s="76"/>
      <c r="DY244" s="76"/>
      <c r="DZ244" s="62" t="s">
        <v>86</v>
      </c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81" t="s">
        <v>84</v>
      </c>
      <c r="EM244" s="81"/>
      <c r="EN244" s="81"/>
      <c r="EO244" s="81"/>
      <c r="EP244" s="81"/>
      <c r="EQ244" s="81"/>
      <c r="ER244" s="81"/>
      <c r="ES244" s="81"/>
      <c r="ET244" s="81"/>
      <c r="EU244" s="81"/>
      <c r="EV244" s="81"/>
      <c r="EW244" s="81"/>
      <c r="EX244" s="81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</row>
    <row r="245" spans="1:450" s="20" customFormat="1" ht="40.5" customHeight="1" x14ac:dyDescent="0.2">
      <c r="A245" s="76" t="s">
        <v>348</v>
      </c>
      <c r="B245" s="76"/>
      <c r="C245" s="76"/>
      <c r="D245" s="76"/>
      <c r="E245" s="76"/>
      <c r="F245" s="76" t="s">
        <v>111</v>
      </c>
      <c r="G245" s="76"/>
      <c r="H245" s="76"/>
      <c r="I245" s="76"/>
      <c r="J245" s="76"/>
      <c r="K245" s="76"/>
      <c r="L245" s="76"/>
      <c r="M245" s="76"/>
      <c r="N245" s="76"/>
      <c r="O245" s="58" t="s">
        <v>312</v>
      </c>
      <c r="P245" s="58"/>
      <c r="Q245" s="58"/>
      <c r="R245" s="58"/>
      <c r="S245" s="58"/>
      <c r="T245" s="58"/>
      <c r="U245" s="58"/>
      <c r="V245" s="58"/>
      <c r="W245" s="58"/>
      <c r="X245" s="60" t="s">
        <v>125</v>
      </c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 t="s">
        <v>77</v>
      </c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84" t="s">
        <v>94</v>
      </c>
      <c r="AZ245" s="84"/>
      <c r="BA245" s="84"/>
      <c r="BB245" s="84"/>
      <c r="BC245" s="84"/>
      <c r="BD245" s="84"/>
      <c r="BE245" s="60" t="s">
        <v>95</v>
      </c>
      <c r="BF245" s="60"/>
      <c r="BG245" s="60"/>
      <c r="BH245" s="60"/>
      <c r="BI245" s="60"/>
      <c r="BJ245" s="60"/>
      <c r="BK245" s="60"/>
      <c r="BL245" s="60"/>
      <c r="BM245" s="60"/>
      <c r="BN245" s="81">
        <v>3</v>
      </c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76" t="s">
        <v>22</v>
      </c>
      <c r="BZ245" s="76"/>
      <c r="CA245" s="76"/>
      <c r="CB245" s="76"/>
      <c r="CC245" s="76"/>
      <c r="CD245" s="76"/>
      <c r="CE245" s="62" t="s">
        <v>80</v>
      </c>
      <c r="CF245" s="62"/>
      <c r="CG245" s="62"/>
      <c r="CH245" s="62"/>
      <c r="CI245" s="62"/>
      <c r="CJ245" s="62"/>
      <c r="CK245" s="62"/>
      <c r="CL245" s="62"/>
      <c r="CM245" s="62"/>
      <c r="CN245" s="61">
        <v>548100</v>
      </c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76" t="s">
        <v>97</v>
      </c>
      <c r="DC245" s="76"/>
      <c r="DD245" s="76"/>
      <c r="DE245" s="76"/>
      <c r="DF245" s="76"/>
      <c r="DG245" s="76"/>
      <c r="DH245" s="76"/>
      <c r="DI245" s="76"/>
      <c r="DJ245" s="76"/>
      <c r="DK245" s="76"/>
      <c r="DL245" s="76"/>
      <c r="DM245" s="76"/>
      <c r="DN245" s="76"/>
      <c r="DO245" s="76" t="s">
        <v>82</v>
      </c>
      <c r="DP245" s="76"/>
      <c r="DQ245" s="76"/>
      <c r="DR245" s="76"/>
      <c r="DS245" s="76"/>
      <c r="DT245" s="76"/>
      <c r="DU245" s="76"/>
      <c r="DV245" s="76"/>
      <c r="DW245" s="76"/>
      <c r="DX245" s="76"/>
      <c r="DY245" s="76"/>
      <c r="DZ245" s="62" t="s">
        <v>86</v>
      </c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81" t="s">
        <v>84</v>
      </c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</row>
    <row r="246" spans="1:450" s="20" customFormat="1" ht="40.5" customHeight="1" x14ac:dyDescent="0.2">
      <c r="A246" s="76" t="s">
        <v>349</v>
      </c>
      <c r="B246" s="76"/>
      <c r="C246" s="76"/>
      <c r="D246" s="76"/>
      <c r="E246" s="76"/>
      <c r="F246" s="76" t="s">
        <v>111</v>
      </c>
      <c r="G246" s="76"/>
      <c r="H246" s="76"/>
      <c r="I246" s="76"/>
      <c r="J246" s="76"/>
      <c r="K246" s="76"/>
      <c r="L246" s="76"/>
      <c r="M246" s="76"/>
      <c r="N246" s="76"/>
      <c r="O246" s="58" t="s">
        <v>652</v>
      </c>
      <c r="P246" s="58"/>
      <c r="Q246" s="58"/>
      <c r="R246" s="58"/>
      <c r="S246" s="58"/>
      <c r="T246" s="58"/>
      <c r="U246" s="58"/>
      <c r="V246" s="58"/>
      <c r="W246" s="58"/>
      <c r="X246" s="60" t="s">
        <v>1131</v>
      </c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 t="s">
        <v>77</v>
      </c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84" t="s">
        <v>88</v>
      </c>
      <c r="AZ246" s="84"/>
      <c r="BA246" s="84"/>
      <c r="BB246" s="84"/>
      <c r="BC246" s="84"/>
      <c r="BD246" s="84"/>
      <c r="BE246" s="60" t="s">
        <v>89</v>
      </c>
      <c r="BF246" s="60"/>
      <c r="BG246" s="60"/>
      <c r="BH246" s="60"/>
      <c r="BI246" s="60"/>
      <c r="BJ246" s="60"/>
      <c r="BK246" s="60"/>
      <c r="BL246" s="60"/>
      <c r="BM246" s="60"/>
      <c r="BN246" s="81">
        <v>100</v>
      </c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76" t="s">
        <v>22</v>
      </c>
      <c r="BZ246" s="76"/>
      <c r="CA246" s="76"/>
      <c r="CB246" s="76"/>
      <c r="CC246" s="76"/>
      <c r="CD246" s="76"/>
      <c r="CE246" s="62" t="s">
        <v>80</v>
      </c>
      <c r="CF246" s="62"/>
      <c r="CG246" s="62"/>
      <c r="CH246" s="62"/>
      <c r="CI246" s="62"/>
      <c r="CJ246" s="62"/>
      <c r="CK246" s="62"/>
      <c r="CL246" s="62"/>
      <c r="CM246" s="62"/>
      <c r="CN246" s="61">
        <v>393500</v>
      </c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76" t="s">
        <v>97</v>
      </c>
      <c r="DC246" s="76"/>
      <c r="DD246" s="76"/>
      <c r="DE246" s="76"/>
      <c r="DF246" s="76"/>
      <c r="DG246" s="76"/>
      <c r="DH246" s="76"/>
      <c r="DI246" s="76"/>
      <c r="DJ246" s="76"/>
      <c r="DK246" s="76"/>
      <c r="DL246" s="76"/>
      <c r="DM246" s="76"/>
      <c r="DN246" s="76"/>
      <c r="DO246" s="76" t="s">
        <v>82</v>
      </c>
      <c r="DP246" s="76"/>
      <c r="DQ246" s="76"/>
      <c r="DR246" s="76"/>
      <c r="DS246" s="76"/>
      <c r="DT246" s="76"/>
      <c r="DU246" s="76"/>
      <c r="DV246" s="76"/>
      <c r="DW246" s="76"/>
      <c r="DX246" s="76"/>
      <c r="DY246" s="76"/>
      <c r="DZ246" s="62" t="s">
        <v>86</v>
      </c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81" t="s">
        <v>84</v>
      </c>
      <c r="EM246" s="81"/>
      <c r="EN246" s="81"/>
      <c r="EO246" s="81"/>
      <c r="EP246" s="81"/>
      <c r="EQ246" s="81"/>
      <c r="ER246" s="81"/>
      <c r="ES246" s="81"/>
      <c r="ET246" s="81"/>
      <c r="EU246" s="81"/>
      <c r="EV246" s="81"/>
      <c r="EW246" s="81"/>
      <c r="EX246" s="81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</row>
    <row r="247" spans="1:450" s="20" customFormat="1" ht="39.75" customHeight="1" x14ac:dyDescent="0.2">
      <c r="A247" s="76" t="s">
        <v>351</v>
      </c>
      <c r="B247" s="76"/>
      <c r="C247" s="76"/>
      <c r="D247" s="76"/>
      <c r="E247" s="76"/>
      <c r="F247" s="76" t="s">
        <v>111</v>
      </c>
      <c r="G247" s="76"/>
      <c r="H247" s="76"/>
      <c r="I247" s="76"/>
      <c r="J247" s="76"/>
      <c r="K247" s="76"/>
      <c r="L247" s="76"/>
      <c r="M247" s="76"/>
      <c r="N247" s="76"/>
      <c r="O247" s="58" t="s">
        <v>312</v>
      </c>
      <c r="P247" s="58"/>
      <c r="Q247" s="58"/>
      <c r="R247" s="58"/>
      <c r="S247" s="58"/>
      <c r="T247" s="58"/>
      <c r="U247" s="58"/>
      <c r="V247" s="58"/>
      <c r="W247" s="58"/>
      <c r="X247" s="60" t="s">
        <v>344</v>
      </c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 t="s">
        <v>77</v>
      </c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84" t="s">
        <v>94</v>
      </c>
      <c r="AZ247" s="84"/>
      <c r="BA247" s="84"/>
      <c r="BB247" s="84"/>
      <c r="BC247" s="84"/>
      <c r="BD247" s="84"/>
      <c r="BE247" s="60" t="s">
        <v>95</v>
      </c>
      <c r="BF247" s="60"/>
      <c r="BG247" s="60"/>
      <c r="BH247" s="60"/>
      <c r="BI247" s="60"/>
      <c r="BJ247" s="60"/>
      <c r="BK247" s="60"/>
      <c r="BL247" s="60"/>
      <c r="BM247" s="60"/>
      <c r="BN247" s="81">
        <v>40</v>
      </c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76" t="s">
        <v>22</v>
      </c>
      <c r="BZ247" s="76"/>
      <c r="CA247" s="76"/>
      <c r="CB247" s="76"/>
      <c r="CC247" s="76"/>
      <c r="CD247" s="76"/>
      <c r="CE247" s="62" t="s">
        <v>80</v>
      </c>
      <c r="CF247" s="62"/>
      <c r="CG247" s="62"/>
      <c r="CH247" s="62"/>
      <c r="CI247" s="62"/>
      <c r="CJ247" s="62"/>
      <c r="CK247" s="62"/>
      <c r="CL247" s="62"/>
      <c r="CM247" s="62"/>
      <c r="CN247" s="61">
        <v>343798.4</v>
      </c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76" t="s">
        <v>97</v>
      </c>
      <c r="DC247" s="76"/>
      <c r="DD247" s="76"/>
      <c r="DE247" s="76"/>
      <c r="DF247" s="76"/>
      <c r="DG247" s="76"/>
      <c r="DH247" s="76"/>
      <c r="DI247" s="76"/>
      <c r="DJ247" s="76"/>
      <c r="DK247" s="76"/>
      <c r="DL247" s="76"/>
      <c r="DM247" s="76"/>
      <c r="DN247" s="76"/>
      <c r="DO247" s="76" t="s">
        <v>82</v>
      </c>
      <c r="DP247" s="76"/>
      <c r="DQ247" s="76"/>
      <c r="DR247" s="76"/>
      <c r="DS247" s="76"/>
      <c r="DT247" s="76"/>
      <c r="DU247" s="76"/>
      <c r="DV247" s="76"/>
      <c r="DW247" s="76"/>
      <c r="DX247" s="76"/>
      <c r="DY247" s="76"/>
      <c r="DZ247" s="62" t="s">
        <v>86</v>
      </c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81" t="s">
        <v>84</v>
      </c>
      <c r="EM247" s="81"/>
      <c r="EN247" s="81"/>
      <c r="EO247" s="81"/>
      <c r="EP247" s="81"/>
      <c r="EQ247" s="81"/>
      <c r="ER247" s="81"/>
      <c r="ES247" s="81"/>
      <c r="ET247" s="81"/>
      <c r="EU247" s="81"/>
      <c r="EV247" s="81"/>
      <c r="EW247" s="81"/>
      <c r="EX247" s="81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</row>
    <row r="248" spans="1:450" s="20" customFormat="1" ht="40.5" customHeight="1" x14ac:dyDescent="0.2">
      <c r="A248" s="76" t="s">
        <v>353</v>
      </c>
      <c r="B248" s="76"/>
      <c r="C248" s="76"/>
      <c r="D248" s="76"/>
      <c r="E248" s="76"/>
      <c r="F248" s="76" t="s">
        <v>111</v>
      </c>
      <c r="G248" s="76"/>
      <c r="H248" s="76"/>
      <c r="I248" s="76"/>
      <c r="J248" s="76"/>
      <c r="K248" s="76"/>
      <c r="L248" s="76"/>
      <c r="M248" s="76"/>
      <c r="N248" s="76"/>
      <c r="O248" s="58" t="s">
        <v>312</v>
      </c>
      <c r="P248" s="58"/>
      <c r="Q248" s="58"/>
      <c r="R248" s="58"/>
      <c r="S248" s="58"/>
      <c r="T248" s="58"/>
      <c r="U248" s="58"/>
      <c r="V248" s="58"/>
      <c r="W248" s="58"/>
      <c r="X248" s="60" t="s">
        <v>384</v>
      </c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 t="s">
        <v>77</v>
      </c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113" t="s">
        <v>94</v>
      </c>
      <c r="AZ248" s="113"/>
      <c r="BA248" s="113"/>
      <c r="BB248" s="113"/>
      <c r="BC248" s="113"/>
      <c r="BD248" s="113"/>
      <c r="BE248" s="114" t="s">
        <v>95</v>
      </c>
      <c r="BF248" s="114"/>
      <c r="BG248" s="114"/>
      <c r="BH248" s="114"/>
      <c r="BI248" s="114"/>
      <c r="BJ248" s="114"/>
      <c r="BK248" s="114"/>
      <c r="BL248" s="114"/>
      <c r="BM248" s="114"/>
      <c r="BN248" s="81">
        <v>126</v>
      </c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0">
        <v>71701000</v>
      </c>
      <c r="BZ248" s="76"/>
      <c r="CA248" s="76"/>
      <c r="CB248" s="76"/>
      <c r="CC248" s="76"/>
      <c r="CD248" s="76"/>
      <c r="CE248" s="60" t="s">
        <v>80</v>
      </c>
      <c r="CF248" s="60"/>
      <c r="CG248" s="60"/>
      <c r="CH248" s="60"/>
      <c r="CI248" s="60"/>
      <c r="CJ248" s="60"/>
      <c r="CK248" s="60"/>
      <c r="CL248" s="60"/>
      <c r="CM248" s="60"/>
      <c r="CN248" s="115">
        <v>4496448</v>
      </c>
      <c r="CO248" s="115"/>
      <c r="CP248" s="115"/>
      <c r="CQ248" s="115"/>
      <c r="CR248" s="115"/>
      <c r="CS248" s="115"/>
      <c r="CT248" s="115"/>
      <c r="CU248" s="115"/>
      <c r="CV248" s="115"/>
      <c r="CW248" s="115"/>
      <c r="CX248" s="115"/>
      <c r="CY248" s="115"/>
      <c r="CZ248" s="115"/>
      <c r="DA248" s="115"/>
      <c r="DB248" s="116" t="s">
        <v>97</v>
      </c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 t="s">
        <v>82</v>
      </c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7" t="s">
        <v>102</v>
      </c>
      <c r="EA248" s="117"/>
      <c r="EB248" s="117"/>
      <c r="EC248" s="117"/>
      <c r="ED248" s="117"/>
      <c r="EE248" s="117"/>
      <c r="EF248" s="117"/>
      <c r="EG248" s="117"/>
      <c r="EH248" s="117"/>
      <c r="EI248" s="117"/>
      <c r="EJ248" s="117"/>
      <c r="EK248" s="117"/>
      <c r="EL248" s="81" t="s">
        <v>103</v>
      </c>
      <c r="EM248" s="81"/>
      <c r="EN248" s="81"/>
      <c r="EO248" s="81"/>
      <c r="EP248" s="81"/>
      <c r="EQ248" s="81"/>
      <c r="ER248" s="81"/>
      <c r="ES248" s="81"/>
      <c r="ET248" s="81"/>
      <c r="EU248" s="81"/>
      <c r="EV248" s="81"/>
      <c r="EW248" s="81"/>
      <c r="EX248" s="81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</row>
    <row r="249" spans="1:450" s="20" customFormat="1" ht="40.5" customHeight="1" x14ac:dyDescent="0.2">
      <c r="A249" s="76" t="s">
        <v>355</v>
      </c>
      <c r="B249" s="76"/>
      <c r="C249" s="76"/>
      <c r="D249" s="76"/>
      <c r="E249" s="76"/>
      <c r="F249" s="76" t="s">
        <v>111</v>
      </c>
      <c r="G249" s="76"/>
      <c r="H249" s="76"/>
      <c r="I249" s="76"/>
      <c r="J249" s="76"/>
      <c r="K249" s="76"/>
      <c r="L249" s="76"/>
      <c r="M249" s="76"/>
      <c r="N249" s="76"/>
      <c r="O249" s="58" t="s">
        <v>312</v>
      </c>
      <c r="P249" s="58"/>
      <c r="Q249" s="58"/>
      <c r="R249" s="58"/>
      <c r="S249" s="58"/>
      <c r="T249" s="58"/>
      <c r="U249" s="58"/>
      <c r="V249" s="58"/>
      <c r="W249" s="58"/>
      <c r="X249" s="60" t="s">
        <v>299</v>
      </c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 t="s">
        <v>77</v>
      </c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113" t="s">
        <v>94</v>
      </c>
      <c r="AZ249" s="113"/>
      <c r="BA249" s="113"/>
      <c r="BB249" s="113"/>
      <c r="BC249" s="113"/>
      <c r="BD249" s="113"/>
      <c r="BE249" s="114" t="s">
        <v>95</v>
      </c>
      <c r="BF249" s="114"/>
      <c r="BG249" s="114"/>
      <c r="BH249" s="114"/>
      <c r="BI249" s="114"/>
      <c r="BJ249" s="114"/>
      <c r="BK249" s="114"/>
      <c r="BL249" s="114"/>
      <c r="BM249" s="114"/>
      <c r="BN249" s="81">
        <v>1050</v>
      </c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0">
        <v>71701000</v>
      </c>
      <c r="BZ249" s="76"/>
      <c r="CA249" s="76"/>
      <c r="CB249" s="76"/>
      <c r="CC249" s="76"/>
      <c r="CD249" s="76"/>
      <c r="CE249" s="60" t="s">
        <v>80</v>
      </c>
      <c r="CF249" s="60"/>
      <c r="CG249" s="60"/>
      <c r="CH249" s="60"/>
      <c r="CI249" s="60"/>
      <c r="CJ249" s="60"/>
      <c r="CK249" s="60"/>
      <c r="CL249" s="60"/>
      <c r="CM249" s="60"/>
      <c r="CN249" s="115">
        <v>1613601</v>
      </c>
      <c r="CO249" s="115"/>
      <c r="CP249" s="115"/>
      <c r="CQ249" s="115"/>
      <c r="CR249" s="115"/>
      <c r="CS249" s="115"/>
      <c r="CT249" s="115"/>
      <c r="CU249" s="115"/>
      <c r="CV249" s="115"/>
      <c r="CW249" s="115"/>
      <c r="CX249" s="115"/>
      <c r="CY249" s="115"/>
      <c r="CZ249" s="115"/>
      <c r="DA249" s="115"/>
      <c r="DB249" s="116" t="s">
        <v>97</v>
      </c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 t="s">
        <v>82</v>
      </c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7" t="s">
        <v>102</v>
      </c>
      <c r="EA249" s="117"/>
      <c r="EB249" s="117"/>
      <c r="EC249" s="117"/>
      <c r="ED249" s="117"/>
      <c r="EE249" s="117"/>
      <c r="EF249" s="117"/>
      <c r="EG249" s="117"/>
      <c r="EH249" s="117"/>
      <c r="EI249" s="117"/>
      <c r="EJ249" s="117"/>
      <c r="EK249" s="117"/>
      <c r="EL249" s="81" t="s">
        <v>103</v>
      </c>
      <c r="EM249" s="81"/>
      <c r="EN249" s="81"/>
      <c r="EO249" s="81"/>
      <c r="EP249" s="81"/>
      <c r="EQ249" s="81"/>
      <c r="ER249" s="81"/>
      <c r="ES249" s="81"/>
      <c r="ET249" s="81"/>
      <c r="EU249" s="81"/>
      <c r="EV249" s="81"/>
      <c r="EW249" s="81"/>
      <c r="EX249" s="81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</row>
    <row r="250" spans="1:450" s="20" customFormat="1" ht="40.5" customHeight="1" x14ac:dyDescent="0.2">
      <c r="A250" s="76" t="s">
        <v>357</v>
      </c>
      <c r="B250" s="76"/>
      <c r="C250" s="76"/>
      <c r="D250" s="76"/>
      <c r="E250" s="76"/>
      <c r="F250" s="76" t="s">
        <v>111</v>
      </c>
      <c r="G250" s="76"/>
      <c r="H250" s="76"/>
      <c r="I250" s="76"/>
      <c r="J250" s="76"/>
      <c r="K250" s="76"/>
      <c r="L250" s="76"/>
      <c r="M250" s="76"/>
      <c r="N250" s="76"/>
      <c r="O250" s="58" t="s">
        <v>312</v>
      </c>
      <c r="P250" s="58"/>
      <c r="Q250" s="58"/>
      <c r="R250" s="58"/>
      <c r="S250" s="58"/>
      <c r="T250" s="58"/>
      <c r="U250" s="58"/>
      <c r="V250" s="58"/>
      <c r="W250" s="58"/>
      <c r="X250" s="60" t="s">
        <v>125</v>
      </c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 t="s">
        <v>77</v>
      </c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113" t="s">
        <v>313</v>
      </c>
      <c r="AZ250" s="113"/>
      <c r="BA250" s="113"/>
      <c r="BB250" s="113"/>
      <c r="BC250" s="113"/>
      <c r="BD250" s="113"/>
      <c r="BE250" s="114" t="s">
        <v>313</v>
      </c>
      <c r="BF250" s="114"/>
      <c r="BG250" s="114"/>
      <c r="BH250" s="114"/>
      <c r="BI250" s="114"/>
      <c r="BJ250" s="114"/>
      <c r="BK250" s="114"/>
      <c r="BL250" s="114"/>
      <c r="BM250" s="114"/>
      <c r="BN250" s="81">
        <v>30</v>
      </c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0">
        <v>71701000</v>
      </c>
      <c r="BZ250" s="76"/>
      <c r="CA250" s="76"/>
      <c r="CB250" s="76"/>
      <c r="CC250" s="76"/>
      <c r="CD250" s="76"/>
      <c r="CE250" s="60" t="s">
        <v>80</v>
      </c>
      <c r="CF250" s="60"/>
      <c r="CG250" s="60"/>
      <c r="CH250" s="60"/>
      <c r="CI250" s="60"/>
      <c r="CJ250" s="60"/>
      <c r="CK250" s="60"/>
      <c r="CL250" s="60"/>
      <c r="CM250" s="60"/>
      <c r="CN250" s="115">
        <v>270270</v>
      </c>
      <c r="CO250" s="115"/>
      <c r="CP250" s="115"/>
      <c r="CQ250" s="115"/>
      <c r="CR250" s="115"/>
      <c r="CS250" s="115"/>
      <c r="CT250" s="115"/>
      <c r="CU250" s="115"/>
      <c r="CV250" s="115"/>
      <c r="CW250" s="115"/>
      <c r="CX250" s="115"/>
      <c r="CY250" s="115"/>
      <c r="CZ250" s="115"/>
      <c r="DA250" s="115"/>
      <c r="DB250" s="116" t="s">
        <v>97</v>
      </c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 t="s">
        <v>82</v>
      </c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7" t="s">
        <v>86</v>
      </c>
      <c r="EA250" s="117"/>
      <c r="EB250" s="117"/>
      <c r="EC250" s="117"/>
      <c r="ED250" s="117"/>
      <c r="EE250" s="117"/>
      <c r="EF250" s="117"/>
      <c r="EG250" s="117"/>
      <c r="EH250" s="117"/>
      <c r="EI250" s="117"/>
      <c r="EJ250" s="117"/>
      <c r="EK250" s="117"/>
      <c r="EL250" s="81" t="s">
        <v>84</v>
      </c>
      <c r="EM250" s="81"/>
      <c r="EN250" s="81"/>
      <c r="EO250" s="81"/>
      <c r="EP250" s="81"/>
      <c r="EQ250" s="81"/>
      <c r="ER250" s="81"/>
      <c r="ES250" s="81"/>
      <c r="ET250" s="81"/>
      <c r="EU250" s="81"/>
      <c r="EV250" s="81"/>
      <c r="EW250" s="81"/>
      <c r="EX250" s="81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</row>
    <row r="251" spans="1:450" s="20" customFormat="1" ht="40.5" customHeight="1" x14ac:dyDescent="0.2">
      <c r="A251" s="76" t="s">
        <v>358</v>
      </c>
      <c r="B251" s="76"/>
      <c r="C251" s="76"/>
      <c r="D251" s="76"/>
      <c r="E251" s="76"/>
      <c r="F251" s="76" t="s">
        <v>1137</v>
      </c>
      <c r="G251" s="76"/>
      <c r="H251" s="76"/>
      <c r="I251" s="76"/>
      <c r="J251" s="76"/>
      <c r="K251" s="76"/>
      <c r="L251" s="76"/>
      <c r="M251" s="76"/>
      <c r="N251" s="76"/>
      <c r="O251" s="58" t="s">
        <v>1138</v>
      </c>
      <c r="P251" s="58"/>
      <c r="Q251" s="58"/>
      <c r="R251" s="58"/>
      <c r="S251" s="58"/>
      <c r="T251" s="58"/>
      <c r="U251" s="58"/>
      <c r="V251" s="58"/>
      <c r="W251" s="58"/>
      <c r="X251" s="60" t="s">
        <v>1139</v>
      </c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 t="s">
        <v>77</v>
      </c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113" t="s">
        <v>88</v>
      </c>
      <c r="AZ251" s="113"/>
      <c r="BA251" s="113"/>
      <c r="BB251" s="113"/>
      <c r="BC251" s="113"/>
      <c r="BD251" s="113"/>
      <c r="BE251" s="114" t="s">
        <v>89</v>
      </c>
      <c r="BF251" s="114"/>
      <c r="BG251" s="114"/>
      <c r="BH251" s="114"/>
      <c r="BI251" s="114"/>
      <c r="BJ251" s="114"/>
      <c r="BK251" s="114"/>
      <c r="BL251" s="114"/>
      <c r="BM251" s="114"/>
      <c r="BN251" s="81">
        <v>100</v>
      </c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0">
        <v>71701000</v>
      </c>
      <c r="BZ251" s="76"/>
      <c r="CA251" s="76"/>
      <c r="CB251" s="76"/>
      <c r="CC251" s="76"/>
      <c r="CD251" s="76"/>
      <c r="CE251" s="60" t="s">
        <v>80</v>
      </c>
      <c r="CF251" s="60"/>
      <c r="CG251" s="60"/>
      <c r="CH251" s="60"/>
      <c r="CI251" s="60"/>
      <c r="CJ251" s="60"/>
      <c r="CK251" s="60"/>
      <c r="CL251" s="60"/>
      <c r="CM251" s="60"/>
      <c r="CN251" s="115">
        <v>3973820</v>
      </c>
      <c r="CO251" s="115"/>
      <c r="CP251" s="115"/>
      <c r="CQ251" s="115"/>
      <c r="CR251" s="115"/>
      <c r="CS251" s="115"/>
      <c r="CT251" s="115"/>
      <c r="CU251" s="115"/>
      <c r="CV251" s="115"/>
      <c r="CW251" s="115"/>
      <c r="CX251" s="115"/>
      <c r="CY251" s="115"/>
      <c r="CZ251" s="115"/>
      <c r="DA251" s="115"/>
      <c r="DB251" s="116" t="s">
        <v>97</v>
      </c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 t="s">
        <v>82</v>
      </c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7" t="s">
        <v>102</v>
      </c>
      <c r="EA251" s="117"/>
      <c r="EB251" s="117"/>
      <c r="EC251" s="117"/>
      <c r="ED251" s="117"/>
      <c r="EE251" s="117"/>
      <c r="EF251" s="117"/>
      <c r="EG251" s="117"/>
      <c r="EH251" s="117"/>
      <c r="EI251" s="117"/>
      <c r="EJ251" s="117"/>
      <c r="EK251" s="117"/>
      <c r="EL251" s="81" t="s">
        <v>103</v>
      </c>
      <c r="EM251" s="81"/>
      <c r="EN251" s="81"/>
      <c r="EO251" s="81"/>
      <c r="EP251" s="81"/>
      <c r="EQ251" s="81"/>
      <c r="ER251" s="81"/>
      <c r="ES251" s="81"/>
      <c r="ET251" s="81"/>
      <c r="EU251" s="81"/>
      <c r="EV251" s="81"/>
      <c r="EW251" s="81"/>
      <c r="EX251" s="81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</row>
    <row r="252" spans="1:450" s="20" customFormat="1" ht="40.5" customHeight="1" x14ac:dyDescent="0.2">
      <c r="A252" s="76" t="s">
        <v>359</v>
      </c>
      <c r="B252" s="76"/>
      <c r="C252" s="76"/>
      <c r="D252" s="76"/>
      <c r="E252" s="76"/>
      <c r="F252" s="76" t="s">
        <v>1140</v>
      </c>
      <c r="G252" s="76"/>
      <c r="H252" s="76"/>
      <c r="I252" s="76"/>
      <c r="J252" s="76"/>
      <c r="K252" s="76"/>
      <c r="L252" s="76"/>
      <c r="M252" s="76"/>
      <c r="N252" s="76"/>
      <c r="O252" s="58" t="s">
        <v>312</v>
      </c>
      <c r="P252" s="58"/>
      <c r="Q252" s="58"/>
      <c r="R252" s="58"/>
      <c r="S252" s="58"/>
      <c r="T252" s="58"/>
      <c r="U252" s="58"/>
      <c r="V252" s="58"/>
      <c r="W252" s="58"/>
      <c r="X252" s="60" t="s">
        <v>125</v>
      </c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 t="s">
        <v>77</v>
      </c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113" t="s">
        <v>94</v>
      </c>
      <c r="AZ252" s="113"/>
      <c r="BA252" s="113"/>
      <c r="BB252" s="113"/>
      <c r="BC252" s="113"/>
      <c r="BD252" s="113"/>
      <c r="BE252" s="114" t="s">
        <v>95</v>
      </c>
      <c r="BF252" s="114"/>
      <c r="BG252" s="114"/>
      <c r="BH252" s="114"/>
      <c r="BI252" s="114"/>
      <c r="BJ252" s="114"/>
      <c r="BK252" s="114"/>
      <c r="BL252" s="114"/>
      <c r="BM252" s="114"/>
      <c r="BN252" s="81">
        <v>100</v>
      </c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0">
        <v>71701000</v>
      </c>
      <c r="BZ252" s="76"/>
      <c r="CA252" s="76"/>
      <c r="CB252" s="76"/>
      <c r="CC252" s="76"/>
      <c r="CD252" s="76"/>
      <c r="CE252" s="60" t="s">
        <v>80</v>
      </c>
      <c r="CF252" s="60"/>
      <c r="CG252" s="60"/>
      <c r="CH252" s="60"/>
      <c r="CI252" s="60"/>
      <c r="CJ252" s="60"/>
      <c r="CK252" s="60"/>
      <c r="CL252" s="60"/>
      <c r="CM252" s="60"/>
      <c r="CN252" s="115">
        <v>1089000</v>
      </c>
      <c r="CO252" s="115"/>
      <c r="CP252" s="115"/>
      <c r="CQ252" s="115"/>
      <c r="CR252" s="115"/>
      <c r="CS252" s="115"/>
      <c r="CT252" s="115"/>
      <c r="CU252" s="115"/>
      <c r="CV252" s="115"/>
      <c r="CW252" s="115"/>
      <c r="CX252" s="115"/>
      <c r="CY252" s="115"/>
      <c r="CZ252" s="115"/>
      <c r="DA252" s="115"/>
      <c r="DB252" s="116" t="s">
        <v>97</v>
      </c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 t="s">
        <v>82</v>
      </c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7" t="s">
        <v>86</v>
      </c>
      <c r="EA252" s="117"/>
      <c r="EB252" s="117"/>
      <c r="EC252" s="117"/>
      <c r="ED252" s="117"/>
      <c r="EE252" s="117"/>
      <c r="EF252" s="117"/>
      <c r="EG252" s="117"/>
      <c r="EH252" s="117"/>
      <c r="EI252" s="117"/>
      <c r="EJ252" s="117"/>
      <c r="EK252" s="117"/>
      <c r="EL252" s="81" t="s">
        <v>84</v>
      </c>
      <c r="EM252" s="81"/>
      <c r="EN252" s="81"/>
      <c r="EO252" s="81"/>
      <c r="EP252" s="81"/>
      <c r="EQ252" s="81"/>
      <c r="ER252" s="81"/>
      <c r="ES252" s="81"/>
      <c r="ET252" s="81"/>
      <c r="EU252" s="81"/>
      <c r="EV252" s="81"/>
      <c r="EW252" s="81"/>
      <c r="EX252" s="81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</row>
    <row r="253" spans="1:450" s="20" customFormat="1" ht="40.5" customHeight="1" x14ac:dyDescent="0.2">
      <c r="A253" s="76" t="s">
        <v>360</v>
      </c>
      <c r="B253" s="76"/>
      <c r="C253" s="76"/>
      <c r="D253" s="76"/>
      <c r="E253" s="76"/>
      <c r="F253" s="76" t="s">
        <v>1141</v>
      </c>
      <c r="G253" s="76"/>
      <c r="H253" s="76"/>
      <c r="I253" s="76"/>
      <c r="J253" s="76"/>
      <c r="K253" s="76"/>
      <c r="L253" s="76"/>
      <c r="M253" s="76"/>
      <c r="N253" s="76"/>
      <c r="O253" s="58" t="s">
        <v>312</v>
      </c>
      <c r="P253" s="58"/>
      <c r="Q253" s="58"/>
      <c r="R253" s="58"/>
      <c r="S253" s="58"/>
      <c r="T253" s="58"/>
      <c r="U253" s="58"/>
      <c r="V253" s="58"/>
      <c r="W253" s="58"/>
      <c r="X253" s="60" t="s">
        <v>344</v>
      </c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 t="s">
        <v>77</v>
      </c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113" t="s">
        <v>94</v>
      </c>
      <c r="AZ253" s="113"/>
      <c r="BA253" s="113"/>
      <c r="BB253" s="113"/>
      <c r="BC253" s="113"/>
      <c r="BD253" s="113"/>
      <c r="BE253" s="114" t="s">
        <v>95</v>
      </c>
      <c r="BF253" s="114"/>
      <c r="BG253" s="114"/>
      <c r="BH253" s="114"/>
      <c r="BI253" s="114"/>
      <c r="BJ253" s="114"/>
      <c r="BK253" s="114"/>
      <c r="BL253" s="114"/>
      <c r="BM253" s="114"/>
      <c r="BN253" s="81">
        <v>100</v>
      </c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0">
        <v>71701000</v>
      </c>
      <c r="BZ253" s="76"/>
      <c r="CA253" s="76"/>
      <c r="CB253" s="76"/>
      <c r="CC253" s="76"/>
      <c r="CD253" s="76"/>
      <c r="CE253" s="60" t="s">
        <v>80</v>
      </c>
      <c r="CF253" s="60"/>
      <c r="CG253" s="60"/>
      <c r="CH253" s="60"/>
      <c r="CI253" s="60"/>
      <c r="CJ253" s="60"/>
      <c r="CK253" s="60"/>
      <c r="CL253" s="60"/>
      <c r="CM253" s="60"/>
      <c r="CN253" s="115">
        <v>506000</v>
      </c>
      <c r="CO253" s="115"/>
      <c r="CP253" s="115"/>
      <c r="CQ253" s="115"/>
      <c r="CR253" s="115"/>
      <c r="CS253" s="115"/>
      <c r="CT253" s="115"/>
      <c r="CU253" s="115"/>
      <c r="CV253" s="115"/>
      <c r="CW253" s="115"/>
      <c r="CX253" s="115"/>
      <c r="CY253" s="115"/>
      <c r="CZ253" s="115"/>
      <c r="DA253" s="115"/>
      <c r="DB253" s="116" t="s">
        <v>97</v>
      </c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 t="s">
        <v>82</v>
      </c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7" t="s">
        <v>86</v>
      </c>
      <c r="EA253" s="117"/>
      <c r="EB253" s="117"/>
      <c r="EC253" s="117"/>
      <c r="ED253" s="117"/>
      <c r="EE253" s="117"/>
      <c r="EF253" s="117"/>
      <c r="EG253" s="117"/>
      <c r="EH253" s="117"/>
      <c r="EI253" s="117"/>
      <c r="EJ253" s="117"/>
      <c r="EK253" s="117"/>
      <c r="EL253" s="81" t="s">
        <v>84</v>
      </c>
      <c r="EM253" s="81"/>
      <c r="EN253" s="81"/>
      <c r="EO253" s="81"/>
      <c r="EP253" s="81"/>
      <c r="EQ253" s="81"/>
      <c r="ER253" s="81"/>
      <c r="ES253" s="81"/>
      <c r="ET253" s="81"/>
      <c r="EU253" s="81"/>
      <c r="EV253" s="81"/>
      <c r="EW253" s="81"/>
      <c r="EX253" s="81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</row>
    <row r="254" spans="1:450" s="20" customFormat="1" ht="40.5" customHeight="1" x14ac:dyDescent="0.2">
      <c r="A254" s="76" t="s">
        <v>362</v>
      </c>
      <c r="B254" s="76"/>
      <c r="C254" s="76"/>
      <c r="D254" s="76"/>
      <c r="E254" s="76"/>
      <c r="F254" s="76" t="s">
        <v>111</v>
      </c>
      <c r="G254" s="76"/>
      <c r="H254" s="76"/>
      <c r="I254" s="76"/>
      <c r="J254" s="76"/>
      <c r="K254" s="76"/>
      <c r="L254" s="76"/>
      <c r="M254" s="76"/>
      <c r="N254" s="76"/>
      <c r="O254" s="58" t="s">
        <v>312</v>
      </c>
      <c r="P254" s="58"/>
      <c r="Q254" s="58"/>
      <c r="R254" s="58"/>
      <c r="S254" s="58"/>
      <c r="T254" s="58"/>
      <c r="U254" s="58"/>
      <c r="V254" s="58"/>
      <c r="W254" s="58"/>
      <c r="X254" s="60" t="s">
        <v>344</v>
      </c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 t="s">
        <v>77</v>
      </c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84" t="s">
        <v>94</v>
      </c>
      <c r="AZ254" s="84"/>
      <c r="BA254" s="84"/>
      <c r="BB254" s="84"/>
      <c r="BC254" s="84"/>
      <c r="BD254" s="84"/>
      <c r="BE254" s="62" t="s">
        <v>95</v>
      </c>
      <c r="BF254" s="62"/>
      <c r="BG254" s="62"/>
      <c r="BH254" s="62"/>
      <c r="BI254" s="62"/>
      <c r="BJ254" s="62"/>
      <c r="BK254" s="62"/>
      <c r="BL254" s="62"/>
      <c r="BM254" s="62"/>
      <c r="BN254" s="81">
        <v>25</v>
      </c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0">
        <v>71701000</v>
      </c>
      <c r="BZ254" s="76"/>
      <c r="CA254" s="76"/>
      <c r="CB254" s="76"/>
      <c r="CC254" s="76"/>
      <c r="CD254" s="76"/>
      <c r="CE254" s="60" t="s">
        <v>80</v>
      </c>
      <c r="CF254" s="60"/>
      <c r="CG254" s="60"/>
      <c r="CH254" s="60"/>
      <c r="CI254" s="60"/>
      <c r="CJ254" s="60"/>
      <c r="CK254" s="60"/>
      <c r="CL254" s="60"/>
      <c r="CM254" s="60"/>
      <c r="CN254" s="61">
        <v>3053500</v>
      </c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76" t="s">
        <v>90</v>
      </c>
      <c r="DC254" s="76"/>
      <c r="DD254" s="76"/>
      <c r="DE254" s="76"/>
      <c r="DF254" s="76"/>
      <c r="DG254" s="76"/>
      <c r="DH254" s="76"/>
      <c r="DI254" s="76"/>
      <c r="DJ254" s="76"/>
      <c r="DK254" s="76"/>
      <c r="DL254" s="76"/>
      <c r="DM254" s="76"/>
      <c r="DN254" s="76"/>
      <c r="DO254" s="76" t="s">
        <v>82</v>
      </c>
      <c r="DP254" s="76"/>
      <c r="DQ254" s="76"/>
      <c r="DR254" s="76"/>
      <c r="DS254" s="76"/>
      <c r="DT254" s="76"/>
      <c r="DU254" s="76"/>
      <c r="DV254" s="76"/>
      <c r="DW254" s="76"/>
      <c r="DX254" s="76"/>
      <c r="DY254" s="76"/>
      <c r="DZ254" s="86" t="s">
        <v>102</v>
      </c>
      <c r="EA254" s="86"/>
      <c r="EB254" s="86"/>
      <c r="EC254" s="86"/>
      <c r="ED254" s="86"/>
      <c r="EE254" s="86"/>
      <c r="EF254" s="86"/>
      <c r="EG254" s="86"/>
      <c r="EH254" s="86"/>
      <c r="EI254" s="86"/>
      <c r="EJ254" s="86"/>
      <c r="EK254" s="86"/>
      <c r="EL254" s="81" t="s">
        <v>103</v>
      </c>
      <c r="EM254" s="81"/>
      <c r="EN254" s="81"/>
      <c r="EO254" s="81"/>
      <c r="EP254" s="81"/>
      <c r="EQ254" s="81"/>
      <c r="ER254" s="81"/>
      <c r="ES254" s="81"/>
      <c r="ET254" s="81"/>
      <c r="EU254" s="81"/>
      <c r="EV254" s="81"/>
      <c r="EW254" s="81"/>
      <c r="EX254" s="81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  <c r="PE254" s="19"/>
      <c r="PF254" s="19"/>
      <c r="PG254" s="19"/>
      <c r="PH254" s="19"/>
      <c r="PI254" s="19"/>
      <c r="PJ254" s="19"/>
      <c r="PK254" s="19"/>
      <c r="PL254" s="19"/>
      <c r="PM254" s="19"/>
      <c r="PN254" s="19"/>
      <c r="PO254" s="19"/>
      <c r="PP254" s="19"/>
      <c r="PQ254" s="19"/>
      <c r="PR254" s="19"/>
      <c r="PS254" s="19"/>
      <c r="PT254" s="19"/>
      <c r="PU254" s="19"/>
      <c r="PV254" s="19"/>
      <c r="PW254" s="19"/>
      <c r="PX254" s="19"/>
      <c r="PY254" s="19"/>
      <c r="PZ254" s="19"/>
      <c r="QA254" s="19"/>
      <c r="QB254" s="19"/>
      <c r="QC254" s="19"/>
      <c r="QD254" s="19"/>
      <c r="QE254" s="19"/>
      <c r="QF254" s="19"/>
      <c r="QG254" s="19"/>
      <c r="QH254" s="19"/>
    </row>
    <row r="255" spans="1:450" s="20" customFormat="1" ht="40.5" customHeight="1" x14ac:dyDescent="0.2">
      <c r="A255" s="76" t="s">
        <v>363</v>
      </c>
      <c r="B255" s="76"/>
      <c r="C255" s="76"/>
      <c r="D255" s="76"/>
      <c r="E255" s="76"/>
      <c r="F255" s="76" t="s">
        <v>111</v>
      </c>
      <c r="G255" s="76"/>
      <c r="H255" s="76"/>
      <c r="I255" s="76"/>
      <c r="J255" s="76"/>
      <c r="K255" s="76"/>
      <c r="L255" s="76"/>
      <c r="M255" s="76"/>
      <c r="N255" s="76"/>
      <c r="O255" s="58" t="s">
        <v>1146</v>
      </c>
      <c r="P255" s="58"/>
      <c r="Q255" s="58"/>
      <c r="R255" s="58"/>
      <c r="S255" s="58"/>
      <c r="T255" s="58"/>
      <c r="U255" s="58"/>
      <c r="V255" s="58"/>
      <c r="W255" s="58"/>
      <c r="X255" s="60" t="s">
        <v>1147</v>
      </c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 t="s">
        <v>77</v>
      </c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84" t="s">
        <v>78</v>
      </c>
      <c r="AZ255" s="84"/>
      <c r="BA255" s="84"/>
      <c r="BB255" s="84"/>
      <c r="BC255" s="84"/>
      <c r="BD255" s="84"/>
      <c r="BE255" s="62" t="s">
        <v>79</v>
      </c>
      <c r="BF255" s="62"/>
      <c r="BG255" s="62"/>
      <c r="BH255" s="62"/>
      <c r="BI255" s="62"/>
      <c r="BJ255" s="62"/>
      <c r="BK255" s="62"/>
      <c r="BL255" s="62"/>
      <c r="BM255" s="62"/>
      <c r="BN255" s="81">
        <v>124</v>
      </c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0">
        <v>71701000</v>
      </c>
      <c r="BZ255" s="76"/>
      <c r="CA255" s="76"/>
      <c r="CB255" s="76"/>
      <c r="CC255" s="76"/>
      <c r="CD255" s="76"/>
      <c r="CE255" s="60" t="s">
        <v>80</v>
      </c>
      <c r="CF255" s="60"/>
      <c r="CG255" s="60"/>
      <c r="CH255" s="60"/>
      <c r="CI255" s="60"/>
      <c r="CJ255" s="60"/>
      <c r="CK255" s="60"/>
      <c r="CL255" s="60"/>
      <c r="CM255" s="60"/>
      <c r="CN255" s="61">
        <v>2115647.7999999998</v>
      </c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76" t="s">
        <v>90</v>
      </c>
      <c r="DC255" s="76"/>
      <c r="DD255" s="76"/>
      <c r="DE255" s="76"/>
      <c r="DF255" s="76"/>
      <c r="DG255" s="76"/>
      <c r="DH255" s="76"/>
      <c r="DI255" s="76"/>
      <c r="DJ255" s="76"/>
      <c r="DK255" s="76"/>
      <c r="DL255" s="76"/>
      <c r="DM255" s="76"/>
      <c r="DN255" s="76"/>
      <c r="DO255" s="76" t="s">
        <v>82</v>
      </c>
      <c r="DP255" s="76"/>
      <c r="DQ255" s="76"/>
      <c r="DR255" s="76"/>
      <c r="DS255" s="76"/>
      <c r="DT255" s="76"/>
      <c r="DU255" s="76"/>
      <c r="DV255" s="76"/>
      <c r="DW255" s="76"/>
      <c r="DX255" s="76"/>
      <c r="DY255" s="76"/>
      <c r="DZ255" s="86" t="s">
        <v>86</v>
      </c>
      <c r="EA255" s="86"/>
      <c r="EB255" s="86"/>
      <c r="EC255" s="86"/>
      <c r="ED255" s="86"/>
      <c r="EE255" s="86"/>
      <c r="EF255" s="86"/>
      <c r="EG255" s="86"/>
      <c r="EH255" s="86"/>
      <c r="EI255" s="86"/>
      <c r="EJ255" s="86"/>
      <c r="EK255" s="86"/>
      <c r="EL255" s="81" t="s">
        <v>84</v>
      </c>
      <c r="EM255" s="81"/>
      <c r="EN255" s="81"/>
      <c r="EO255" s="81"/>
      <c r="EP255" s="81"/>
      <c r="EQ255" s="81"/>
      <c r="ER255" s="81"/>
      <c r="ES255" s="81"/>
      <c r="ET255" s="81"/>
      <c r="EU255" s="81"/>
      <c r="EV255" s="81"/>
      <c r="EW255" s="81"/>
      <c r="EX255" s="81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  <c r="PE255" s="19"/>
      <c r="PF255" s="19"/>
      <c r="PG255" s="19"/>
      <c r="PH255" s="19"/>
      <c r="PI255" s="19"/>
      <c r="PJ255" s="19"/>
      <c r="PK255" s="19"/>
      <c r="PL255" s="19"/>
      <c r="PM255" s="19"/>
      <c r="PN255" s="19"/>
      <c r="PO255" s="19"/>
      <c r="PP255" s="19"/>
      <c r="PQ255" s="19"/>
      <c r="PR255" s="19"/>
      <c r="PS255" s="19"/>
      <c r="PT255" s="19"/>
      <c r="PU255" s="19"/>
      <c r="PV255" s="19"/>
      <c r="PW255" s="19"/>
      <c r="PX255" s="19"/>
      <c r="PY255" s="19"/>
      <c r="PZ255" s="19"/>
      <c r="QA255" s="19"/>
      <c r="QB255" s="19"/>
      <c r="QC255" s="19"/>
      <c r="QD255" s="19"/>
      <c r="QE255" s="19"/>
      <c r="QF255" s="19"/>
      <c r="QG255" s="19"/>
      <c r="QH255" s="19"/>
    </row>
    <row r="256" spans="1:450" s="20" customFormat="1" ht="39.75" customHeight="1" x14ac:dyDescent="0.2">
      <c r="A256" s="76" t="s">
        <v>365</v>
      </c>
      <c r="B256" s="76"/>
      <c r="C256" s="76"/>
      <c r="D256" s="76"/>
      <c r="E256" s="76"/>
      <c r="F256" s="76" t="s">
        <v>111</v>
      </c>
      <c r="G256" s="76"/>
      <c r="H256" s="76"/>
      <c r="I256" s="76"/>
      <c r="J256" s="76"/>
      <c r="K256" s="76"/>
      <c r="L256" s="76"/>
      <c r="M256" s="76"/>
      <c r="N256" s="76"/>
      <c r="O256" s="58" t="s">
        <v>312</v>
      </c>
      <c r="P256" s="58"/>
      <c r="Q256" s="58"/>
      <c r="R256" s="58"/>
      <c r="S256" s="58"/>
      <c r="T256" s="58"/>
      <c r="U256" s="58"/>
      <c r="V256" s="58"/>
      <c r="W256" s="58"/>
      <c r="X256" s="60" t="s">
        <v>344</v>
      </c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 t="s">
        <v>77</v>
      </c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84" t="s">
        <v>94</v>
      </c>
      <c r="AZ256" s="84"/>
      <c r="BA256" s="84"/>
      <c r="BB256" s="84"/>
      <c r="BC256" s="84"/>
      <c r="BD256" s="84"/>
      <c r="BE256" s="62" t="s">
        <v>95</v>
      </c>
      <c r="BF256" s="62"/>
      <c r="BG256" s="62"/>
      <c r="BH256" s="62"/>
      <c r="BI256" s="62"/>
      <c r="BJ256" s="62"/>
      <c r="BK256" s="62"/>
      <c r="BL256" s="62"/>
      <c r="BM256" s="62"/>
      <c r="BN256" s="81">
        <v>22</v>
      </c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0">
        <v>71701000</v>
      </c>
      <c r="BZ256" s="76"/>
      <c r="CA256" s="76"/>
      <c r="CB256" s="76"/>
      <c r="CC256" s="76"/>
      <c r="CD256" s="76"/>
      <c r="CE256" s="60" t="s">
        <v>80</v>
      </c>
      <c r="CF256" s="60"/>
      <c r="CG256" s="60"/>
      <c r="CH256" s="60"/>
      <c r="CI256" s="60"/>
      <c r="CJ256" s="60"/>
      <c r="CK256" s="60"/>
      <c r="CL256" s="60"/>
      <c r="CM256" s="60"/>
      <c r="CN256" s="61">
        <v>660284.9</v>
      </c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76" t="s">
        <v>90</v>
      </c>
      <c r="DC256" s="76"/>
      <c r="DD256" s="76"/>
      <c r="DE256" s="76"/>
      <c r="DF256" s="76"/>
      <c r="DG256" s="76"/>
      <c r="DH256" s="76"/>
      <c r="DI256" s="76"/>
      <c r="DJ256" s="76"/>
      <c r="DK256" s="76"/>
      <c r="DL256" s="76"/>
      <c r="DM256" s="76"/>
      <c r="DN256" s="76"/>
      <c r="DO256" s="76" t="s">
        <v>82</v>
      </c>
      <c r="DP256" s="76"/>
      <c r="DQ256" s="76"/>
      <c r="DR256" s="76"/>
      <c r="DS256" s="76"/>
      <c r="DT256" s="76"/>
      <c r="DU256" s="76"/>
      <c r="DV256" s="76"/>
      <c r="DW256" s="76"/>
      <c r="DX256" s="76"/>
      <c r="DY256" s="76"/>
      <c r="DZ256" s="86" t="s">
        <v>86</v>
      </c>
      <c r="EA256" s="86"/>
      <c r="EB256" s="86"/>
      <c r="EC256" s="86"/>
      <c r="ED256" s="86"/>
      <c r="EE256" s="86"/>
      <c r="EF256" s="86"/>
      <c r="EG256" s="86"/>
      <c r="EH256" s="86"/>
      <c r="EI256" s="86"/>
      <c r="EJ256" s="86"/>
      <c r="EK256" s="86"/>
      <c r="EL256" s="81" t="s">
        <v>84</v>
      </c>
      <c r="EM256" s="81"/>
      <c r="EN256" s="81"/>
      <c r="EO256" s="81"/>
      <c r="EP256" s="81"/>
      <c r="EQ256" s="81"/>
      <c r="ER256" s="81"/>
      <c r="ES256" s="81"/>
      <c r="ET256" s="81"/>
      <c r="EU256" s="81"/>
      <c r="EV256" s="81"/>
      <c r="EW256" s="81"/>
      <c r="EX256" s="81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  <c r="PE256" s="19"/>
      <c r="PF256" s="19"/>
      <c r="PG256" s="19"/>
      <c r="PH256" s="19"/>
      <c r="PI256" s="19"/>
      <c r="PJ256" s="19"/>
      <c r="PK256" s="19"/>
      <c r="PL256" s="19"/>
      <c r="PM256" s="19"/>
      <c r="PN256" s="19"/>
      <c r="PO256" s="19"/>
      <c r="PP256" s="19"/>
      <c r="PQ256" s="19"/>
      <c r="PR256" s="19"/>
      <c r="PS256" s="19"/>
      <c r="PT256" s="19"/>
      <c r="PU256" s="19"/>
      <c r="PV256" s="19"/>
      <c r="PW256" s="19"/>
      <c r="PX256" s="19"/>
      <c r="PY256" s="19"/>
      <c r="PZ256" s="19"/>
      <c r="QA256" s="19"/>
      <c r="QB256" s="19"/>
      <c r="QC256" s="19"/>
      <c r="QD256" s="19"/>
      <c r="QE256" s="19"/>
      <c r="QF256" s="19"/>
      <c r="QG256" s="19"/>
      <c r="QH256" s="19"/>
    </row>
    <row r="257" spans="1:450" s="20" customFormat="1" ht="41.25" customHeight="1" x14ac:dyDescent="0.2">
      <c r="A257" s="76" t="s">
        <v>367</v>
      </c>
      <c r="B257" s="76"/>
      <c r="C257" s="76"/>
      <c r="D257" s="76"/>
      <c r="E257" s="76"/>
      <c r="F257" s="76" t="s">
        <v>111</v>
      </c>
      <c r="G257" s="76"/>
      <c r="H257" s="76"/>
      <c r="I257" s="76"/>
      <c r="J257" s="76"/>
      <c r="K257" s="76"/>
      <c r="L257" s="76"/>
      <c r="M257" s="76"/>
      <c r="N257" s="76"/>
      <c r="O257" s="58" t="s">
        <v>312</v>
      </c>
      <c r="P257" s="58"/>
      <c r="Q257" s="58"/>
      <c r="R257" s="58"/>
      <c r="S257" s="58"/>
      <c r="T257" s="58"/>
      <c r="U257" s="58"/>
      <c r="V257" s="58"/>
      <c r="W257" s="58"/>
      <c r="X257" s="60" t="s">
        <v>344</v>
      </c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 t="s">
        <v>77</v>
      </c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84" t="s">
        <v>94</v>
      </c>
      <c r="AZ257" s="84"/>
      <c r="BA257" s="84"/>
      <c r="BB257" s="84"/>
      <c r="BC257" s="84"/>
      <c r="BD257" s="84"/>
      <c r="BE257" s="62" t="s">
        <v>95</v>
      </c>
      <c r="BF257" s="62"/>
      <c r="BG257" s="62"/>
      <c r="BH257" s="62"/>
      <c r="BI257" s="62"/>
      <c r="BJ257" s="62"/>
      <c r="BK257" s="62"/>
      <c r="BL257" s="62"/>
      <c r="BM257" s="62"/>
      <c r="BN257" s="81">
        <v>75</v>
      </c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0">
        <v>71701000</v>
      </c>
      <c r="BZ257" s="76"/>
      <c r="CA257" s="76"/>
      <c r="CB257" s="76"/>
      <c r="CC257" s="76"/>
      <c r="CD257" s="76"/>
      <c r="CE257" s="60" t="s">
        <v>80</v>
      </c>
      <c r="CF257" s="60"/>
      <c r="CG257" s="60"/>
      <c r="CH257" s="60"/>
      <c r="CI257" s="60"/>
      <c r="CJ257" s="60"/>
      <c r="CK257" s="60"/>
      <c r="CL257" s="60"/>
      <c r="CM257" s="60"/>
      <c r="CN257" s="61">
        <v>5693400</v>
      </c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76" t="s">
        <v>90</v>
      </c>
      <c r="DC257" s="76"/>
      <c r="DD257" s="76"/>
      <c r="DE257" s="76"/>
      <c r="DF257" s="76"/>
      <c r="DG257" s="76"/>
      <c r="DH257" s="76"/>
      <c r="DI257" s="76"/>
      <c r="DJ257" s="76"/>
      <c r="DK257" s="76"/>
      <c r="DL257" s="76"/>
      <c r="DM257" s="76"/>
      <c r="DN257" s="76"/>
      <c r="DO257" s="76" t="s">
        <v>183</v>
      </c>
      <c r="DP257" s="76"/>
      <c r="DQ257" s="76"/>
      <c r="DR257" s="76"/>
      <c r="DS257" s="76"/>
      <c r="DT257" s="76"/>
      <c r="DU257" s="76"/>
      <c r="DV257" s="76"/>
      <c r="DW257" s="76"/>
      <c r="DX257" s="76"/>
      <c r="DY257" s="76"/>
      <c r="DZ257" s="86" t="s">
        <v>102</v>
      </c>
      <c r="EA257" s="86"/>
      <c r="EB257" s="86"/>
      <c r="EC257" s="86"/>
      <c r="ED257" s="86"/>
      <c r="EE257" s="86"/>
      <c r="EF257" s="86"/>
      <c r="EG257" s="86"/>
      <c r="EH257" s="86"/>
      <c r="EI257" s="86"/>
      <c r="EJ257" s="86"/>
      <c r="EK257" s="86"/>
      <c r="EL257" s="81" t="s">
        <v>103</v>
      </c>
      <c r="EM257" s="81"/>
      <c r="EN257" s="81"/>
      <c r="EO257" s="81"/>
      <c r="EP257" s="81"/>
      <c r="EQ257" s="81"/>
      <c r="ER257" s="81"/>
      <c r="ES257" s="81"/>
      <c r="ET257" s="81"/>
      <c r="EU257" s="81"/>
      <c r="EV257" s="81"/>
      <c r="EW257" s="81"/>
      <c r="EX257" s="81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  <c r="PE257" s="19"/>
      <c r="PF257" s="19"/>
      <c r="PG257" s="19"/>
      <c r="PH257" s="19"/>
      <c r="PI257" s="19"/>
      <c r="PJ257" s="19"/>
      <c r="PK257" s="19"/>
      <c r="PL257" s="19"/>
      <c r="PM257" s="19"/>
      <c r="PN257" s="19"/>
      <c r="PO257" s="19"/>
      <c r="PP257" s="19"/>
      <c r="PQ257" s="19"/>
      <c r="PR257" s="19"/>
      <c r="PS257" s="19"/>
      <c r="PT257" s="19"/>
      <c r="PU257" s="19"/>
      <c r="PV257" s="19"/>
      <c r="PW257" s="19"/>
      <c r="PX257" s="19"/>
      <c r="PY257" s="19"/>
      <c r="PZ257" s="19"/>
      <c r="QA257" s="19"/>
      <c r="QB257" s="19"/>
      <c r="QC257" s="19"/>
      <c r="QD257" s="19"/>
      <c r="QE257" s="19"/>
      <c r="QF257" s="19"/>
      <c r="QG257" s="19"/>
      <c r="QH257" s="19"/>
    </row>
    <row r="258" spans="1:450" s="20" customFormat="1" ht="40.5" customHeight="1" x14ac:dyDescent="0.2">
      <c r="A258" s="76" t="s">
        <v>1179</v>
      </c>
      <c r="B258" s="76"/>
      <c r="C258" s="76"/>
      <c r="D258" s="76"/>
      <c r="E258" s="76"/>
      <c r="F258" s="76" t="s">
        <v>111</v>
      </c>
      <c r="G258" s="76"/>
      <c r="H258" s="76"/>
      <c r="I258" s="76"/>
      <c r="J258" s="76"/>
      <c r="K258" s="76"/>
      <c r="L258" s="76"/>
      <c r="M258" s="76"/>
      <c r="N258" s="76"/>
      <c r="O258" s="58" t="s">
        <v>312</v>
      </c>
      <c r="P258" s="58"/>
      <c r="Q258" s="58"/>
      <c r="R258" s="58"/>
      <c r="S258" s="58"/>
      <c r="T258" s="58"/>
      <c r="U258" s="58"/>
      <c r="V258" s="58"/>
      <c r="W258" s="58"/>
      <c r="X258" s="60" t="s">
        <v>125</v>
      </c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 t="s">
        <v>77</v>
      </c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84" t="s">
        <v>94</v>
      </c>
      <c r="AZ258" s="84"/>
      <c r="BA258" s="84"/>
      <c r="BB258" s="84"/>
      <c r="BC258" s="84"/>
      <c r="BD258" s="84"/>
      <c r="BE258" s="62" t="s">
        <v>95</v>
      </c>
      <c r="BF258" s="62"/>
      <c r="BG258" s="62"/>
      <c r="BH258" s="62"/>
      <c r="BI258" s="62"/>
      <c r="BJ258" s="62"/>
      <c r="BK258" s="62"/>
      <c r="BL258" s="62"/>
      <c r="BM258" s="62"/>
      <c r="BN258" s="81">
        <v>55</v>
      </c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0">
        <v>71701000</v>
      </c>
      <c r="BZ258" s="76"/>
      <c r="CA258" s="76"/>
      <c r="CB258" s="76"/>
      <c r="CC258" s="76"/>
      <c r="CD258" s="76"/>
      <c r="CE258" s="60" t="s">
        <v>80</v>
      </c>
      <c r="CF258" s="60"/>
      <c r="CG258" s="60"/>
      <c r="CH258" s="60"/>
      <c r="CI258" s="60"/>
      <c r="CJ258" s="60"/>
      <c r="CK258" s="60"/>
      <c r="CL258" s="60"/>
      <c r="CM258" s="60"/>
      <c r="CN258" s="61">
        <v>537194.35</v>
      </c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76" t="s">
        <v>90</v>
      </c>
      <c r="DC258" s="76"/>
      <c r="DD258" s="76"/>
      <c r="DE258" s="76"/>
      <c r="DF258" s="76"/>
      <c r="DG258" s="76"/>
      <c r="DH258" s="76"/>
      <c r="DI258" s="76"/>
      <c r="DJ258" s="76"/>
      <c r="DK258" s="76"/>
      <c r="DL258" s="76"/>
      <c r="DM258" s="76"/>
      <c r="DN258" s="76"/>
      <c r="DO258" s="76" t="s">
        <v>82</v>
      </c>
      <c r="DP258" s="76"/>
      <c r="DQ258" s="76"/>
      <c r="DR258" s="76"/>
      <c r="DS258" s="76"/>
      <c r="DT258" s="76"/>
      <c r="DU258" s="76"/>
      <c r="DV258" s="76"/>
      <c r="DW258" s="76"/>
      <c r="DX258" s="76"/>
      <c r="DY258" s="76"/>
      <c r="DZ258" s="86" t="s">
        <v>86</v>
      </c>
      <c r="EA258" s="86"/>
      <c r="EB258" s="86"/>
      <c r="EC258" s="86"/>
      <c r="ED258" s="86"/>
      <c r="EE258" s="86"/>
      <c r="EF258" s="86"/>
      <c r="EG258" s="86"/>
      <c r="EH258" s="86"/>
      <c r="EI258" s="86"/>
      <c r="EJ258" s="86"/>
      <c r="EK258" s="86"/>
      <c r="EL258" s="81" t="s">
        <v>84</v>
      </c>
      <c r="EM258" s="81"/>
      <c r="EN258" s="81"/>
      <c r="EO258" s="81"/>
      <c r="EP258" s="81"/>
      <c r="EQ258" s="81"/>
      <c r="ER258" s="81"/>
      <c r="ES258" s="81"/>
      <c r="ET258" s="81"/>
      <c r="EU258" s="81"/>
      <c r="EV258" s="81"/>
      <c r="EW258" s="81"/>
      <c r="EX258" s="81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  <c r="PE258" s="19"/>
      <c r="PF258" s="19"/>
      <c r="PG258" s="19"/>
      <c r="PH258" s="19"/>
      <c r="PI258" s="19"/>
      <c r="PJ258" s="19"/>
      <c r="PK258" s="19"/>
      <c r="PL258" s="19"/>
      <c r="PM258" s="19"/>
      <c r="PN258" s="19"/>
      <c r="PO258" s="19"/>
      <c r="PP258" s="19"/>
      <c r="PQ258" s="19"/>
      <c r="PR258" s="19"/>
      <c r="PS258" s="19"/>
      <c r="PT258" s="19"/>
      <c r="PU258" s="19"/>
      <c r="PV258" s="19"/>
      <c r="PW258" s="19"/>
      <c r="PX258" s="19"/>
      <c r="PY258" s="19"/>
      <c r="PZ258" s="19"/>
      <c r="QA258" s="19"/>
      <c r="QB258" s="19"/>
      <c r="QC258" s="19"/>
      <c r="QD258" s="19"/>
      <c r="QE258" s="19"/>
      <c r="QF258" s="19"/>
      <c r="QG258" s="19"/>
      <c r="QH258" s="19"/>
    </row>
    <row r="259" spans="1:450" s="20" customFormat="1" ht="39.75" customHeight="1" x14ac:dyDescent="0.2">
      <c r="A259" s="76" t="s">
        <v>1180</v>
      </c>
      <c r="B259" s="76"/>
      <c r="C259" s="76"/>
      <c r="D259" s="76"/>
      <c r="E259" s="76"/>
      <c r="F259" s="76" t="s">
        <v>111</v>
      </c>
      <c r="G259" s="76"/>
      <c r="H259" s="76"/>
      <c r="I259" s="76"/>
      <c r="J259" s="76"/>
      <c r="K259" s="76"/>
      <c r="L259" s="76"/>
      <c r="M259" s="76"/>
      <c r="N259" s="76"/>
      <c r="O259" s="58" t="s">
        <v>312</v>
      </c>
      <c r="P259" s="58"/>
      <c r="Q259" s="58"/>
      <c r="R259" s="58"/>
      <c r="S259" s="58"/>
      <c r="T259" s="58"/>
      <c r="U259" s="58"/>
      <c r="V259" s="58"/>
      <c r="W259" s="58"/>
      <c r="X259" s="60" t="s">
        <v>344</v>
      </c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 t="s">
        <v>77</v>
      </c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84" t="s">
        <v>94</v>
      </c>
      <c r="AZ259" s="84"/>
      <c r="BA259" s="84"/>
      <c r="BB259" s="84"/>
      <c r="BC259" s="84"/>
      <c r="BD259" s="84"/>
      <c r="BE259" s="62" t="s">
        <v>95</v>
      </c>
      <c r="BF259" s="62"/>
      <c r="BG259" s="62"/>
      <c r="BH259" s="62"/>
      <c r="BI259" s="62"/>
      <c r="BJ259" s="62"/>
      <c r="BK259" s="62"/>
      <c r="BL259" s="62"/>
      <c r="BM259" s="62"/>
      <c r="BN259" s="81">
        <v>200</v>
      </c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0">
        <v>71701000</v>
      </c>
      <c r="BZ259" s="76"/>
      <c r="CA259" s="76"/>
      <c r="CB259" s="76"/>
      <c r="CC259" s="76"/>
      <c r="CD259" s="76"/>
      <c r="CE259" s="60" t="s">
        <v>80</v>
      </c>
      <c r="CF259" s="60"/>
      <c r="CG259" s="60"/>
      <c r="CH259" s="60"/>
      <c r="CI259" s="60"/>
      <c r="CJ259" s="60"/>
      <c r="CK259" s="60"/>
      <c r="CL259" s="60"/>
      <c r="CM259" s="60"/>
      <c r="CN259" s="61">
        <v>6728075</v>
      </c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76" t="s">
        <v>90</v>
      </c>
      <c r="DC259" s="76"/>
      <c r="DD259" s="76"/>
      <c r="DE259" s="76"/>
      <c r="DF259" s="76"/>
      <c r="DG259" s="76"/>
      <c r="DH259" s="76"/>
      <c r="DI259" s="76"/>
      <c r="DJ259" s="76"/>
      <c r="DK259" s="76"/>
      <c r="DL259" s="76"/>
      <c r="DM259" s="76"/>
      <c r="DN259" s="76"/>
      <c r="DO259" s="76" t="s">
        <v>1171</v>
      </c>
      <c r="DP259" s="76"/>
      <c r="DQ259" s="76"/>
      <c r="DR259" s="76"/>
      <c r="DS259" s="76"/>
      <c r="DT259" s="76"/>
      <c r="DU259" s="76"/>
      <c r="DV259" s="76"/>
      <c r="DW259" s="76"/>
      <c r="DX259" s="76"/>
      <c r="DY259" s="76"/>
      <c r="DZ259" s="86" t="s">
        <v>102</v>
      </c>
      <c r="EA259" s="86"/>
      <c r="EB259" s="86"/>
      <c r="EC259" s="86"/>
      <c r="ED259" s="86"/>
      <c r="EE259" s="86"/>
      <c r="EF259" s="86"/>
      <c r="EG259" s="86"/>
      <c r="EH259" s="86"/>
      <c r="EI259" s="86"/>
      <c r="EJ259" s="86"/>
      <c r="EK259" s="86"/>
      <c r="EL259" s="81" t="s">
        <v>103</v>
      </c>
      <c r="EM259" s="81"/>
      <c r="EN259" s="81"/>
      <c r="EO259" s="81"/>
      <c r="EP259" s="81"/>
      <c r="EQ259" s="81"/>
      <c r="ER259" s="81"/>
      <c r="ES259" s="81"/>
      <c r="ET259" s="81"/>
      <c r="EU259" s="81"/>
      <c r="EV259" s="81"/>
      <c r="EW259" s="81"/>
      <c r="EX259" s="81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  <c r="PE259" s="19"/>
      <c r="PF259" s="19"/>
      <c r="PG259" s="19"/>
      <c r="PH259" s="19"/>
      <c r="PI259" s="19"/>
      <c r="PJ259" s="19"/>
      <c r="PK259" s="19"/>
      <c r="PL259" s="19"/>
      <c r="PM259" s="19"/>
      <c r="PN259" s="19"/>
      <c r="PO259" s="19"/>
      <c r="PP259" s="19"/>
      <c r="PQ259" s="19"/>
      <c r="PR259" s="19"/>
      <c r="PS259" s="19"/>
      <c r="PT259" s="19"/>
      <c r="PU259" s="19"/>
      <c r="PV259" s="19"/>
      <c r="PW259" s="19"/>
      <c r="PX259" s="19"/>
      <c r="PY259" s="19"/>
      <c r="PZ259" s="19"/>
      <c r="QA259" s="19"/>
      <c r="QB259" s="19"/>
      <c r="QC259" s="19"/>
      <c r="QD259" s="19"/>
      <c r="QE259" s="19"/>
      <c r="QF259" s="19"/>
      <c r="QG259" s="19"/>
      <c r="QH259" s="19"/>
    </row>
    <row r="260" spans="1:450" s="20" customFormat="1" ht="40.5" customHeight="1" x14ac:dyDescent="0.2">
      <c r="A260" s="76" t="s">
        <v>1181</v>
      </c>
      <c r="B260" s="76"/>
      <c r="C260" s="76"/>
      <c r="D260" s="76"/>
      <c r="E260" s="76"/>
      <c r="F260" s="76" t="s">
        <v>111</v>
      </c>
      <c r="G260" s="76"/>
      <c r="H260" s="76"/>
      <c r="I260" s="76"/>
      <c r="J260" s="76"/>
      <c r="K260" s="76"/>
      <c r="L260" s="76"/>
      <c r="M260" s="76"/>
      <c r="N260" s="76"/>
      <c r="O260" s="58" t="s">
        <v>312</v>
      </c>
      <c r="P260" s="58"/>
      <c r="Q260" s="58"/>
      <c r="R260" s="58"/>
      <c r="S260" s="58"/>
      <c r="T260" s="58"/>
      <c r="U260" s="58"/>
      <c r="V260" s="58"/>
      <c r="W260" s="58"/>
      <c r="X260" s="60" t="s">
        <v>384</v>
      </c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 t="s">
        <v>77</v>
      </c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84" t="s">
        <v>94</v>
      </c>
      <c r="AZ260" s="84"/>
      <c r="BA260" s="84"/>
      <c r="BB260" s="84"/>
      <c r="BC260" s="84"/>
      <c r="BD260" s="84"/>
      <c r="BE260" s="62" t="s">
        <v>95</v>
      </c>
      <c r="BF260" s="62"/>
      <c r="BG260" s="62"/>
      <c r="BH260" s="62"/>
      <c r="BI260" s="62"/>
      <c r="BJ260" s="62"/>
      <c r="BK260" s="62"/>
      <c r="BL260" s="62"/>
      <c r="BM260" s="62"/>
      <c r="BN260" s="81">
        <v>650</v>
      </c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0">
        <v>71701000</v>
      </c>
      <c r="BZ260" s="76"/>
      <c r="CA260" s="76"/>
      <c r="CB260" s="76"/>
      <c r="CC260" s="76"/>
      <c r="CD260" s="76"/>
      <c r="CE260" s="60" t="s">
        <v>80</v>
      </c>
      <c r="CF260" s="60"/>
      <c r="CG260" s="60"/>
      <c r="CH260" s="60"/>
      <c r="CI260" s="60"/>
      <c r="CJ260" s="60"/>
      <c r="CK260" s="60"/>
      <c r="CL260" s="60"/>
      <c r="CM260" s="60"/>
      <c r="CN260" s="61">
        <v>1964391</v>
      </c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76" t="s">
        <v>90</v>
      </c>
      <c r="DC260" s="76"/>
      <c r="DD260" s="76"/>
      <c r="DE260" s="76"/>
      <c r="DF260" s="76"/>
      <c r="DG260" s="76"/>
      <c r="DH260" s="76"/>
      <c r="DI260" s="76"/>
      <c r="DJ260" s="76"/>
      <c r="DK260" s="76"/>
      <c r="DL260" s="76"/>
      <c r="DM260" s="76"/>
      <c r="DN260" s="76"/>
      <c r="DO260" s="76" t="s">
        <v>85</v>
      </c>
      <c r="DP260" s="76"/>
      <c r="DQ260" s="76"/>
      <c r="DR260" s="76"/>
      <c r="DS260" s="76"/>
      <c r="DT260" s="76"/>
      <c r="DU260" s="76"/>
      <c r="DV260" s="76"/>
      <c r="DW260" s="76"/>
      <c r="DX260" s="76"/>
      <c r="DY260" s="76"/>
      <c r="DZ260" s="86" t="s">
        <v>102</v>
      </c>
      <c r="EA260" s="86"/>
      <c r="EB260" s="86"/>
      <c r="EC260" s="86"/>
      <c r="ED260" s="86"/>
      <c r="EE260" s="86"/>
      <c r="EF260" s="86"/>
      <c r="EG260" s="86"/>
      <c r="EH260" s="86"/>
      <c r="EI260" s="86"/>
      <c r="EJ260" s="86"/>
      <c r="EK260" s="86"/>
      <c r="EL260" s="81" t="s">
        <v>103</v>
      </c>
      <c r="EM260" s="81"/>
      <c r="EN260" s="81"/>
      <c r="EO260" s="81"/>
      <c r="EP260" s="81"/>
      <c r="EQ260" s="81"/>
      <c r="ER260" s="81"/>
      <c r="ES260" s="81"/>
      <c r="ET260" s="81"/>
      <c r="EU260" s="81"/>
      <c r="EV260" s="81"/>
      <c r="EW260" s="81"/>
      <c r="EX260" s="81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  <c r="PE260" s="19"/>
      <c r="PF260" s="19"/>
      <c r="PG260" s="19"/>
      <c r="PH260" s="19"/>
      <c r="PI260" s="19"/>
      <c r="PJ260" s="19"/>
      <c r="PK260" s="19"/>
      <c r="PL260" s="19"/>
      <c r="PM260" s="19"/>
      <c r="PN260" s="19"/>
      <c r="PO260" s="19"/>
      <c r="PP260" s="19"/>
      <c r="PQ260" s="19"/>
      <c r="PR260" s="19"/>
      <c r="PS260" s="19"/>
      <c r="PT260" s="19"/>
      <c r="PU260" s="19"/>
      <c r="PV260" s="19"/>
      <c r="PW260" s="19"/>
      <c r="PX260" s="19"/>
      <c r="PY260" s="19"/>
      <c r="PZ260" s="19"/>
      <c r="QA260" s="19"/>
      <c r="QB260" s="19"/>
      <c r="QC260" s="19"/>
      <c r="QD260" s="19"/>
      <c r="QE260" s="19"/>
      <c r="QF260" s="19"/>
      <c r="QG260" s="19"/>
      <c r="QH260" s="19"/>
    </row>
    <row r="261" spans="1:450" s="20" customFormat="1" ht="68.25" customHeight="1" x14ac:dyDescent="0.2">
      <c r="A261" s="76" t="s">
        <v>1182</v>
      </c>
      <c r="B261" s="76"/>
      <c r="C261" s="76"/>
      <c r="D261" s="76"/>
      <c r="E261" s="76"/>
      <c r="F261" s="76" t="s">
        <v>111</v>
      </c>
      <c r="G261" s="76"/>
      <c r="H261" s="76"/>
      <c r="I261" s="76"/>
      <c r="J261" s="76"/>
      <c r="K261" s="76"/>
      <c r="L261" s="76"/>
      <c r="M261" s="76"/>
      <c r="N261" s="76"/>
      <c r="O261" s="58" t="s">
        <v>312</v>
      </c>
      <c r="P261" s="58"/>
      <c r="Q261" s="58"/>
      <c r="R261" s="58"/>
      <c r="S261" s="58"/>
      <c r="T261" s="58"/>
      <c r="U261" s="58"/>
      <c r="V261" s="58"/>
      <c r="W261" s="58"/>
      <c r="X261" s="60" t="s">
        <v>342</v>
      </c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 t="s">
        <v>77</v>
      </c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84" t="s">
        <v>94</v>
      </c>
      <c r="AZ261" s="84"/>
      <c r="BA261" s="84"/>
      <c r="BB261" s="84"/>
      <c r="BC261" s="84"/>
      <c r="BD261" s="84"/>
      <c r="BE261" s="62" t="s">
        <v>95</v>
      </c>
      <c r="BF261" s="62"/>
      <c r="BG261" s="62"/>
      <c r="BH261" s="62"/>
      <c r="BI261" s="62"/>
      <c r="BJ261" s="62"/>
      <c r="BK261" s="62"/>
      <c r="BL261" s="62"/>
      <c r="BM261" s="62"/>
      <c r="BN261" s="81">
        <v>14</v>
      </c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0">
        <v>71701000</v>
      </c>
      <c r="BZ261" s="76"/>
      <c r="CA261" s="76"/>
      <c r="CB261" s="76"/>
      <c r="CC261" s="76"/>
      <c r="CD261" s="76"/>
      <c r="CE261" s="60" t="s">
        <v>80</v>
      </c>
      <c r="CF261" s="60"/>
      <c r="CG261" s="60"/>
      <c r="CH261" s="60"/>
      <c r="CI261" s="60"/>
      <c r="CJ261" s="60"/>
      <c r="CK261" s="60"/>
      <c r="CL261" s="60"/>
      <c r="CM261" s="60"/>
      <c r="CN261" s="61">
        <v>3944122</v>
      </c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76" t="s">
        <v>90</v>
      </c>
      <c r="DC261" s="76"/>
      <c r="DD261" s="76"/>
      <c r="DE261" s="76"/>
      <c r="DF261" s="76"/>
      <c r="DG261" s="76"/>
      <c r="DH261" s="76"/>
      <c r="DI261" s="76"/>
      <c r="DJ261" s="76"/>
      <c r="DK261" s="76"/>
      <c r="DL261" s="76"/>
      <c r="DM261" s="76"/>
      <c r="DN261" s="76"/>
      <c r="DO261" s="76" t="s">
        <v>1171</v>
      </c>
      <c r="DP261" s="76"/>
      <c r="DQ261" s="76"/>
      <c r="DR261" s="76"/>
      <c r="DS261" s="76"/>
      <c r="DT261" s="76"/>
      <c r="DU261" s="76"/>
      <c r="DV261" s="76"/>
      <c r="DW261" s="76"/>
      <c r="DX261" s="76"/>
      <c r="DY261" s="76"/>
      <c r="DZ261" s="86" t="s">
        <v>102</v>
      </c>
      <c r="EA261" s="86"/>
      <c r="EB261" s="86"/>
      <c r="EC261" s="86"/>
      <c r="ED261" s="86"/>
      <c r="EE261" s="86"/>
      <c r="EF261" s="86"/>
      <c r="EG261" s="86"/>
      <c r="EH261" s="86"/>
      <c r="EI261" s="86"/>
      <c r="EJ261" s="86"/>
      <c r="EK261" s="86"/>
      <c r="EL261" s="81" t="s">
        <v>103</v>
      </c>
      <c r="EM261" s="81"/>
      <c r="EN261" s="81"/>
      <c r="EO261" s="81"/>
      <c r="EP261" s="81"/>
      <c r="EQ261" s="81"/>
      <c r="ER261" s="81"/>
      <c r="ES261" s="81"/>
      <c r="ET261" s="81"/>
      <c r="EU261" s="81"/>
      <c r="EV261" s="81"/>
      <c r="EW261" s="81"/>
      <c r="EX261" s="81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  <c r="PE261" s="19"/>
      <c r="PF261" s="19"/>
      <c r="PG261" s="19"/>
      <c r="PH261" s="19"/>
      <c r="PI261" s="19"/>
      <c r="PJ261" s="19"/>
      <c r="PK261" s="19"/>
      <c r="PL261" s="19"/>
      <c r="PM261" s="19"/>
      <c r="PN261" s="19"/>
      <c r="PO261" s="19"/>
      <c r="PP261" s="19"/>
      <c r="PQ261" s="19"/>
      <c r="PR261" s="19"/>
      <c r="PS261" s="19"/>
      <c r="PT261" s="19"/>
      <c r="PU261" s="19"/>
      <c r="PV261" s="19"/>
      <c r="PW261" s="19"/>
      <c r="PX261" s="19"/>
      <c r="PY261" s="19"/>
      <c r="PZ261" s="19"/>
      <c r="QA261" s="19"/>
      <c r="QB261" s="19"/>
      <c r="QC261" s="19"/>
      <c r="QD261" s="19"/>
      <c r="QE261" s="19"/>
      <c r="QF261" s="19"/>
      <c r="QG261" s="19"/>
      <c r="QH261" s="19"/>
    </row>
    <row r="262" spans="1:450" s="20" customFormat="1" ht="40.5" customHeight="1" x14ac:dyDescent="0.2">
      <c r="A262" s="76" t="s">
        <v>1183</v>
      </c>
      <c r="B262" s="76"/>
      <c r="C262" s="76"/>
      <c r="D262" s="76"/>
      <c r="E262" s="76"/>
      <c r="F262" s="76" t="s">
        <v>111</v>
      </c>
      <c r="G262" s="76"/>
      <c r="H262" s="76"/>
      <c r="I262" s="76"/>
      <c r="J262" s="76"/>
      <c r="K262" s="76"/>
      <c r="L262" s="76"/>
      <c r="M262" s="76"/>
      <c r="N262" s="76"/>
      <c r="O262" s="58" t="s">
        <v>312</v>
      </c>
      <c r="P262" s="58"/>
      <c r="Q262" s="58"/>
      <c r="R262" s="58"/>
      <c r="S262" s="58"/>
      <c r="T262" s="58"/>
      <c r="U262" s="58"/>
      <c r="V262" s="58"/>
      <c r="W262" s="58"/>
      <c r="X262" s="60" t="s">
        <v>344</v>
      </c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 t="s">
        <v>77</v>
      </c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84" t="s">
        <v>94</v>
      </c>
      <c r="AZ262" s="84"/>
      <c r="BA262" s="84"/>
      <c r="BB262" s="84"/>
      <c r="BC262" s="84"/>
      <c r="BD262" s="84"/>
      <c r="BE262" s="62" t="s">
        <v>95</v>
      </c>
      <c r="BF262" s="62"/>
      <c r="BG262" s="62"/>
      <c r="BH262" s="62"/>
      <c r="BI262" s="62"/>
      <c r="BJ262" s="62"/>
      <c r="BK262" s="62"/>
      <c r="BL262" s="62"/>
      <c r="BM262" s="62"/>
      <c r="BN262" s="81">
        <v>400</v>
      </c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0">
        <v>71701000</v>
      </c>
      <c r="BZ262" s="76"/>
      <c r="CA262" s="76"/>
      <c r="CB262" s="76"/>
      <c r="CC262" s="76"/>
      <c r="CD262" s="76"/>
      <c r="CE262" s="60" t="s">
        <v>80</v>
      </c>
      <c r="CF262" s="60"/>
      <c r="CG262" s="60"/>
      <c r="CH262" s="60"/>
      <c r="CI262" s="60"/>
      <c r="CJ262" s="60"/>
      <c r="CK262" s="60"/>
      <c r="CL262" s="60"/>
      <c r="CM262" s="60"/>
      <c r="CN262" s="61">
        <v>687923.19999999995</v>
      </c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76" t="s">
        <v>90</v>
      </c>
      <c r="DC262" s="76"/>
      <c r="DD262" s="76"/>
      <c r="DE262" s="76"/>
      <c r="DF262" s="76"/>
      <c r="DG262" s="76"/>
      <c r="DH262" s="76"/>
      <c r="DI262" s="76"/>
      <c r="DJ262" s="76"/>
      <c r="DK262" s="76"/>
      <c r="DL262" s="76"/>
      <c r="DM262" s="76"/>
      <c r="DN262" s="76"/>
      <c r="DO262" s="76" t="s">
        <v>82</v>
      </c>
      <c r="DP262" s="76"/>
      <c r="DQ262" s="76"/>
      <c r="DR262" s="76"/>
      <c r="DS262" s="76"/>
      <c r="DT262" s="76"/>
      <c r="DU262" s="76"/>
      <c r="DV262" s="76"/>
      <c r="DW262" s="76"/>
      <c r="DX262" s="76"/>
      <c r="DY262" s="76"/>
      <c r="DZ262" s="86" t="s">
        <v>86</v>
      </c>
      <c r="EA262" s="86"/>
      <c r="EB262" s="86"/>
      <c r="EC262" s="86"/>
      <c r="ED262" s="86"/>
      <c r="EE262" s="86"/>
      <c r="EF262" s="86"/>
      <c r="EG262" s="86"/>
      <c r="EH262" s="86"/>
      <c r="EI262" s="86"/>
      <c r="EJ262" s="86"/>
      <c r="EK262" s="86"/>
      <c r="EL262" s="81" t="s">
        <v>84</v>
      </c>
      <c r="EM262" s="81"/>
      <c r="EN262" s="81"/>
      <c r="EO262" s="81"/>
      <c r="EP262" s="81"/>
      <c r="EQ262" s="81"/>
      <c r="ER262" s="81"/>
      <c r="ES262" s="81"/>
      <c r="ET262" s="81"/>
      <c r="EU262" s="81"/>
      <c r="EV262" s="81"/>
      <c r="EW262" s="81"/>
      <c r="EX262" s="81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</row>
    <row r="263" spans="1:450" s="20" customFormat="1" ht="40.5" customHeight="1" x14ac:dyDescent="0.2">
      <c r="A263" s="76" t="s">
        <v>1184</v>
      </c>
      <c r="B263" s="76"/>
      <c r="C263" s="76"/>
      <c r="D263" s="76"/>
      <c r="E263" s="76"/>
      <c r="F263" s="76" t="s">
        <v>111</v>
      </c>
      <c r="G263" s="76"/>
      <c r="H263" s="76"/>
      <c r="I263" s="76"/>
      <c r="J263" s="76"/>
      <c r="K263" s="76"/>
      <c r="L263" s="76"/>
      <c r="M263" s="76"/>
      <c r="N263" s="76"/>
      <c r="O263" s="58" t="s">
        <v>312</v>
      </c>
      <c r="P263" s="58"/>
      <c r="Q263" s="58"/>
      <c r="R263" s="58"/>
      <c r="S263" s="58"/>
      <c r="T263" s="58"/>
      <c r="U263" s="58"/>
      <c r="V263" s="58"/>
      <c r="W263" s="58"/>
      <c r="X263" s="60" t="s">
        <v>344</v>
      </c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 t="s">
        <v>77</v>
      </c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84" t="s">
        <v>94</v>
      </c>
      <c r="AZ263" s="84"/>
      <c r="BA263" s="84"/>
      <c r="BB263" s="84"/>
      <c r="BC263" s="84"/>
      <c r="BD263" s="84"/>
      <c r="BE263" s="62" t="s">
        <v>95</v>
      </c>
      <c r="BF263" s="62"/>
      <c r="BG263" s="62"/>
      <c r="BH263" s="62"/>
      <c r="BI263" s="62"/>
      <c r="BJ263" s="62"/>
      <c r="BK263" s="62"/>
      <c r="BL263" s="62"/>
      <c r="BM263" s="62"/>
      <c r="BN263" s="81">
        <v>200</v>
      </c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76" t="s">
        <v>22</v>
      </c>
      <c r="BZ263" s="76"/>
      <c r="CA263" s="76"/>
      <c r="CB263" s="76"/>
      <c r="CC263" s="76"/>
      <c r="CD263" s="76"/>
      <c r="CE263" s="60" t="s">
        <v>80</v>
      </c>
      <c r="CF263" s="60"/>
      <c r="CG263" s="60"/>
      <c r="CH263" s="60"/>
      <c r="CI263" s="60"/>
      <c r="CJ263" s="60"/>
      <c r="CK263" s="60"/>
      <c r="CL263" s="60"/>
      <c r="CM263" s="60"/>
      <c r="CN263" s="61">
        <v>15089120</v>
      </c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76" t="s">
        <v>90</v>
      </c>
      <c r="DC263" s="76"/>
      <c r="DD263" s="76"/>
      <c r="DE263" s="76"/>
      <c r="DF263" s="76"/>
      <c r="DG263" s="76"/>
      <c r="DH263" s="76"/>
      <c r="DI263" s="76"/>
      <c r="DJ263" s="76"/>
      <c r="DK263" s="76"/>
      <c r="DL263" s="76"/>
      <c r="DM263" s="76"/>
      <c r="DN263" s="76"/>
      <c r="DO263" s="76" t="s">
        <v>1171</v>
      </c>
      <c r="DP263" s="76"/>
      <c r="DQ263" s="76"/>
      <c r="DR263" s="76"/>
      <c r="DS263" s="76"/>
      <c r="DT263" s="76"/>
      <c r="DU263" s="76"/>
      <c r="DV263" s="76"/>
      <c r="DW263" s="76"/>
      <c r="DX263" s="76"/>
      <c r="DY263" s="76"/>
      <c r="DZ263" s="62" t="s">
        <v>102</v>
      </c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 t="s">
        <v>103</v>
      </c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  <c r="PE263" s="19"/>
      <c r="PF263" s="19"/>
      <c r="PG263" s="19"/>
      <c r="PH263" s="19"/>
      <c r="PI263" s="19"/>
      <c r="PJ263" s="19"/>
      <c r="PK263" s="19"/>
      <c r="PL263" s="19"/>
      <c r="PM263" s="19"/>
      <c r="PN263" s="19"/>
      <c r="PO263" s="19"/>
      <c r="PP263" s="19"/>
      <c r="PQ263" s="19"/>
      <c r="PR263" s="19"/>
      <c r="PS263" s="19"/>
      <c r="PT263" s="19"/>
      <c r="PU263" s="19"/>
      <c r="PV263" s="19"/>
      <c r="PW263" s="19"/>
      <c r="PX263" s="19"/>
      <c r="PY263" s="19"/>
      <c r="PZ263" s="19"/>
      <c r="QA263" s="19"/>
      <c r="QB263" s="19"/>
      <c r="QC263" s="19"/>
      <c r="QD263" s="19"/>
      <c r="QE263" s="19"/>
      <c r="QF263" s="19"/>
      <c r="QG263" s="19"/>
      <c r="QH263" s="19"/>
    </row>
    <row r="264" spans="1:450" s="15" customFormat="1" ht="38.25" customHeight="1" x14ac:dyDescent="0.2">
      <c r="A264" s="76" t="s">
        <v>1185</v>
      </c>
      <c r="B264" s="76"/>
      <c r="C264" s="76"/>
      <c r="D264" s="76"/>
      <c r="E264" s="76"/>
      <c r="F264" s="76" t="s">
        <v>1137</v>
      </c>
      <c r="G264" s="76"/>
      <c r="H264" s="76"/>
      <c r="I264" s="76"/>
      <c r="J264" s="76"/>
      <c r="K264" s="76"/>
      <c r="L264" s="76"/>
      <c r="M264" s="76"/>
      <c r="N264" s="76"/>
      <c r="O264" s="58" t="s">
        <v>1138</v>
      </c>
      <c r="P264" s="58"/>
      <c r="Q264" s="58"/>
      <c r="R264" s="58"/>
      <c r="S264" s="58"/>
      <c r="T264" s="58"/>
      <c r="U264" s="58"/>
      <c r="V264" s="58"/>
      <c r="W264" s="58"/>
      <c r="X264" s="60" t="s">
        <v>335</v>
      </c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 t="s">
        <v>77</v>
      </c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84" t="s">
        <v>88</v>
      </c>
      <c r="AZ264" s="84"/>
      <c r="BA264" s="84"/>
      <c r="BB264" s="84"/>
      <c r="BC264" s="84"/>
      <c r="BD264" s="84"/>
      <c r="BE264" s="62" t="s">
        <v>89</v>
      </c>
      <c r="BF264" s="62"/>
      <c r="BG264" s="62"/>
      <c r="BH264" s="62"/>
      <c r="BI264" s="62"/>
      <c r="BJ264" s="62"/>
      <c r="BK264" s="62"/>
      <c r="BL264" s="62"/>
      <c r="BM264" s="62"/>
      <c r="BN264" s="81">
        <v>65</v>
      </c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0">
        <v>71701000</v>
      </c>
      <c r="BZ264" s="76"/>
      <c r="CA264" s="76"/>
      <c r="CB264" s="76"/>
      <c r="CC264" s="76"/>
      <c r="CD264" s="76"/>
      <c r="CE264" s="62" t="s">
        <v>80</v>
      </c>
      <c r="CF264" s="62"/>
      <c r="CG264" s="62"/>
      <c r="CH264" s="62"/>
      <c r="CI264" s="62"/>
      <c r="CJ264" s="62"/>
      <c r="CK264" s="62"/>
      <c r="CL264" s="62"/>
      <c r="CM264" s="62"/>
      <c r="CN264" s="61">
        <v>5759000</v>
      </c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76" t="s">
        <v>90</v>
      </c>
      <c r="DC264" s="76"/>
      <c r="DD264" s="76"/>
      <c r="DE264" s="76"/>
      <c r="DF264" s="76"/>
      <c r="DG264" s="76"/>
      <c r="DH264" s="76"/>
      <c r="DI264" s="76"/>
      <c r="DJ264" s="76"/>
      <c r="DK264" s="76"/>
      <c r="DL264" s="76"/>
      <c r="DM264" s="76"/>
      <c r="DN264" s="76"/>
      <c r="DO264" s="76" t="s">
        <v>85</v>
      </c>
      <c r="DP264" s="76"/>
      <c r="DQ264" s="76"/>
      <c r="DR264" s="76"/>
      <c r="DS264" s="76"/>
      <c r="DT264" s="76"/>
      <c r="DU264" s="76"/>
      <c r="DV264" s="76"/>
      <c r="DW264" s="76"/>
      <c r="DX264" s="76"/>
      <c r="DY264" s="76"/>
      <c r="DZ264" s="86" t="s">
        <v>102</v>
      </c>
      <c r="EA264" s="86"/>
      <c r="EB264" s="86"/>
      <c r="EC264" s="86"/>
      <c r="ED264" s="86"/>
      <c r="EE264" s="86"/>
      <c r="EF264" s="86"/>
      <c r="EG264" s="86"/>
      <c r="EH264" s="86"/>
      <c r="EI264" s="86"/>
      <c r="EJ264" s="86"/>
      <c r="EK264" s="86"/>
      <c r="EL264" s="81" t="s">
        <v>103</v>
      </c>
      <c r="EM264" s="81"/>
      <c r="EN264" s="81"/>
      <c r="EO264" s="81"/>
      <c r="EP264" s="81"/>
      <c r="EQ264" s="81"/>
      <c r="ER264" s="81"/>
      <c r="ES264" s="81"/>
      <c r="ET264" s="81"/>
      <c r="EU264" s="81"/>
      <c r="EV264" s="81"/>
      <c r="EW264" s="81"/>
      <c r="EX264" s="81"/>
    </row>
    <row r="265" spans="1:450" s="15" customFormat="1" ht="38.25" customHeight="1" x14ac:dyDescent="0.2">
      <c r="A265" s="76" t="s">
        <v>1186</v>
      </c>
      <c r="B265" s="76"/>
      <c r="C265" s="76"/>
      <c r="D265" s="76"/>
      <c r="E265" s="76"/>
      <c r="F265" s="76" t="s">
        <v>111</v>
      </c>
      <c r="G265" s="76"/>
      <c r="H265" s="76"/>
      <c r="I265" s="76"/>
      <c r="J265" s="76"/>
      <c r="K265" s="76"/>
      <c r="L265" s="76"/>
      <c r="M265" s="76"/>
      <c r="N265" s="76"/>
      <c r="O265" s="58" t="s">
        <v>312</v>
      </c>
      <c r="P265" s="58"/>
      <c r="Q265" s="58"/>
      <c r="R265" s="58"/>
      <c r="S265" s="58"/>
      <c r="T265" s="58"/>
      <c r="U265" s="58"/>
      <c r="V265" s="58"/>
      <c r="W265" s="58"/>
      <c r="X265" s="60" t="s">
        <v>125</v>
      </c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 t="s">
        <v>77</v>
      </c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84" t="s">
        <v>88</v>
      </c>
      <c r="AZ265" s="84"/>
      <c r="BA265" s="84"/>
      <c r="BB265" s="84"/>
      <c r="BC265" s="84"/>
      <c r="BD265" s="84"/>
      <c r="BE265" s="62" t="s">
        <v>89</v>
      </c>
      <c r="BF265" s="62"/>
      <c r="BG265" s="62"/>
      <c r="BH265" s="62"/>
      <c r="BI265" s="62"/>
      <c r="BJ265" s="62"/>
      <c r="BK265" s="62"/>
      <c r="BL265" s="62"/>
      <c r="BM265" s="62"/>
      <c r="BN265" s="81">
        <v>2</v>
      </c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76" t="s">
        <v>22</v>
      </c>
      <c r="BZ265" s="76"/>
      <c r="CA265" s="76"/>
      <c r="CB265" s="76"/>
      <c r="CC265" s="76"/>
      <c r="CD265" s="76"/>
      <c r="CE265" s="62" t="s">
        <v>80</v>
      </c>
      <c r="CF265" s="62"/>
      <c r="CG265" s="62"/>
      <c r="CH265" s="62"/>
      <c r="CI265" s="62"/>
      <c r="CJ265" s="62"/>
      <c r="CK265" s="62"/>
      <c r="CL265" s="62"/>
      <c r="CM265" s="62"/>
      <c r="CN265" s="61">
        <v>739346.3</v>
      </c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76" t="s">
        <v>183</v>
      </c>
      <c r="DC265" s="76"/>
      <c r="DD265" s="76"/>
      <c r="DE265" s="76"/>
      <c r="DF265" s="76"/>
      <c r="DG265" s="76"/>
      <c r="DH265" s="76"/>
      <c r="DI265" s="76"/>
      <c r="DJ265" s="76"/>
      <c r="DK265" s="76"/>
      <c r="DL265" s="76"/>
      <c r="DM265" s="76"/>
      <c r="DN265" s="76"/>
      <c r="DO265" s="76" t="s">
        <v>183</v>
      </c>
      <c r="DP265" s="76"/>
      <c r="DQ265" s="76"/>
      <c r="DR265" s="76"/>
      <c r="DS265" s="76"/>
      <c r="DT265" s="76"/>
      <c r="DU265" s="76"/>
      <c r="DV265" s="76"/>
      <c r="DW265" s="76"/>
      <c r="DX265" s="76"/>
      <c r="DY265" s="76"/>
      <c r="DZ265" s="86" t="s">
        <v>86</v>
      </c>
      <c r="EA265" s="86"/>
      <c r="EB265" s="86"/>
      <c r="EC265" s="86"/>
      <c r="ED265" s="86"/>
      <c r="EE265" s="86"/>
      <c r="EF265" s="86"/>
      <c r="EG265" s="86"/>
      <c r="EH265" s="86"/>
      <c r="EI265" s="86"/>
      <c r="EJ265" s="86"/>
      <c r="EK265" s="86"/>
      <c r="EL265" s="81" t="s">
        <v>84</v>
      </c>
      <c r="EM265" s="81"/>
      <c r="EN265" s="81"/>
      <c r="EO265" s="81"/>
      <c r="EP265" s="81"/>
      <c r="EQ265" s="81"/>
      <c r="ER265" s="81"/>
      <c r="ES265" s="81"/>
      <c r="ET265" s="81"/>
      <c r="EU265" s="81"/>
      <c r="EV265" s="81"/>
      <c r="EW265" s="81"/>
      <c r="EX265" s="81"/>
    </row>
    <row r="266" spans="1:450" s="15" customFormat="1" ht="38.25" customHeight="1" x14ac:dyDescent="0.2">
      <c r="A266" s="76" t="s">
        <v>1187</v>
      </c>
      <c r="B266" s="76"/>
      <c r="C266" s="76"/>
      <c r="D266" s="76"/>
      <c r="E266" s="76"/>
      <c r="F266" s="76" t="s">
        <v>111</v>
      </c>
      <c r="G266" s="76"/>
      <c r="H266" s="76"/>
      <c r="I266" s="76"/>
      <c r="J266" s="76"/>
      <c r="K266" s="76"/>
      <c r="L266" s="76"/>
      <c r="M266" s="76"/>
      <c r="N266" s="76"/>
      <c r="O266" s="58" t="s">
        <v>312</v>
      </c>
      <c r="P266" s="58"/>
      <c r="Q266" s="58"/>
      <c r="R266" s="58"/>
      <c r="S266" s="58"/>
      <c r="T266" s="58"/>
      <c r="U266" s="58"/>
      <c r="V266" s="58"/>
      <c r="W266" s="58"/>
      <c r="X266" s="60" t="s">
        <v>125</v>
      </c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 t="s">
        <v>77</v>
      </c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84" t="s">
        <v>88</v>
      </c>
      <c r="AZ266" s="84"/>
      <c r="BA266" s="84"/>
      <c r="BB266" s="84"/>
      <c r="BC266" s="84"/>
      <c r="BD266" s="84"/>
      <c r="BE266" s="62" t="s">
        <v>89</v>
      </c>
      <c r="BF266" s="62"/>
      <c r="BG266" s="62"/>
      <c r="BH266" s="62"/>
      <c r="BI266" s="62"/>
      <c r="BJ266" s="62"/>
      <c r="BK266" s="62"/>
      <c r="BL266" s="62"/>
      <c r="BM266" s="62"/>
      <c r="BN266" s="81">
        <v>2</v>
      </c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76" t="s">
        <v>22</v>
      </c>
      <c r="BZ266" s="76"/>
      <c r="CA266" s="76"/>
      <c r="CB266" s="76"/>
      <c r="CC266" s="76"/>
      <c r="CD266" s="76"/>
      <c r="CE266" s="62" t="s">
        <v>80</v>
      </c>
      <c r="CF266" s="62"/>
      <c r="CG266" s="62"/>
      <c r="CH266" s="62"/>
      <c r="CI266" s="62"/>
      <c r="CJ266" s="62"/>
      <c r="CK266" s="62"/>
      <c r="CL266" s="62"/>
      <c r="CM266" s="62"/>
      <c r="CN266" s="61">
        <v>738956.3</v>
      </c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76" t="s">
        <v>183</v>
      </c>
      <c r="DC266" s="76"/>
      <c r="DD266" s="76"/>
      <c r="DE266" s="76"/>
      <c r="DF266" s="76"/>
      <c r="DG266" s="76"/>
      <c r="DH266" s="76"/>
      <c r="DI266" s="76"/>
      <c r="DJ266" s="76"/>
      <c r="DK266" s="76"/>
      <c r="DL266" s="76"/>
      <c r="DM266" s="76"/>
      <c r="DN266" s="76"/>
      <c r="DO266" s="76" t="s">
        <v>82</v>
      </c>
      <c r="DP266" s="76"/>
      <c r="DQ266" s="76"/>
      <c r="DR266" s="76"/>
      <c r="DS266" s="76"/>
      <c r="DT266" s="76"/>
      <c r="DU266" s="76"/>
      <c r="DV266" s="76"/>
      <c r="DW266" s="76"/>
      <c r="DX266" s="76"/>
      <c r="DY266" s="76"/>
      <c r="DZ266" s="86" t="s">
        <v>86</v>
      </c>
      <c r="EA266" s="86"/>
      <c r="EB266" s="86"/>
      <c r="EC266" s="86"/>
      <c r="ED266" s="86"/>
      <c r="EE266" s="86"/>
      <c r="EF266" s="86"/>
      <c r="EG266" s="86"/>
      <c r="EH266" s="86"/>
      <c r="EI266" s="86"/>
      <c r="EJ266" s="86"/>
      <c r="EK266" s="86"/>
      <c r="EL266" s="81" t="s">
        <v>84</v>
      </c>
      <c r="EM266" s="81"/>
      <c r="EN266" s="81"/>
      <c r="EO266" s="81"/>
      <c r="EP266" s="81"/>
      <c r="EQ266" s="81"/>
      <c r="ER266" s="81"/>
      <c r="ES266" s="81"/>
      <c r="ET266" s="81"/>
      <c r="EU266" s="81"/>
      <c r="EV266" s="81"/>
      <c r="EW266" s="81"/>
      <c r="EX266" s="81"/>
    </row>
    <row r="267" spans="1:450" s="15" customFormat="1" ht="38.25" customHeight="1" x14ac:dyDescent="0.2">
      <c r="A267" s="76" t="s">
        <v>1188</v>
      </c>
      <c r="B267" s="76"/>
      <c r="C267" s="76"/>
      <c r="D267" s="76"/>
      <c r="E267" s="76"/>
      <c r="F267" s="76" t="s">
        <v>111</v>
      </c>
      <c r="G267" s="76"/>
      <c r="H267" s="76"/>
      <c r="I267" s="76"/>
      <c r="J267" s="76"/>
      <c r="K267" s="76"/>
      <c r="L267" s="76"/>
      <c r="M267" s="76"/>
      <c r="N267" s="76"/>
      <c r="O267" s="58" t="s">
        <v>312</v>
      </c>
      <c r="P267" s="58"/>
      <c r="Q267" s="58"/>
      <c r="R267" s="58"/>
      <c r="S267" s="58"/>
      <c r="T267" s="58"/>
      <c r="U267" s="58"/>
      <c r="V267" s="58"/>
      <c r="W267" s="58"/>
      <c r="X267" s="60" t="s">
        <v>1172</v>
      </c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 t="s">
        <v>77</v>
      </c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84" t="s">
        <v>94</v>
      </c>
      <c r="AZ267" s="84"/>
      <c r="BA267" s="84"/>
      <c r="BB267" s="84"/>
      <c r="BC267" s="84"/>
      <c r="BD267" s="84"/>
      <c r="BE267" s="62" t="s">
        <v>95</v>
      </c>
      <c r="BF267" s="62"/>
      <c r="BG267" s="62"/>
      <c r="BH267" s="62"/>
      <c r="BI267" s="62"/>
      <c r="BJ267" s="62"/>
      <c r="BK267" s="62"/>
      <c r="BL267" s="62"/>
      <c r="BM267" s="62"/>
      <c r="BN267" s="81">
        <v>6</v>
      </c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76" t="s">
        <v>22</v>
      </c>
      <c r="BZ267" s="76"/>
      <c r="CA267" s="76"/>
      <c r="CB267" s="76"/>
      <c r="CC267" s="76"/>
      <c r="CD267" s="76"/>
      <c r="CE267" s="62" t="s">
        <v>80</v>
      </c>
      <c r="CF267" s="62"/>
      <c r="CG267" s="62"/>
      <c r="CH267" s="62"/>
      <c r="CI267" s="62"/>
      <c r="CJ267" s="62"/>
      <c r="CK267" s="62"/>
      <c r="CL267" s="62"/>
      <c r="CM267" s="62"/>
      <c r="CN267" s="61">
        <v>2016000</v>
      </c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76" t="s">
        <v>183</v>
      </c>
      <c r="DC267" s="76"/>
      <c r="DD267" s="76"/>
      <c r="DE267" s="76"/>
      <c r="DF267" s="76"/>
      <c r="DG267" s="76"/>
      <c r="DH267" s="76"/>
      <c r="DI267" s="76"/>
      <c r="DJ267" s="76"/>
      <c r="DK267" s="76"/>
      <c r="DL267" s="76"/>
      <c r="DM267" s="76"/>
      <c r="DN267" s="76"/>
      <c r="DO267" s="76" t="s">
        <v>150</v>
      </c>
      <c r="DP267" s="76"/>
      <c r="DQ267" s="76"/>
      <c r="DR267" s="76"/>
      <c r="DS267" s="76"/>
      <c r="DT267" s="76"/>
      <c r="DU267" s="76"/>
      <c r="DV267" s="76"/>
      <c r="DW267" s="76"/>
      <c r="DX267" s="76"/>
      <c r="DY267" s="76"/>
      <c r="DZ267" s="86" t="s">
        <v>86</v>
      </c>
      <c r="EA267" s="86"/>
      <c r="EB267" s="86"/>
      <c r="EC267" s="86"/>
      <c r="ED267" s="86"/>
      <c r="EE267" s="86"/>
      <c r="EF267" s="86"/>
      <c r="EG267" s="86"/>
      <c r="EH267" s="86"/>
      <c r="EI267" s="86"/>
      <c r="EJ267" s="86"/>
      <c r="EK267" s="86"/>
      <c r="EL267" s="81" t="s">
        <v>84</v>
      </c>
      <c r="EM267" s="81"/>
      <c r="EN267" s="81"/>
      <c r="EO267" s="81"/>
      <c r="EP267" s="81"/>
      <c r="EQ267" s="81"/>
      <c r="ER267" s="81"/>
      <c r="ES267" s="81"/>
      <c r="ET267" s="81"/>
      <c r="EU267" s="81"/>
      <c r="EV267" s="81"/>
      <c r="EW267" s="81"/>
      <c r="EX267" s="81"/>
    </row>
    <row r="268" spans="1:450" s="21" customFormat="1" ht="39.75" customHeight="1" x14ac:dyDescent="0.2">
      <c r="A268" s="76" t="s">
        <v>1189</v>
      </c>
      <c r="B268" s="76"/>
      <c r="C268" s="76"/>
      <c r="D268" s="76"/>
      <c r="E268" s="76"/>
      <c r="F268" s="76" t="s">
        <v>111</v>
      </c>
      <c r="G268" s="76"/>
      <c r="H268" s="76"/>
      <c r="I268" s="76"/>
      <c r="J268" s="76"/>
      <c r="K268" s="76"/>
      <c r="L268" s="76"/>
      <c r="M268" s="76"/>
      <c r="N268" s="76"/>
      <c r="O268" s="58" t="s">
        <v>1170</v>
      </c>
      <c r="P268" s="58"/>
      <c r="Q268" s="58"/>
      <c r="R268" s="58"/>
      <c r="S268" s="58"/>
      <c r="T268" s="58"/>
      <c r="U268" s="58"/>
      <c r="V268" s="58"/>
      <c r="W268" s="58"/>
      <c r="X268" s="60" t="s">
        <v>574</v>
      </c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 t="s">
        <v>77</v>
      </c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84" t="s">
        <v>94</v>
      </c>
      <c r="AZ268" s="84"/>
      <c r="BA268" s="84"/>
      <c r="BB268" s="84"/>
      <c r="BC268" s="84"/>
      <c r="BD268" s="84"/>
      <c r="BE268" s="62" t="s">
        <v>95</v>
      </c>
      <c r="BF268" s="62"/>
      <c r="BG268" s="62"/>
      <c r="BH268" s="62"/>
      <c r="BI268" s="62"/>
      <c r="BJ268" s="62"/>
      <c r="BK268" s="62"/>
      <c r="BL268" s="62"/>
      <c r="BM268" s="62"/>
      <c r="BN268" s="62">
        <v>50</v>
      </c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80">
        <v>71701000</v>
      </c>
      <c r="BZ268" s="76"/>
      <c r="CA268" s="76"/>
      <c r="CB268" s="76"/>
      <c r="CC268" s="76"/>
      <c r="CD268" s="76"/>
      <c r="CE268" s="62" t="s">
        <v>80</v>
      </c>
      <c r="CF268" s="62"/>
      <c r="CG268" s="62"/>
      <c r="CH268" s="62"/>
      <c r="CI268" s="62"/>
      <c r="CJ268" s="62"/>
      <c r="CK268" s="62"/>
      <c r="CL268" s="62"/>
      <c r="CM268" s="62"/>
      <c r="CN268" s="61">
        <v>724999</v>
      </c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76" t="s">
        <v>183</v>
      </c>
      <c r="DC268" s="76"/>
      <c r="DD268" s="76"/>
      <c r="DE268" s="76"/>
      <c r="DF268" s="76"/>
      <c r="DG268" s="76"/>
      <c r="DH268" s="76"/>
      <c r="DI268" s="76"/>
      <c r="DJ268" s="76"/>
      <c r="DK268" s="76"/>
      <c r="DL268" s="76"/>
      <c r="DM268" s="76"/>
      <c r="DN268" s="76"/>
      <c r="DO268" s="59" t="s">
        <v>82</v>
      </c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62" t="s">
        <v>86</v>
      </c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 t="s">
        <v>84</v>
      </c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</row>
    <row r="269" spans="1:450" s="15" customFormat="1" ht="38.25" customHeight="1" x14ac:dyDescent="0.2">
      <c r="A269" s="76" t="s">
        <v>1190</v>
      </c>
      <c r="B269" s="76"/>
      <c r="C269" s="76"/>
      <c r="D269" s="76"/>
      <c r="E269" s="76"/>
      <c r="F269" s="76" t="s">
        <v>111</v>
      </c>
      <c r="G269" s="76"/>
      <c r="H269" s="76"/>
      <c r="I269" s="76"/>
      <c r="J269" s="76"/>
      <c r="K269" s="76"/>
      <c r="L269" s="76"/>
      <c r="M269" s="76"/>
      <c r="N269" s="76"/>
      <c r="O269" s="58" t="s">
        <v>312</v>
      </c>
      <c r="P269" s="58"/>
      <c r="Q269" s="58"/>
      <c r="R269" s="58"/>
      <c r="S269" s="58"/>
      <c r="T269" s="58"/>
      <c r="U269" s="58"/>
      <c r="V269" s="58"/>
      <c r="W269" s="58"/>
      <c r="X269" s="60" t="s">
        <v>344</v>
      </c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 t="s">
        <v>77</v>
      </c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84" t="s">
        <v>94</v>
      </c>
      <c r="AZ269" s="84"/>
      <c r="BA269" s="84"/>
      <c r="BB269" s="84"/>
      <c r="BC269" s="84"/>
      <c r="BD269" s="84"/>
      <c r="BE269" s="62" t="s">
        <v>95</v>
      </c>
      <c r="BF269" s="62"/>
      <c r="BG269" s="62"/>
      <c r="BH269" s="62"/>
      <c r="BI269" s="62"/>
      <c r="BJ269" s="62"/>
      <c r="BK269" s="62"/>
      <c r="BL269" s="62"/>
      <c r="BM269" s="62"/>
      <c r="BN269" s="81">
        <v>12</v>
      </c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76" t="s">
        <v>22</v>
      </c>
      <c r="BZ269" s="76"/>
      <c r="CA269" s="76"/>
      <c r="CB269" s="76"/>
      <c r="CC269" s="76"/>
      <c r="CD269" s="76"/>
      <c r="CE269" s="62" t="s">
        <v>80</v>
      </c>
      <c r="CF269" s="62"/>
      <c r="CG269" s="62"/>
      <c r="CH269" s="62"/>
      <c r="CI269" s="62"/>
      <c r="CJ269" s="62"/>
      <c r="CK269" s="62"/>
      <c r="CL269" s="62"/>
      <c r="CM269" s="62"/>
      <c r="CN269" s="61">
        <v>1223229.48</v>
      </c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76" t="s">
        <v>82</v>
      </c>
      <c r="DC269" s="76"/>
      <c r="DD269" s="76"/>
      <c r="DE269" s="76"/>
      <c r="DF269" s="76"/>
      <c r="DG269" s="76"/>
      <c r="DH269" s="76"/>
      <c r="DI269" s="76"/>
      <c r="DJ269" s="76"/>
      <c r="DK269" s="76"/>
      <c r="DL269" s="76"/>
      <c r="DM269" s="76"/>
      <c r="DN269" s="76"/>
      <c r="DO269" s="76" t="s">
        <v>1171</v>
      </c>
      <c r="DP269" s="76"/>
      <c r="DQ269" s="76"/>
      <c r="DR269" s="76"/>
      <c r="DS269" s="76"/>
      <c r="DT269" s="76"/>
      <c r="DU269" s="76"/>
      <c r="DV269" s="76"/>
      <c r="DW269" s="76"/>
      <c r="DX269" s="76"/>
      <c r="DY269" s="76"/>
      <c r="DZ269" s="86" t="s">
        <v>86</v>
      </c>
      <c r="EA269" s="86"/>
      <c r="EB269" s="86"/>
      <c r="EC269" s="86"/>
      <c r="ED269" s="86"/>
      <c r="EE269" s="86"/>
      <c r="EF269" s="86"/>
      <c r="EG269" s="86"/>
      <c r="EH269" s="86"/>
      <c r="EI269" s="86"/>
      <c r="EJ269" s="86"/>
      <c r="EK269" s="86"/>
      <c r="EL269" s="81" t="s">
        <v>84</v>
      </c>
      <c r="EM269" s="81"/>
      <c r="EN269" s="81"/>
      <c r="EO269" s="81"/>
      <c r="EP269" s="81"/>
      <c r="EQ269" s="81"/>
      <c r="ER269" s="81"/>
      <c r="ES269" s="81"/>
      <c r="ET269" s="81"/>
      <c r="EU269" s="81"/>
      <c r="EV269" s="81"/>
      <c r="EW269" s="81"/>
      <c r="EX269" s="81"/>
    </row>
    <row r="270" spans="1:450" s="15" customFormat="1" ht="38.25" customHeight="1" x14ac:dyDescent="0.2">
      <c r="A270" s="76" t="s">
        <v>1191</v>
      </c>
      <c r="B270" s="76"/>
      <c r="C270" s="76"/>
      <c r="D270" s="76"/>
      <c r="E270" s="76"/>
      <c r="F270" s="76" t="s">
        <v>111</v>
      </c>
      <c r="G270" s="76"/>
      <c r="H270" s="76"/>
      <c r="I270" s="76"/>
      <c r="J270" s="76"/>
      <c r="K270" s="76"/>
      <c r="L270" s="76"/>
      <c r="M270" s="76"/>
      <c r="N270" s="76"/>
      <c r="O270" s="58" t="s">
        <v>312</v>
      </c>
      <c r="P270" s="58"/>
      <c r="Q270" s="58"/>
      <c r="R270" s="58"/>
      <c r="S270" s="58"/>
      <c r="T270" s="58"/>
      <c r="U270" s="58"/>
      <c r="V270" s="58"/>
      <c r="W270" s="58"/>
      <c r="X270" s="60" t="s">
        <v>344</v>
      </c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 t="s">
        <v>77</v>
      </c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84" t="s">
        <v>94</v>
      </c>
      <c r="AZ270" s="84"/>
      <c r="BA270" s="84"/>
      <c r="BB270" s="84"/>
      <c r="BC270" s="84"/>
      <c r="BD270" s="84"/>
      <c r="BE270" s="62" t="s">
        <v>95</v>
      </c>
      <c r="BF270" s="62"/>
      <c r="BG270" s="62"/>
      <c r="BH270" s="62"/>
      <c r="BI270" s="62"/>
      <c r="BJ270" s="62"/>
      <c r="BK270" s="62"/>
      <c r="BL270" s="62"/>
      <c r="BM270" s="62"/>
      <c r="BN270" s="81">
        <v>40</v>
      </c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76" t="s">
        <v>22</v>
      </c>
      <c r="BZ270" s="76"/>
      <c r="CA270" s="76"/>
      <c r="CB270" s="76"/>
      <c r="CC270" s="76"/>
      <c r="CD270" s="76"/>
      <c r="CE270" s="60" t="s">
        <v>80</v>
      </c>
      <c r="CF270" s="60"/>
      <c r="CG270" s="60"/>
      <c r="CH270" s="60"/>
      <c r="CI270" s="60"/>
      <c r="CJ270" s="60"/>
      <c r="CK270" s="60"/>
      <c r="CL270" s="60"/>
      <c r="CM270" s="60"/>
      <c r="CN270" s="61">
        <v>1200518</v>
      </c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76" t="s">
        <v>82</v>
      </c>
      <c r="DC270" s="76"/>
      <c r="DD270" s="76"/>
      <c r="DE270" s="76"/>
      <c r="DF270" s="76"/>
      <c r="DG270" s="76"/>
      <c r="DH270" s="76"/>
      <c r="DI270" s="76"/>
      <c r="DJ270" s="76"/>
      <c r="DK270" s="76"/>
      <c r="DL270" s="76"/>
      <c r="DM270" s="76"/>
      <c r="DN270" s="76"/>
      <c r="DO270" s="59" t="s">
        <v>1171</v>
      </c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62" t="s">
        <v>86</v>
      </c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 t="s">
        <v>84</v>
      </c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</row>
    <row r="271" spans="1:450" s="15" customFormat="1" ht="38.25" customHeight="1" x14ac:dyDescent="0.2">
      <c r="A271" s="76" t="s">
        <v>1192</v>
      </c>
      <c r="B271" s="76"/>
      <c r="C271" s="76"/>
      <c r="D271" s="76"/>
      <c r="E271" s="76"/>
      <c r="F271" s="76" t="s">
        <v>111</v>
      </c>
      <c r="G271" s="76"/>
      <c r="H271" s="76"/>
      <c r="I271" s="76"/>
      <c r="J271" s="76"/>
      <c r="K271" s="76"/>
      <c r="L271" s="76"/>
      <c r="M271" s="76"/>
      <c r="N271" s="76"/>
      <c r="O271" s="58" t="s">
        <v>312</v>
      </c>
      <c r="P271" s="58"/>
      <c r="Q271" s="58"/>
      <c r="R271" s="58"/>
      <c r="S271" s="58"/>
      <c r="T271" s="58"/>
      <c r="U271" s="58"/>
      <c r="V271" s="58"/>
      <c r="W271" s="58"/>
      <c r="X271" s="60" t="s">
        <v>125</v>
      </c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 t="s">
        <v>77</v>
      </c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84" t="s">
        <v>94</v>
      </c>
      <c r="AZ271" s="84"/>
      <c r="BA271" s="84"/>
      <c r="BB271" s="84"/>
      <c r="BC271" s="84"/>
      <c r="BD271" s="84"/>
      <c r="BE271" s="62" t="s">
        <v>95</v>
      </c>
      <c r="BF271" s="62"/>
      <c r="BG271" s="62"/>
      <c r="BH271" s="62"/>
      <c r="BI271" s="62"/>
      <c r="BJ271" s="62"/>
      <c r="BK271" s="62"/>
      <c r="BL271" s="62"/>
      <c r="BM271" s="62"/>
      <c r="BN271" s="81">
        <v>3</v>
      </c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76" t="s">
        <v>22</v>
      </c>
      <c r="BZ271" s="76"/>
      <c r="CA271" s="76"/>
      <c r="CB271" s="76"/>
      <c r="CC271" s="76"/>
      <c r="CD271" s="76"/>
      <c r="CE271" s="60" t="s">
        <v>80</v>
      </c>
      <c r="CF271" s="60"/>
      <c r="CG271" s="60"/>
      <c r="CH271" s="60"/>
      <c r="CI271" s="60"/>
      <c r="CJ271" s="60"/>
      <c r="CK271" s="60"/>
      <c r="CL271" s="60"/>
      <c r="CM271" s="60"/>
      <c r="CN271" s="61">
        <v>840900</v>
      </c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76" t="s">
        <v>82</v>
      </c>
      <c r="DC271" s="76"/>
      <c r="DD271" s="76"/>
      <c r="DE271" s="76"/>
      <c r="DF271" s="76"/>
      <c r="DG271" s="76"/>
      <c r="DH271" s="76"/>
      <c r="DI271" s="76"/>
      <c r="DJ271" s="76"/>
      <c r="DK271" s="76"/>
      <c r="DL271" s="76"/>
      <c r="DM271" s="76"/>
      <c r="DN271" s="76"/>
      <c r="DO271" s="59" t="s">
        <v>1173</v>
      </c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62" t="s">
        <v>86</v>
      </c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 t="s">
        <v>84</v>
      </c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</row>
    <row r="272" spans="1:450" s="15" customFormat="1" ht="38.25" customHeight="1" x14ac:dyDescent="0.2">
      <c r="A272" s="76" t="s">
        <v>1193</v>
      </c>
      <c r="B272" s="76"/>
      <c r="C272" s="76"/>
      <c r="D272" s="76"/>
      <c r="E272" s="76"/>
      <c r="F272" s="76" t="s">
        <v>111</v>
      </c>
      <c r="G272" s="76"/>
      <c r="H272" s="76"/>
      <c r="I272" s="76"/>
      <c r="J272" s="76"/>
      <c r="K272" s="76"/>
      <c r="L272" s="76"/>
      <c r="M272" s="76"/>
      <c r="N272" s="76"/>
      <c r="O272" s="58" t="s">
        <v>312</v>
      </c>
      <c r="P272" s="58"/>
      <c r="Q272" s="58"/>
      <c r="R272" s="58"/>
      <c r="S272" s="58"/>
      <c r="T272" s="58"/>
      <c r="U272" s="58"/>
      <c r="V272" s="58"/>
      <c r="W272" s="58"/>
      <c r="X272" s="60" t="s">
        <v>125</v>
      </c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 t="s">
        <v>77</v>
      </c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84" t="s">
        <v>94</v>
      </c>
      <c r="AZ272" s="84"/>
      <c r="BA272" s="84"/>
      <c r="BB272" s="84"/>
      <c r="BC272" s="84"/>
      <c r="BD272" s="84"/>
      <c r="BE272" s="62" t="s">
        <v>95</v>
      </c>
      <c r="BF272" s="62"/>
      <c r="BG272" s="62"/>
      <c r="BH272" s="62"/>
      <c r="BI272" s="62"/>
      <c r="BJ272" s="62"/>
      <c r="BK272" s="62"/>
      <c r="BL272" s="62"/>
      <c r="BM272" s="62"/>
      <c r="BN272" s="81">
        <v>6</v>
      </c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76" t="s">
        <v>22</v>
      </c>
      <c r="BZ272" s="76"/>
      <c r="CA272" s="76"/>
      <c r="CB272" s="76"/>
      <c r="CC272" s="76"/>
      <c r="CD272" s="76"/>
      <c r="CE272" s="60" t="s">
        <v>80</v>
      </c>
      <c r="CF272" s="60"/>
      <c r="CG272" s="60"/>
      <c r="CH272" s="60"/>
      <c r="CI272" s="60"/>
      <c r="CJ272" s="60"/>
      <c r="CK272" s="60"/>
      <c r="CL272" s="60"/>
      <c r="CM272" s="60"/>
      <c r="CN272" s="61">
        <v>1096200</v>
      </c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76" t="s">
        <v>82</v>
      </c>
      <c r="DC272" s="76"/>
      <c r="DD272" s="76"/>
      <c r="DE272" s="76"/>
      <c r="DF272" s="76"/>
      <c r="DG272" s="76"/>
      <c r="DH272" s="76"/>
      <c r="DI272" s="76"/>
      <c r="DJ272" s="76"/>
      <c r="DK272" s="76"/>
      <c r="DL272" s="76"/>
      <c r="DM272" s="76"/>
      <c r="DN272" s="76"/>
      <c r="DO272" s="59" t="s">
        <v>85</v>
      </c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62" t="s">
        <v>86</v>
      </c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 t="s">
        <v>84</v>
      </c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</row>
    <row r="273" spans="1:154" s="15" customFormat="1" ht="38.25" customHeight="1" x14ac:dyDescent="0.2">
      <c r="A273" s="76" t="s">
        <v>1194</v>
      </c>
      <c r="B273" s="76"/>
      <c r="C273" s="76"/>
      <c r="D273" s="76"/>
      <c r="E273" s="76"/>
      <c r="F273" s="76" t="s">
        <v>111</v>
      </c>
      <c r="G273" s="76"/>
      <c r="H273" s="76"/>
      <c r="I273" s="76"/>
      <c r="J273" s="76"/>
      <c r="K273" s="76"/>
      <c r="L273" s="76"/>
      <c r="M273" s="76"/>
      <c r="N273" s="76"/>
      <c r="O273" s="58" t="s">
        <v>312</v>
      </c>
      <c r="P273" s="58"/>
      <c r="Q273" s="58"/>
      <c r="R273" s="58"/>
      <c r="S273" s="58"/>
      <c r="T273" s="58"/>
      <c r="U273" s="58"/>
      <c r="V273" s="58"/>
      <c r="W273" s="58"/>
      <c r="X273" s="60" t="s">
        <v>125</v>
      </c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 t="s">
        <v>77</v>
      </c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84" t="s">
        <v>94</v>
      </c>
      <c r="AZ273" s="84"/>
      <c r="BA273" s="84"/>
      <c r="BB273" s="84"/>
      <c r="BC273" s="84"/>
      <c r="BD273" s="84"/>
      <c r="BE273" s="62" t="s">
        <v>95</v>
      </c>
      <c r="BF273" s="62"/>
      <c r="BG273" s="62"/>
      <c r="BH273" s="62"/>
      <c r="BI273" s="62"/>
      <c r="BJ273" s="62"/>
      <c r="BK273" s="62"/>
      <c r="BL273" s="62"/>
      <c r="BM273" s="62"/>
      <c r="BN273" s="81">
        <v>55</v>
      </c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76" t="s">
        <v>22</v>
      </c>
      <c r="BZ273" s="76"/>
      <c r="CA273" s="76"/>
      <c r="CB273" s="76"/>
      <c r="CC273" s="76"/>
      <c r="CD273" s="76"/>
      <c r="CE273" s="60" t="s">
        <v>80</v>
      </c>
      <c r="CF273" s="60"/>
      <c r="CG273" s="60"/>
      <c r="CH273" s="60"/>
      <c r="CI273" s="60"/>
      <c r="CJ273" s="60"/>
      <c r="CK273" s="60"/>
      <c r="CL273" s="60"/>
      <c r="CM273" s="60"/>
      <c r="CN273" s="61">
        <v>515707.5</v>
      </c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76" t="s">
        <v>82</v>
      </c>
      <c r="DC273" s="76"/>
      <c r="DD273" s="76"/>
      <c r="DE273" s="76"/>
      <c r="DF273" s="76"/>
      <c r="DG273" s="76"/>
      <c r="DH273" s="76"/>
      <c r="DI273" s="76"/>
      <c r="DJ273" s="76"/>
      <c r="DK273" s="76"/>
      <c r="DL273" s="76"/>
      <c r="DM273" s="76"/>
      <c r="DN273" s="76"/>
      <c r="DO273" s="59" t="s">
        <v>1171</v>
      </c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62" t="s">
        <v>86</v>
      </c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 t="s">
        <v>84</v>
      </c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</row>
    <row r="274" spans="1:154" s="15" customFormat="1" ht="38.25" customHeight="1" x14ac:dyDescent="0.2">
      <c r="A274" s="76" t="s">
        <v>1195</v>
      </c>
      <c r="B274" s="76"/>
      <c r="C274" s="76"/>
      <c r="D274" s="76"/>
      <c r="E274" s="76"/>
      <c r="F274" s="76" t="s">
        <v>111</v>
      </c>
      <c r="G274" s="76"/>
      <c r="H274" s="76"/>
      <c r="I274" s="76"/>
      <c r="J274" s="76"/>
      <c r="K274" s="76"/>
      <c r="L274" s="76"/>
      <c r="M274" s="76"/>
      <c r="N274" s="76"/>
      <c r="O274" s="58" t="s">
        <v>312</v>
      </c>
      <c r="P274" s="58"/>
      <c r="Q274" s="58"/>
      <c r="R274" s="58"/>
      <c r="S274" s="58"/>
      <c r="T274" s="58"/>
      <c r="U274" s="58"/>
      <c r="V274" s="58"/>
      <c r="W274" s="58"/>
      <c r="X274" s="60" t="s">
        <v>344</v>
      </c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 t="s">
        <v>77</v>
      </c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84" t="s">
        <v>94</v>
      </c>
      <c r="AZ274" s="84"/>
      <c r="BA274" s="84"/>
      <c r="BB274" s="84"/>
      <c r="BC274" s="84"/>
      <c r="BD274" s="84"/>
      <c r="BE274" s="62" t="s">
        <v>95</v>
      </c>
      <c r="BF274" s="62"/>
      <c r="BG274" s="62"/>
      <c r="BH274" s="62"/>
      <c r="BI274" s="62"/>
      <c r="BJ274" s="62"/>
      <c r="BK274" s="62"/>
      <c r="BL274" s="62"/>
      <c r="BM274" s="62"/>
      <c r="BN274" s="81">
        <v>20</v>
      </c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76" t="s">
        <v>22</v>
      </c>
      <c r="BZ274" s="76"/>
      <c r="CA274" s="76"/>
      <c r="CB274" s="76"/>
      <c r="CC274" s="76"/>
      <c r="CD274" s="76"/>
      <c r="CE274" s="60" t="s">
        <v>80</v>
      </c>
      <c r="CF274" s="60"/>
      <c r="CG274" s="60"/>
      <c r="CH274" s="60"/>
      <c r="CI274" s="60"/>
      <c r="CJ274" s="60"/>
      <c r="CK274" s="60"/>
      <c r="CL274" s="60"/>
      <c r="CM274" s="60"/>
      <c r="CN274" s="61">
        <v>256319.8</v>
      </c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76" t="s">
        <v>82</v>
      </c>
      <c r="DC274" s="76"/>
      <c r="DD274" s="76"/>
      <c r="DE274" s="76"/>
      <c r="DF274" s="76"/>
      <c r="DG274" s="76"/>
      <c r="DH274" s="76"/>
      <c r="DI274" s="76"/>
      <c r="DJ274" s="76"/>
      <c r="DK274" s="76"/>
      <c r="DL274" s="76"/>
      <c r="DM274" s="76"/>
      <c r="DN274" s="76"/>
      <c r="DO274" s="59" t="s">
        <v>82</v>
      </c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62" t="s">
        <v>86</v>
      </c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 t="s">
        <v>84</v>
      </c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</row>
    <row r="275" spans="1:154" s="15" customFormat="1" ht="38.25" customHeight="1" x14ac:dyDescent="0.2">
      <c r="A275" s="76" t="s">
        <v>1196</v>
      </c>
      <c r="B275" s="76"/>
      <c r="C275" s="76"/>
      <c r="D275" s="76"/>
      <c r="E275" s="76"/>
      <c r="F275" s="76" t="s">
        <v>1174</v>
      </c>
      <c r="G275" s="76"/>
      <c r="H275" s="76"/>
      <c r="I275" s="76"/>
      <c r="J275" s="76"/>
      <c r="K275" s="76"/>
      <c r="L275" s="76"/>
      <c r="M275" s="76"/>
      <c r="N275" s="76"/>
      <c r="O275" s="58" t="s">
        <v>1175</v>
      </c>
      <c r="P275" s="58"/>
      <c r="Q275" s="58"/>
      <c r="R275" s="58"/>
      <c r="S275" s="58"/>
      <c r="T275" s="58"/>
      <c r="U275" s="58"/>
      <c r="V275" s="58"/>
      <c r="W275" s="58"/>
      <c r="X275" s="60" t="s">
        <v>1176</v>
      </c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 t="s">
        <v>77</v>
      </c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84" t="s">
        <v>146</v>
      </c>
      <c r="AZ275" s="84"/>
      <c r="BA275" s="84"/>
      <c r="BB275" s="84"/>
      <c r="BC275" s="84"/>
      <c r="BD275" s="84"/>
      <c r="BE275" s="62" t="s">
        <v>146</v>
      </c>
      <c r="BF275" s="62"/>
      <c r="BG275" s="62"/>
      <c r="BH275" s="62"/>
      <c r="BI275" s="62"/>
      <c r="BJ275" s="62"/>
      <c r="BK275" s="62"/>
      <c r="BL275" s="62"/>
      <c r="BM275" s="62"/>
      <c r="BN275" s="81">
        <v>130</v>
      </c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0">
        <v>71701000</v>
      </c>
      <c r="BZ275" s="76"/>
      <c r="CA275" s="76"/>
      <c r="CB275" s="76"/>
      <c r="CC275" s="76"/>
      <c r="CD275" s="76"/>
      <c r="CE275" s="62" t="s">
        <v>80</v>
      </c>
      <c r="CF275" s="62"/>
      <c r="CG275" s="62"/>
      <c r="CH275" s="62"/>
      <c r="CI275" s="62"/>
      <c r="CJ275" s="62"/>
      <c r="CK275" s="62"/>
      <c r="CL275" s="62"/>
      <c r="CM275" s="62"/>
      <c r="CN275" s="61">
        <v>608380</v>
      </c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76" t="s">
        <v>82</v>
      </c>
      <c r="DC275" s="76"/>
      <c r="DD275" s="76"/>
      <c r="DE275" s="76"/>
      <c r="DF275" s="76"/>
      <c r="DG275" s="76"/>
      <c r="DH275" s="76"/>
      <c r="DI275" s="76"/>
      <c r="DJ275" s="76"/>
      <c r="DK275" s="76"/>
      <c r="DL275" s="76"/>
      <c r="DM275" s="76"/>
      <c r="DN275" s="76"/>
      <c r="DO275" s="76" t="s">
        <v>1171</v>
      </c>
      <c r="DP275" s="76"/>
      <c r="DQ275" s="76"/>
      <c r="DR275" s="76"/>
      <c r="DS275" s="76"/>
      <c r="DT275" s="76"/>
      <c r="DU275" s="76"/>
      <c r="DV275" s="76"/>
      <c r="DW275" s="76"/>
      <c r="DX275" s="76"/>
      <c r="DY275" s="76"/>
      <c r="DZ275" s="86" t="s">
        <v>86</v>
      </c>
      <c r="EA275" s="86"/>
      <c r="EB275" s="86"/>
      <c r="EC275" s="86"/>
      <c r="ED275" s="86"/>
      <c r="EE275" s="86"/>
      <c r="EF275" s="86"/>
      <c r="EG275" s="86"/>
      <c r="EH275" s="86"/>
      <c r="EI275" s="86"/>
      <c r="EJ275" s="86"/>
      <c r="EK275" s="86"/>
      <c r="EL275" s="81" t="s">
        <v>84</v>
      </c>
      <c r="EM275" s="81"/>
      <c r="EN275" s="81"/>
      <c r="EO275" s="81"/>
      <c r="EP275" s="81"/>
      <c r="EQ275" s="81"/>
      <c r="ER275" s="81"/>
      <c r="ES275" s="81"/>
      <c r="ET275" s="81"/>
      <c r="EU275" s="81"/>
      <c r="EV275" s="81"/>
      <c r="EW275" s="81"/>
      <c r="EX275" s="81"/>
    </row>
    <row r="276" spans="1:154" s="15" customFormat="1" ht="38.25" customHeight="1" x14ac:dyDescent="0.2">
      <c r="A276" s="76" t="s">
        <v>1197</v>
      </c>
      <c r="B276" s="76"/>
      <c r="C276" s="76"/>
      <c r="D276" s="76"/>
      <c r="E276" s="76"/>
      <c r="F276" s="76" t="s">
        <v>1177</v>
      </c>
      <c r="G276" s="76"/>
      <c r="H276" s="76"/>
      <c r="I276" s="76"/>
      <c r="J276" s="76"/>
      <c r="K276" s="76"/>
      <c r="L276" s="76"/>
      <c r="M276" s="76"/>
      <c r="N276" s="76"/>
      <c r="O276" s="58" t="s">
        <v>312</v>
      </c>
      <c r="P276" s="58"/>
      <c r="Q276" s="58"/>
      <c r="R276" s="58"/>
      <c r="S276" s="58"/>
      <c r="T276" s="58"/>
      <c r="U276" s="58"/>
      <c r="V276" s="58"/>
      <c r="W276" s="58"/>
      <c r="X276" s="60" t="s">
        <v>125</v>
      </c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 t="s">
        <v>77</v>
      </c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84" t="s">
        <v>94</v>
      </c>
      <c r="AZ276" s="84"/>
      <c r="BA276" s="84"/>
      <c r="BB276" s="84"/>
      <c r="BC276" s="84"/>
      <c r="BD276" s="84"/>
      <c r="BE276" s="62" t="s">
        <v>95</v>
      </c>
      <c r="BF276" s="62"/>
      <c r="BG276" s="62"/>
      <c r="BH276" s="62"/>
      <c r="BI276" s="62"/>
      <c r="BJ276" s="62"/>
      <c r="BK276" s="62"/>
      <c r="BL276" s="62"/>
      <c r="BM276" s="62"/>
      <c r="BN276" s="62">
        <v>700</v>
      </c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80">
        <v>71701000</v>
      </c>
      <c r="BZ276" s="76"/>
      <c r="CA276" s="76"/>
      <c r="CB276" s="76"/>
      <c r="CC276" s="76"/>
      <c r="CD276" s="76"/>
      <c r="CE276" s="62" t="s">
        <v>80</v>
      </c>
      <c r="CF276" s="62"/>
      <c r="CG276" s="62"/>
      <c r="CH276" s="62"/>
      <c r="CI276" s="62"/>
      <c r="CJ276" s="62"/>
      <c r="CK276" s="62"/>
      <c r="CL276" s="62"/>
      <c r="CM276" s="62"/>
      <c r="CN276" s="61">
        <v>1796065</v>
      </c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76" t="s">
        <v>82</v>
      </c>
      <c r="DC276" s="76"/>
      <c r="DD276" s="76"/>
      <c r="DE276" s="76"/>
      <c r="DF276" s="76"/>
      <c r="DG276" s="76"/>
      <c r="DH276" s="76"/>
      <c r="DI276" s="76"/>
      <c r="DJ276" s="76"/>
      <c r="DK276" s="76"/>
      <c r="DL276" s="76"/>
      <c r="DM276" s="76"/>
      <c r="DN276" s="76"/>
      <c r="DO276" s="59" t="s">
        <v>85</v>
      </c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62" t="s">
        <v>102</v>
      </c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 t="s">
        <v>103</v>
      </c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</row>
    <row r="277" spans="1:154" s="15" customFormat="1" ht="38.25" customHeight="1" x14ac:dyDescent="0.2">
      <c r="A277" s="76" t="s">
        <v>381</v>
      </c>
      <c r="B277" s="76"/>
      <c r="C277" s="76"/>
      <c r="D277" s="76"/>
      <c r="E277" s="76"/>
      <c r="F277" s="76" t="s">
        <v>111</v>
      </c>
      <c r="G277" s="76"/>
      <c r="H277" s="76"/>
      <c r="I277" s="76"/>
      <c r="J277" s="76"/>
      <c r="K277" s="76"/>
      <c r="L277" s="76"/>
      <c r="M277" s="76"/>
      <c r="N277" s="76"/>
      <c r="O277" s="58" t="s">
        <v>312</v>
      </c>
      <c r="P277" s="58"/>
      <c r="Q277" s="58"/>
      <c r="R277" s="58"/>
      <c r="S277" s="58"/>
      <c r="T277" s="58"/>
      <c r="U277" s="58"/>
      <c r="V277" s="58"/>
      <c r="W277" s="58"/>
      <c r="X277" s="60" t="s">
        <v>344</v>
      </c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 t="s">
        <v>77</v>
      </c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84" t="s">
        <v>94</v>
      </c>
      <c r="AZ277" s="84"/>
      <c r="BA277" s="84"/>
      <c r="BB277" s="84"/>
      <c r="BC277" s="84"/>
      <c r="BD277" s="84"/>
      <c r="BE277" s="62" t="s">
        <v>95</v>
      </c>
      <c r="BF277" s="62"/>
      <c r="BG277" s="62"/>
      <c r="BH277" s="62"/>
      <c r="BI277" s="62"/>
      <c r="BJ277" s="62"/>
      <c r="BK277" s="62"/>
      <c r="BL277" s="62"/>
      <c r="BM277" s="62"/>
      <c r="BN277" s="62">
        <v>360</v>
      </c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80">
        <v>71701000</v>
      </c>
      <c r="BZ277" s="76"/>
      <c r="CA277" s="76"/>
      <c r="CB277" s="76"/>
      <c r="CC277" s="76"/>
      <c r="CD277" s="76"/>
      <c r="CE277" s="62" t="s">
        <v>80</v>
      </c>
      <c r="CF277" s="62"/>
      <c r="CG277" s="62"/>
      <c r="CH277" s="62"/>
      <c r="CI277" s="62"/>
      <c r="CJ277" s="62"/>
      <c r="CK277" s="62"/>
      <c r="CL277" s="62"/>
      <c r="CM277" s="62"/>
      <c r="CN277" s="61">
        <v>1595130</v>
      </c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76" t="s">
        <v>82</v>
      </c>
      <c r="DC277" s="76"/>
      <c r="DD277" s="76"/>
      <c r="DE277" s="76"/>
      <c r="DF277" s="76"/>
      <c r="DG277" s="76"/>
      <c r="DH277" s="76"/>
      <c r="DI277" s="76"/>
      <c r="DJ277" s="76"/>
      <c r="DK277" s="76"/>
      <c r="DL277" s="76"/>
      <c r="DM277" s="76"/>
      <c r="DN277" s="76"/>
      <c r="DO277" s="59" t="s">
        <v>85</v>
      </c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62" t="s">
        <v>102</v>
      </c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 t="s">
        <v>103</v>
      </c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</row>
    <row r="278" spans="1:154" s="15" customFormat="1" ht="38.25" customHeight="1" x14ac:dyDescent="0.2">
      <c r="A278" s="76" t="s">
        <v>383</v>
      </c>
      <c r="B278" s="76"/>
      <c r="C278" s="76"/>
      <c r="D278" s="76"/>
      <c r="E278" s="76"/>
      <c r="F278" s="76" t="s">
        <v>1140</v>
      </c>
      <c r="G278" s="76"/>
      <c r="H278" s="76"/>
      <c r="I278" s="76"/>
      <c r="J278" s="76"/>
      <c r="K278" s="76"/>
      <c r="L278" s="76"/>
      <c r="M278" s="76"/>
      <c r="N278" s="76"/>
      <c r="O278" s="58" t="s">
        <v>312</v>
      </c>
      <c r="P278" s="58"/>
      <c r="Q278" s="58"/>
      <c r="R278" s="58"/>
      <c r="S278" s="58"/>
      <c r="T278" s="58"/>
      <c r="U278" s="58"/>
      <c r="V278" s="58"/>
      <c r="W278" s="58"/>
      <c r="X278" s="60" t="s">
        <v>384</v>
      </c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 t="s">
        <v>77</v>
      </c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84" t="s">
        <v>94</v>
      </c>
      <c r="AZ278" s="84"/>
      <c r="BA278" s="84"/>
      <c r="BB278" s="84"/>
      <c r="BC278" s="84"/>
      <c r="BD278" s="84"/>
      <c r="BE278" s="62" t="s">
        <v>95</v>
      </c>
      <c r="BF278" s="62"/>
      <c r="BG278" s="62"/>
      <c r="BH278" s="62"/>
      <c r="BI278" s="62"/>
      <c r="BJ278" s="62"/>
      <c r="BK278" s="62"/>
      <c r="BL278" s="62"/>
      <c r="BM278" s="62"/>
      <c r="BN278" s="62">
        <v>860</v>
      </c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80">
        <v>71701000</v>
      </c>
      <c r="BZ278" s="76"/>
      <c r="CA278" s="76"/>
      <c r="CB278" s="76"/>
      <c r="CC278" s="76"/>
      <c r="CD278" s="76"/>
      <c r="CE278" s="62" t="s">
        <v>80</v>
      </c>
      <c r="CF278" s="62"/>
      <c r="CG278" s="62"/>
      <c r="CH278" s="62"/>
      <c r="CI278" s="62"/>
      <c r="CJ278" s="62"/>
      <c r="CK278" s="62"/>
      <c r="CL278" s="62"/>
      <c r="CM278" s="62"/>
      <c r="CN278" s="61">
        <v>6488200</v>
      </c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76" t="s">
        <v>82</v>
      </c>
      <c r="DC278" s="76"/>
      <c r="DD278" s="76"/>
      <c r="DE278" s="76"/>
      <c r="DF278" s="76"/>
      <c r="DG278" s="76"/>
      <c r="DH278" s="76"/>
      <c r="DI278" s="76"/>
      <c r="DJ278" s="76"/>
      <c r="DK278" s="76"/>
      <c r="DL278" s="76"/>
      <c r="DM278" s="76"/>
      <c r="DN278" s="76"/>
      <c r="DO278" s="59" t="s">
        <v>85</v>
      </c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62" t="s">
        <v>102</v>
      </c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 t="s">
        <v>103</v>
      </c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</row>
    <row r="279" spans="1:154" s="15" customFormat="1" ht="38.25" customHeight="1" x14ac:dyDescent="0.2">
      <c r="A279" s="76" t="s">
        <v>385</v>
      </c>
      <c r="B279" s="76"/>
      <c r="C279" s="76"/>
      <c r="D279" s="76"/>
      <c r="E279" s="76"/>
      <c r="F279" s="76" t="s">
        <v>111</v>
      </c>
      <c r="G279" s="76"/>
      <c r="H279" s="76"/>
      <c r="I279" s="76"/>
      <c r="J279" s="76"/>
      <c r="K279" s="76"/>
      <c r="L279" s="76"/>
      <c r="M279" s="76"/>
      <c r="N279" s="76"/>
      <c r="O279" s="58" t="s">
        <v>312</v>
      </c>
      <c r="P279" s="58"/>
      <c r="Q279" s="58"/>
      <c r="R279" s="58"/>
      <c r="S279" s="58"/>
      <c r="T279" s="58"/>
      <c r="U279" s="58"/>
      <c r="V279" s="58"/>
      <c r="W279" s="58"/>
      <c r="X279" s="60" t="s">
        <v>125</v>
      </c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 t="s">
        <v>77</v>
      </c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84" t="s">
        <v>88</v>
      </c>
      <c r="AZ279" s="84"/>
      <c r="BA279" s="84"/>
      <c r="BB279" s="84"/>
      <c r="BC279" s="84"/>
      <c r="BD279" s="84"/>
      <c r="BE279" s="62" t="s">
        <v>89</v>
      </c>
      <c r="BF279" s="62"/>
      <c r="BG279" s="62"/>
      <c r="BH279" s="62"/>
      <c r="BI279" s="62"/>
      <c r="BJ279" s="62"/>
      <c r="BK279" s="62"/>
      <c r="BL279" s="62"/>
      <c r="BM279" s="62"/>
      <c r="BN279" s="62">
        <v>6</v>
      </c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80">
        <v>71701000</v>
      </c>
      <c r="BZ279" s="76"/>
      <c r="CA279" s="76"/>
      <c r="CB279" s="76"/>
      <c r="CC279" s="76"/>
      <c r="CD279" s="76"/>
      <c r="CE279" s="62" t="s">
        <v>80</v>
      </c>
      <c r="CF279" s="62"/>
      <c r="CG279" s="62"/>
      <c r="CH279" s="62"/>
      <c r="CI279" s="62"/>
      <c r="CJ279" s="62"/>
      <c r="CK279" s="62"/>
      <c r="CL279" s="62"/>
      <c r="CM279" s="62"/>
      <c r="CN279" s="61">
        <v>2351880</v>
      </c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76" t="s">
        <v>82</v>
      </c>
      <c r="DC279" s="76"/>
      <c r="DD279" s="76"/>
      <c r="DE279" s="76"/>
      <c r="DF279" s="76"/>
      <c r="DG279" s="76"/>
      <c r="DH279" s="76"/>
      <c r="DI279" s="76"/>
      <c r="DJ279" s="76"/>
      <c r="DK279" s="76"/>
      <c r="DL279" s="76"/>
      <c r="DM279" s="76"/>
      <c r="DN279" s="76"/>
      <c r="DO279" s="59" t="s">
        <v>85</v>
      </c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62" t="s">
        <v>102</v>
      </c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 t="s">
        <v>103</v>
      </c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</row>
    <row r="280" spans="1:154" s="15" customFormat="1" ht="38.25" customHeight="1" x14ac:dyDescent="0.2">
      <c r="A280" s="76" t="s">
        <v>387</v>
      </c>
      <c r="B280" s="76"/>
      <c r="C280" s="76"/>
      <c r="D280" s="76"/>
      <c r="E280" s="76"/>
      <c r="F280" s="76" t="s">
        <v>111</v>
      </c>
      <c r="G280" s="76"/>
      <c r="H280" s="76"/>
      <c r="I280" s="76"/>
      <c r="J280" s="76"/>
      <c r="K280" s="76"/>
      <c r="L280" s="76"/>
      <c r="M280" s="76"/>
      <c r="N280" s="76"/>
      <c r="O280" s="58" t="s">
        <v>312</v>
      </c>
      <c r="P280" s="58"/>
      <c r="Q280" s="58"/>
      <c r="R280" s="58"/>
      <c r="S280" s="58"/>
      <c r="T280" s="58"/>
      <c r="U280" s="58"/>
      <c r="V280" s="58"/>
      <c r="W280" s="58"/>
      <c r="X280" s="60" t="s">
        <v>344</v>
      </c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 t="s">
        <v>77</v>
      </c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84" t="s">
        <v>94</v>
      </c>
      <c r="AZ280" s="84"/>
      <c r="BA280" s="84"/>
      <c r="BB280" s="84"/>
      <c r="BC280" s="84"/>
      <c r="BD280" s="84"/>
      <c r="BE280" s="62" t="s">
        <v>95</v>
      </c>
      <c r="BF280" s="62"/>
      <c r="BG280" s="62"/>
      <c r="BH280" s="62"/>
      <c r="BI280" s="62"/>
      <c r="BJ280" s="62"/>
      <c r="BK280" s="62"/>
      <c r="BL280" s="62"/>
      <c r="BM280" s="62"/>
      <c r="BN280" s="62">
        <v>100</v>
      </c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80">
        <v>71701000</v>
      </c>
      <c r="BZ280" s="76"/>
      <c r="CA280" s="76"/>
      <c r="CB280" s="76"/>
      <c r="CC280" s="76"/>
      <c r="CD280" s="76"/>
      <c r="CE280" s="62" t="s">
        <v>80</v>
      </c>
      <c r="CF280" s="62"/>
      <c r="CG280" s="62"/>
      <c r="CH280" s="62"/>
      <c r="CI280" s="62"/>
      <c r="CJ280" s="62"/>
      <c r="CK280" s="62"/>
      <c r="CL280" s="62"/>
      <c r="CM280" s="62"/>
      <c r="CN280" s="61">
        <v>3726800</v>
      </c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76" t="s">
        <v>82</v>
      </c>
      <c r="DC280" s="76"/>
      <c r="DD280" s="76"/>
      <c r="DE280" s="76"/>
      <c r="DF280" s="76"/>
      <c r="DG280" s="76"/>
      <c r="DH280" s="76"/>
      <c r="DI280" s="76"/>
      <c r="DJ280" s="76"/>
      <c r="DK280" s="76"/>
      <c r="DL280" s="76"/>
      <c r="DM280" s="76"/>
      <c r="DN280" s="76"/>
      <c r="DO280" s="59" t="s">
        <v>85</v>
      </c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62" t="s">
        <v>102</v>
      </c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 t="s">
        <v>103</v>
      </c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</row>
    <row r="281" spans="1:154" s="15" customFormat="1" ht="38.25" customHeight="1" x14ac:dyDescent="0.2">
      <c r="A281" s="76" t="s">
        <v>389</v>
      </c>
      <c r="B281" s="76"/>
      <c r="C281" s="76"/>
      <c r="D281" s="76"/>
      <c r="E281" s="76"/>
      <c r="F281" s="76" t="s">
        <v>111</v>
      </c>
      <c r="G281" s="76"/>
      <c r="H281" s="76"/>
      <c r="I281" s="76"/>
      <c r="J281" s="76"/>
      <c r="K281" s="76"/>
      <c r="L281" s="76"/>
      <c r="M281" s="76"/>
      <c r="N281" s="76"/>
      <c r="O281" s="58" t="s">
        <v>312</v>
      </c>
      <c r="P281" s="58"/>
      <c r="Q281" s="58"/>
      <c r="R281" s="58"/>
      <c r="S281" s="58"/>
      <c r="T281" s="58"/>
      <c r="U281" s="58"/>
      <c r="V281" s="58"/>
      <c r="W281" s="58"/>
      <c r="X281" s="60" t="s">
        <v>344</v>
      </c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 t="s">
        <v>77</v>
      </c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84" t="s">
        <v>94</v>
      </c>
      <c r="AZ281" s="84"/>
      <c r="BA281" s="84"/>
      <c r="BB281" s="84"/>
      <c r="BC281" s="84"/>
      <c r="BD281" s="84"/>
      <c r="BE281" s="62" t="s">
        <v>95</v>
      </c>
      <c r="BF281" s="62"/>
      <c r="BG281" s="62"/>
      <c r="BH281" s="62"/>
      <c r="BI281" s="62"/>
      <c r="BJ281" s="62"/>
      <c r="BK281" s="62"/>
      <c r="BL281" s="62"/>
      <c r="BM281" s="62"/>
      <c r="BN281" s="81">
        <v>24</v>
      </c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0">
        <v>71701000</v>
      </c>
      <c r="BZ281" s="76"/>
      <c r="CA281" s="76"/>
      <c r="CB281" s="76"/>
      <c r="CC281" s="76"/>
      <c r="CD281" s="76"/>
      <c r="CE281" s="62" t="s">
        <v>80</v>
      </c>
      <c r="CF281" s="62"/>
      <c r="CG281" s="62"/>
      <c r="CH281" s="62"/>
      <c r="CI281" s="62"/>
      <c r="CJ281" s="62"/>
      <c r="CK281" s="62"/>
      <c r="CL281" s="62"/>
      <c r="CM281" s="62"/>
      <c r="CN281" s="61">
        <v>1721203.44</v>
      </c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76" t="s">
        <v>82</v>
      </c>
      <c r="DC281" s="76"/>
      <c r="DD281" s="76"/>
      <c r="DE281" s="76"/>
      <c r="DF281" s="76"/>
      <c r="DG281" s="76"/>
      <c r="DH281" s="76"/>
      <c r="DI281" s="76"/>
      <c r="DJ281" s="76"/>
      <c r="DK281" s="76"/>
      <c r="DL281" s="76"/>
      <c r="DM281" s="76"/>
      <c r="DN281" s="76"/>
      <c r="DO281" s="59" t="s">
        <v>85</v>
      </c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62" t="s">
        <v>102</v>
      </c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 t="s">
        <v>103</v>
      </c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</row>
    <row r="282" spans="1:154" s="15" customFormat="1" ht="38.25" customHeight="1" x14ac:dyDescent="0.2">
      <c r="A282" s="76" t="s">
        <v>390</v>
      </c>
      <c r="B282" s="76"/>
      <c r="C282" s="76"/>
      <c r="D282" s="76"/>
      <c r="E282" s="76"/>
      <c r="F282" s="76" t="s">
        <v>111</v>
      </c>
      <c r="G282" s="76"/>
      <c r="H282" s="76"/>
      <c r="I282" s="76"/>
      <c r="J282" s="76"/>
      <c r="K282" s="76"/>
      <c r="L282" s="76"/>
      <c r="M282" s="76"/>
      <c r="N282" s="76"/>
      <c r="O282" s="58" t="s">
        <v>312</v>
      </c>
      <c r="P282" s="58"/>
      <c r="Q282" s="58"/>
      <c r="R282" s="58"/>
      <c r="S282" s="58"/>
      <c r="T282" s="58"/>
      <c r="U282" s="58"/>
      <c r="V282" s="58"/>
      <c r="W282" s="58"/>
      <c r="X282" s="60" t="s">
        <v>344</v>
      </c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 t="s">
        <v>77</v>
      </c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84" t="s">
        <v>94</v>
      </c>
      <c r="AZ282" s="84"/>
      <c r="BA282" s="84"/>
      <c r="BB282" s="84"/>
      <c r="BC282" s="84"/>
      <c r="BD282" s="84"/>
      <c r="BE282" s="62" t="s">
        <v>95</v>
      </c>
      <c r="BF282" s="62"/>
      <c r="BG282" s="62"/>
      <c r="BH282" s="62"/>
      <c r="BI282" s="62"/>
      <c r="BJ282" s="62"/>
      <c r="BK282" s="62"/>
      <c r="BL282" s="62"/>
      <c r="BM282" s="62"/>
      <c r="BN282" s="81">
        <v>15</v>
      </c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0">
        <v>71701000</v>
      </c>
      <c r="BZ282" s="76"/>
      <c r="CA282" s="76"/>
      <c r="CB282" s="76"/>
      <c r="CC282" s="76"/>
      <c r="CD282" s="76"/>
      <c r="CE282" s="62" t="s">
        <v>80</v>
      </c>
      <c r="CF282" s="62"/>
      <c r="CG282" s="62"/>
      <c r="CH282" s="62"/>
      <c r="CI282" s="62"/>
      <c r="CJ282" s="62"/>
      <c r="CK282" s="62"/>
      <c r="CL282" s="62"/>
      <c r="CM282" s="62"/>
      <c r="CN282" s="61">
        <v>1549090.95</v>
      </c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76" t="s">
        <v>82</v>
      </c>
      <c r="DC282" s="76"/>
      <c r="DD282" s="76"/>
      <c r="DE282" s="76"/>
      <c r="DF282" s="76"/>
      <c r="DG282" s="76"/>
      <c r="DH282" s="76"/>
      <c r="DI282" s="76"/>
      <c r="DJ282" s="76"/>
      <c r="DK282" s="76"/>
      <c r="DL282" s="76"/>
      <c r="DM282" s="76"/>
      <c r="DN282" s="76"/>
      <c r="DO282" s="59" t="s">
        <v>1171</v>
      </c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62" t="s">
        <v>102</v>
      </c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 t="s">
        <v>103</v>
      </c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</row>
    <row r="283" spans="1:154" s="15" customFormat="1" ht="38.25" customHeight="1" x14ac:dyDescent="0.2">
      <c r="A283" s="76" t="s">
        <v>392</v>
      </c>
      <c r="B283" s="76"/>
      <c r="C283" s="76"/>
      <c r="D283" s="76"/>
      <c r="E283" s="76"/>
      <c r="F283" s="76" t="s">
        <v>111</v>
      </c>
      <c r="G283" s="76"/>
      <c r="H283" s="76"/>
      <c r="I283" s="76"/>
      <c r="J283" s="76"/>
      <c r="K283" s="76"/>
      <c r="L283" s="76"/>
      <c r="M283" s="76"/>
      <c r="N283" s="76"/>
      <c r="O283" s="58" t="s">
        <v>312</v>
      </c>
      <c r="P283" s="58"/>
      <c r="Q283" s="58"/>
      <c r="R283" s="58"/>
      <c r="S283" s="58"/>
      <c r="T283" s="58"/>
      <c r="U283" s="58"/>
      <c r="V283" s="58"/>
      <c r="W283" s="58"/>
      <c r="X283" s="60" t="s">
        <v>344</v>
      </c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 t="s">
        <v>77</v>
      </c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84" t="s">
        <v>94</v>
      </c>
      <c r="AZ283" s="84"/>
      <c r="BA283" s="84"/>
      <c r="BB283" s="84"/>
      <c r="BC283" s="84"/>
      <c r="BD283" s="84"/>
      <c r="BE283" s="62" t="s">
        <v>95</v>
      </c>
      <c r="BF283" s="62"/>
      <c r="BG283" s="62"/>
      <c r="BH283" s="62"/>
      <c r="BI283" s="62"/>
      <c r="BJ283" s="62"/>
      <c r="BK283" s="62"/>
      <c r="BL283" s="62"/>
      <c r="BM283" s="62"/>
      <c r="BN283" s="81">
        <v>200</v>
      </c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0">
        <v>71701000</v>
      </c>
      <c r="BZ283" s="76"/>
      <c r="CA283" s="76"/>
      <c r="CB283" s="76"/>
      <c r="CC283" s="76"/>
      <c r="CD283" s="76"/>
      <c r="CE283" s="62" t="s">
        <v>80</v>
      </c>
      <c r="CF283" s="62"/>
      <c r="CG283" s="62"/>
      <c r="CH283" s="62"/>
      <c r="CI283" s="62"/>
      <c r="CJ283" s="62"/>
      <c r="CK283" s="62"/>
      <c r="CL283" s="62"/>
      <c r="CM283" s="62"/>
      <c r="CN283" s="61">
        <v>974050</v>
      </c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76" t="s">
        <v>82</v>
      </c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59" t="s">
        <v>85</v>
      </c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62" t="s">
        <v>86</v>
      </c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 t="s">
        <v>84</v>
      </c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</row>
    <row r="284" spans="1:154" s="15" customFormat="1" ht="38.25" customHeight="1" x14ac:dyDescent="0.2">
      <c r="A284" s="76" t="s">
        <v>394</v>
      </c>
      <c r="B284" s="76"/>
      <c r="C284" s="76"/>
      <c r="D284" s="76"/>
      <c r="E284" s="76"/>
      <c r="F284" s="76" t="s">
        <v>111</v>
      </c>
      <c r="G284" s="76"/>
      <c r="H284" s="76"/>
      <c r="I284" s="76"/>
      <c r="J284" s="76"/>
      <c r="K284" s="76"/>
      <c r="L284" s="76"/>
      <c r="M284" s="76"/>
      <c r="N284" s="76"/>
      <c r="O284" s="58" t="s">
        <v>312</v>
      </c>
      <c r="P284" s="58"/>
      <c r="Q284" s="58"/>
      <c r="R284" s="58"/>
      <c r="S284" s="58"/>
      <c r="T284" s="58"/>
      <c r="U284" s="58"/>
      <c r="V284" s="58"/>
      <c r="W284" s="58"/>
      <c r="X284" s="60" t="s">
        <v>344</v>
      </c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 t="s">
        <v>77</v>
      </c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84" t="s">
        <v>94</v>
      </c>
      <c r="AZ284" s="84"/>
      <c r="BA284" s="84"/>
      <c r="BB284" s="84"/>
      <c r="BC284" s="84"/>
      <c r="BD284" s="84"/>
      <c r="BE284" s="62" t="s">
        <v>95</v>
      </c>
      <c r="BF284" s="62"/>
      <c r="BG284" s="62"/>
      <c r="BH284" s="62"/>
      <c r="BI284" s="62"/>
      <c r="BJ284" s="62"/>
      <c r="BK284" s="62"/>
      <c r="BL284" s="62"/>
      <c r="BM284" s="62"/>
      <c r="BN284" s="81">
        <v>200</v>
      </c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0">
        <v>71701000</v>
      </c>
      <c r="BZ284" s="76"/>
      <c r="CA284" s="76"/>
      <c r="CB284" s="76"/>
      <c r="CC284" s="76"/>
      <c r="CD284" s="76"/>
      <c r="CE284" s="62" t="s">
        <v>80</v>
      </c>
      <c r="CF284" s="62"/>
      <c r="CG284" s="62"/>
      <c r="CH284" s="62"/>
      <c r="CI284" s="62"/>
      <c r="CJ284" s="62"/>
      <c r="CK284" s="62"/>
      <c r="CL284" s="62"/>
      <c r="CM284" s="62"/>
      <c r="CN284" s="61">
        <v>2178000</v>
      </c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76" t="s">
        <v>82</v>
      </c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59" t="s">
        <v>85</v>
      </c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62" t="s">
        <v>102</v>
      </c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 t="s">
        <v>103</v>
      </c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</row>
    <row r="285" spans="1:154" s="15" customFormat="1" ht="38.25" customHeight="1" x14ac:dyDescent="0.2">
      <c r="A285" s="76" t="s">
        <v>396</v>
      </c>
      <c r="B285" s="76"/>
      <c r="C285" s="76"/>
      <c r="D285" s="76"/>
      <c r="E285" s="76"/>
      <c r="F285" s="76" t="s">
        <v>111</v>
      </c>
      <c r="G285" s="76"/>
      <c r="H285" s="76"/>
      <c r="I285" s="76"/>
      <c r="J285" s="76"/>
      <c r="K285" s="76"/>
      <c r="L285" s="76"/>
      <c r="M285" s="76"/>
      <c r="N285" s="76"/>
      <c r="O285" s="58" t="s">
        <v>312</v>
      </c>
      <c r="P285" s="58"/>
      <c r="Q285" s="58"/>
      <c r="R285" s="58"/>
      <c r="S285" s="58"/>
      <c r="T285" s="58"/>
      <c r="U285" s="58"/>
      <c r="V285" s="58"/>
      <c r="W285" s="58"/>
      <c r="X285" s="60" t="s">
        <v>125</v>
      </c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 t="s">
        <v>77</v>
      </c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84" t="s">
        <v>94</v>
      </c>
      <c r="AZ285" s="84"/>
      <c r="BA285" s="84"/>
      <c r="BB285" s="84"/>
      <c r="BC285" s="84"/>
      <c r="BD285" s="84"/>
      <c r="BE285" s="62" t="s">
        <v>95</v>
      </c>
      <c r="BF285" s="62"/>
      <c r="BG285" s="62"/>
      <c r="BH285" s="62"/>
      <c r="BI285" s="62"/>
      <c r="BJ285" s="62"/>
      <c r="BK285" s="62"/>
      <c r="BL285" s="62"/>
      <c r="BM285" s="62"/>
      <c r="BN285" s="81">
        <v>132</v>
      </c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0">
        <v>71701000</v>
      </c>
      <c r="BZ285" s="76"/>
      <c r="CA285" s="76"/>
      <c r="CB285" s="76"/>
      <c r="CC285" s="76"/>
      <c r="CD285" s="76"/>
      <c r="CE285" s="60" t="s">
        <v>80</v>
      </c>
      <c r="CF285" s="60"/>
      <c r="CG285" s="60"/>
      <c r="CH285" s="60"/>
      <c r="CI285" s="60"/>
      <c r="CJ285" s="60"/>
      <c r="CK285" s="60"/>
      <c r="CL285" s="60"/>
      <c r="CM285" s="60"/>
      <c r="CN285" s="61">
        <v>287736.24</v>
      </c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76" t="s">
        <v>82</v>
      </c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 t="s">
        <v>85</v>
      </c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62" t="s">
        <v>86</v>
      </c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81" t="s">
        <v>84</v>
      </c>
      <c r="EM285" s="81"/>
      <c r="EN285" s="81"/>
      <c r="EO285" s="81"/>
      <c r="EP285" s="81"/>
      <c r="EQ285" s="81"/>
      <c r="ER285" s="81"/>
      <c r="ES285" s="81"/>
      <c r="ET285" s="81"/>
      <c r="EU285" s="81"/>
      <c r="EV285" s="81"/>
      <c r="EW285" s="81"/>
      <c r="EX285" s="81"/>
    </row>
    <row r="286" spans="1:154" s="15" customFormat="1" ht="38.25" customHeight="1" x14ac:dyDescent="0.2">
      <c r="A286" s="76" t="s">
        <v>398</v>
      </c>
      <c r="B286" s="76"/>
      <c r="C286" s="76"/>
      <c r="D286" s="76"/>
      <c r="E286" s="76"/>
      <c r="F286" s="76" t="s">
        <v>111</v>
      </c>
      <c r="G286" s="76"/>
      <c r="H286" s="76"/>
      <c r="I286" s="76"/>
      <c r="J286" s="76"/>
      <c r="K286" s="76"/>
      <c r="L286" s="76"/>
      <c r="M286" s="76"/>
      <c r="N286" s="76"/>
      <c r="O286" s="58" t="s">
        <v>312</v>
      </c>
      <c r="P286" s="58"/>
      <c r="Q286" s="58"/>
      <c r="R286" s="58"/>
      <c r="S286" s="58"/>
      <c r="T286" s="58"/>
      <c r="U286" s="58"/>
      <c r="V286" s="58"/>
      <c r="W286" s="58"/>
      <c r="X286" s="60" t="s">
        <v>125</v>
      </c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 t="s">
        <v>77</v>
      </c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84" t="s">
        <v>94</v>
      </c>
      <c r="AZ286" s="84"/>
      <c r="BA286" s="84"/>
      <c r="BB286" s="84"/>
      <c r="BC286" s="84"/>
      <c r="BD286" s="84"/>
      <c r="BE286" s="62" t="s">
        <v>95</v>
      </c>
      <c r="BF286" s="62"/>
      <c r="BG286" s="62"/>
      <c r="BH286" s="62"/>
      <c r="BI286" s="62"/>
      <c r="BJ286" s="62"/>
      <c r="BK286" s="62"/>
      <c r="BL286" s="62"/>
      <c r="BM286" s="62"/>
      <c r="BN286" s="81">
        <v>300</v>
      </c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0">
        <v>71701000</v>
      </c>
      <c r="BZ286" s="76"/>
      <c r="CA286" s="76"/>
      <c r="CB286" s="76"/>
      <c r="CC286" s="76"/>
      <c r="CD286" s="76"/>
      <c r="CE286" s="60" t="s">
        <v>80</v>
      </c>
      <c r="CF286" s="60"/>
      <c r="CG286" s="60"/>
      <c r="CH286" s="60"/>
      <c r="CI286" s="60"/>
      <c r="CJ286" s="60"/>
      <c r="CK286" s="60"/>
      <c r="CL286" s="60"/>
      <c r="CM286" s="60"/>
      <c r="CN286" s="61">
        <v>1361325</v>
      </c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76" t="s">
        <v>82</v>
      </c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 t="s">
        <v>85</v>
      </c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62" t="s">
        <v>86</v>
      </c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81" t="s">
        <v>84</v>
      </c>
      <c r="EM286" s="81"/>
      <c r="EN286" s="81"/>
      <c r="EO286" s="81"/>
      <c r="EP286" s="81"/>
      <c r="EQ286" s="81"/>
      <c r="ER286" s="81"/>
      <c r="ES286" s="81"/>
      <c r="ET286" s="81"/>
      <c r="EU286" s="81"/>
      <c r="EV286" s="81"/>
      <c r="EW286" s="81"/>
      <c r="EX286" s="81"/>
    </row>
    <row r="287" spans="1:154" s="15" customFormat="1" ht="38.25" customHeight="1" x14ac:dyDescent="0.2">
      <c r="A287" s="76" t="s">
        <v>402</v>
      </c>
      <c r="B287" s="76"/>
      <c r="C287" s="76"/>
      <c r="D287" s="76"/>
      <c r="E287" s="76"/>
      <c r="F287" s="76" t="s">
        <v>111</v>
      </c>
      <c r="G287" s="76"/>
      <c r="H287" s="76"/>
      <c r="I287" s="76"/>
      <c r="J287" s="76"/>
      <c r="K287" s="76"/>
      <c r="L287" s="76"/>
      <c r="M287" s="76"/>
      <c r="N287" s="76"/>
      <c r="O287" s="58" t="s">
        <v>312</v>
      </c>
      <c r="P287" s="58"/>
      <c r="Q287" s="58"/>
      <c r="R287" s="58"/>
      <c r="S287" s="58"/>
      <c r="T287" s="58"/>
      <c r="U287" s="58"/>
      <c r="V287" s="58"/>
      <c r="W287" s="58"/>
      <c r="X287" s="60" t="s">
        <v>1204</v>
      </c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 t="s">
        <v>77</v>
      </c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84" t="s">
        <v>94</v>
      </c>
      <c r="AZ287" s="84"/>
      <c r="BA287" s="84"/>
      <c r="BB287" s="84"/>
      <c r="BC287" s="84"/>
      <c r="BD287" s="84"/>
      <c r="BE287" s="62" t="s">
        <v>95</v>
      </c>
      <c r="BF287" s="62"/>
      <c r="BG287" s="62"/>
      <c r="BH287" s="62"/>
      <c r="BI287" s="62"/>
      <c r="BJ287" s="62"/>
      <c r="BK287" s="62"/>
      <c r="BL287" s="62"/>
      <c r="BM287" s="62"/>
      <c r="BN287" s="81">
        <v>72</v>
      </c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0">
        <v>71701000</v>
      </c>
      <c r="BZ287" s="76"/>
      <c r="CA287" s="76"/>
      <c r="CB287" s="76"/>
      <c r="CC287" s="76"/>
      <c r="CD287" s="76"/>
      <c r="CE287" s="60" t="s">
        <v>80</v>
      </c>
      <c r="CF287" s="60"/>
      <c r="CG287" s="60"/>
      <c r="CH287" s="60"/>
      <c r="CI287" s="60"/>
      <c r="CJ287" s="60"/>
      <c r="CK287" s="60"/>
      <c r="CL287" s="60"/>
      <c r="CM287" s="60"/>
      <c r="CN287" s="61">
        <v>2543167.44</v>
      </c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76" t="s">
        <v>82</v>
      </c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 t="s">
        <v>85</v>
      </c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62" t="s">
        <v>102</v>
      </c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81" t="s">
        <v>103</v>
      </c>
      <c r="EM287" s="81"/>
      <c r="EN287" s="81"/>
      <c r="EO287" s="81"/>
      <c r="EP287" s="81"/>
      <c r="EQ287" s="81"/>
      <c r="ER287" s="81"/>
      <c r="ES287" s="81"/>
      <c r="ET287" s="81"/>
      <c r="EU287" s="81"/>
      <c r="EV287" s="81"/>
      <c r="EW287" s="81"/>
      <c r="EX287" s="81"/>
    </row>
    <row r="288" spans="1:154" s="15" customFormat="1" ht="38.25" customHeight="1" x14ac:dyDescent="0.2">
      <c r="A288" s="76" t="s">
        <v>404</v>
      </c>
      <c r="B288" s="76"/>
      <c r="C288" s="76"/>
      <c r="D288" s="76"/>
      <c r="E288" s="76"/>
      <c r="F288" s="76" t="s">
        <v>1141</v>
      </c>
      <c r="G288" s="76"/>
      <c r="H288" s="76"/>
      <c r="I288" s="76"/>
      <c r="J288" s="76"/>
      <c r="K288" s="76"/>
      <c r="L288" s="76"/>
      <c r="M288" s="76"/>
      <c r="N288" s="76"/>
      <c r="O288" s="58" t="s">
        <v>312</v>
      </c>
      <c r="P288" s="58"/>
      <c r="Q288" s="58"/>
      <c r="R288" s="58"/>
      <c r="S288" s="58"/>
      <c r="T288" s="58"/>
      <c r="U288" s="58"/>
      <c r="V288" s="58"/>
      <c r="W288" s="58"/>
      <c r="X288" s="60" t="s">
        <v>1205</v>
      </c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 t="s">
        <v>77</v>
      </c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84" t="s">
        <v>94</v>
      </c>
      <c r="AZ288" s="84"/>
      <c r="BA288" s="84"/>
      <c r="BB288" s="84"/>
      <c r="BC288" s="84"/>
      <c r="BD288" s="84"/>
      <c r="BE288" s="62" t="s">
        <v>95</v>
      </c>
      <c r="BF288" s="62"/>
      <c r="BG288" s="62"/>
      <c r="BH288" s="62"/>
      <c r="BI288" s="62"/>
      <c r="BJ288" s="62"/>
      <c r="BK288" s="62"/>
      <c r="BL288" s="62"/>
      <c r="BM288" s="62"/>
      <c r="BN288" s="81">
        <v>160</v>
      </c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0">
        <v>71701000</v>
      </c>
      <c r="BZ288" s="76"/>
      <c r="CA288" s="76"/>
      <c r="CB288" s="76"/>
      <c r="CC288" s="76"/>
      <c r="CD288" s="76"/>
      <c r="CE288" s="60" t="s">
        <v>80</v>
      </c>
      <c r="CF288" s="60"/>
      <c r="CG288" s="60"/>
      <c r="CH288" s="60"/>
      <c r="CI288" s="60"/>
      <c r="CJ288" s="60"/>
      <c r="CK288" s="60"/>
      <c r="CL288" s="60"/>
      <c r="CM288" s="60"/>
      <c r="CN288" s="61">
        <v>1120000</v>
      </c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76" t="s">
        <v>82</v>
      </c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 t="s">
        <v>1171</v>
      </c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62" t="s">
        <v>86</v>
      </c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81" t="s">
        <v>84</v>
      </c>
      <c r="EM288" s="81"/>
      <c r="EN288" s="81"/>
      <c r="EO288" s="81"/>
      <c r="EP288" s="81"/>
      <c r="EQ288" s="81"/>
      <c r="ER288" s="81"/>
      <c r="ES288" s="81"/>
      <c r="ET288" s="81"/>
      <c r="EU288" s="81"/>
      <c r="EV288" s="81"/>
      <c r="EW288" s="81"/>
      <c r="EX288" s="81"/>
    </row>
    <row r="289" spans="1:154" s="15" customFormat="1" ht="38.25" customHeight="1" x14ac:dyDescent="0.2">
      <c r="A289" s="76" t="s">
        <v>406</v>
      </c>
      <c r="B289" s="76"/>
      <c r="C289" s="76"/>
      <c r="D289" s="76"/>
      <c r="E289" s="76"/>
      <c r="F289" s="76" t="s">
        <v>111</v>
      </c>
      <c r="G289" s="76"/>
      <c r="H289" s="76"/>
      <c r="I289" s="76"/>
      <c r="J289" s="76"/>
      <c r="K289" s="76"/>
      <c r="L289" s="76"/>
      <c r="M289" s="76"/>
      <c r="N289" s="76"/>
      <c r="O289" s="58" t="s">
        <v>312</v>
      </c>
      <c r="P289" s="58"/>
      <c r="Q289" s="58"/>
      <c r="R289" s="58"/>
      <c r="S289" s="58"/>
      <c r="T289" s="58"/>
      <c r="U289" s="58"/>
      <c r="V289" s="58"/>
      <c r="W289" s="58"/>
      <c r="X289" s="60" t="s">
        <v>1206</v>
      </c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 t="s">
        <v>77</v>
      </c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84" t="s">
        <v>94</v>
      </c>
      <c r="AZ289" s="84"/>
      <c r="BA289" s="84"/>
      <c r="BB289" s="84"/>
      <c r="BC289" s="84"/>
      <c r="BD289" s="84"/>
      <c r="BE289" s="62" t="s">
        <v>95</v>
      </c>
      <c r="BF289" s="62"/>
      <c r="BG289" s="62"/>
      <c r="BH289" s="62"/>
      <c r="BI289" s="62"/>
      <c r="BJ289" s="62"/>
      <c r="BK289" s="62"/>
      <c r="BL289" s="62"/>
      <c r="BM289" s="62"/>
      <c r="BN289" s="81">
        <v>30</v>
      </c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0">
        <v>71701000</v>
      </c>
      <c r="BZ289" s="76"/>
      <c r="CA289" s="76"/>
      <c r="CB289" s="76"/>
      <c r="CC289" s="76"/>
      <c r="CD289" s="76"/>
      <c r="CE289" s="60" t="s">
        <v>80</v>
      </c>
      <c r="CF289" s="60"/>
      <c r="CG289" s="60"/>
      <c r="CH289" s="60"/>
      <c r="CI289" s="60"/>
      <c r="CJ289" s="60"/>
      <c r="CK289" s="60"/>
      <c r="CL289" s="60"/>
      <c r="CM289" s="60"/>
      <c r="CN289" s="61">
        <v>211598.7</v>
      </c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76" t="s">
        <v>82</v>
      </c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 t="s">
        <v>1171</v>
      </c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62" t="s">
        <v>86</v>
      </c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81" t="s">
        <v>84</v>
      </c>
      <c r="EM289" s="81"/>
      <c r="EN289" s="81"/>
      <c r="EO289" s="81"/>
      <c r="EP289" s="81"/>
      <c r="EQ289" s="81"/>
      <c r="ER289" s="81"/>
      <c r="ES289" s="81"/>
      <c r="ET289" s="81"/>
      <c r="EU289" s="81"/>
      <c r="EV289" s="81"/>
      <c r="EW289" s="81"/>
      <c r="EX289" s="81"/>
    </row>
    <row r="290" spans="1:154" s="15" customFormat="1" ht="38.25" customHeight="1" x14ac:dyDescent="0.2">
      <c r="A290" s="76" t="s">
        <v>408</v>
      </c>
      <c r="B290" s="76"/>
      <c r="C290" s="76"/>
      <c r="D290" s="76"/>
      <c r="E290" s="76"/>
      <c r="F290" s="76" t="s">
        <v>111</v>
      </c>
      <c r="G290" s="76"/>
      <c r="H290" s="76"/>
      <c r="I290" s="76"/>
      <c r="J290" s="76"/>
      <c r="K290" s="76"/>
      <c r="L290" s="76"/>
      <c r="M290" s="76"/>
      <c r="N290" s="76"/>
      <c r="O290" s="58" t="s">
        <v>312</v>
      </c>
      <c r="P290" s="58"/>
      <c r="Q290" s="58"/>
      <c r="R290" s="58"/>
      <c r="S290" s="58"/>
      <c r="T290" s="58"/>
      <c r="U290" s="58"/>
      <c r="V290" s="58"/>
      <c r="W290" s="58"/>
      <c r="X290" s="60" t="s">
        <v>125</v>
      </c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 t="s">
        <v>77</v>
      </c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84" t="s">
        <v>94</v>
      </c>
      <c r="AZ290" s="84"/>
      <c r="BA290" s="84"/>
      <c r="BB290" s="84"/>
      <c r="BC290" s="84"/>
      <c r="BD290" s="84"/>
      <c r="BE290" s="62" t="s">
        <v>95</v>
      </c>
      <c r="BF290" s="62"/>
      <c r="BG290" s="62"/>
      <c r="BH290" s="62"/>
      <c r="BI290" s="62"/>
      <c r="BJ290" s="62"/>
      <c r="BK290" s="62"/>
      <c r="BL290" s="62"/>
      <c r="BM290" s="62"/>
      <c r="BN290" s="81">
        <v>200</v>
      </c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0">
        <v>71701000</v>
      </c>
      <c r="BZ290" s="76"/>
      <c r="CA290" s="76"/>
      <c r="CB290" s="76"/>
      <c r="CC290" s="76"/>
      <c r="CD290" s="76"/>
      <c r="CE290" s="60" t="s">
        <v>80</v>
      </c>
      <c r="CF290" s="60"/>
      <c r="CG290" s="60"/>
      <c r="CH290" s="60"/>
      <c r="CI290" s="60"/>
      <c r="CJ290" s="60"/>
      <c r="CK290" s="60"/>
      <c r="CL290" s="60"/>
      <c r="CM290" s="60"/>
      <c r="CN290" s="61">
        <v>239448</v>
      </c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76" t="s">
        <v>82</v>
      </c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 t="s">
        <v>1171</v>
      </c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62" t="s">
        <v>86</v>
      </c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81" t="s">
        <v>84</v>
      </c>
      <c r="EM290" s="81"/>
      <c r="EN290" s="81"/>
      <c r="EO290" s="81"/>
      <c r="EP290" s="81"/>
      <c r="EQ290" s="81"/>
      <c r="ER290" s="81"/>
      <c r="ES290" s="81"/>
      <c r="ET290" s="81"/>
      <c r="EU290" s="81"/>
      <c r="EV290" s="81"/>
      <c r="EW290" s="81"/>
      <c r="EX290" s="81"/>
    </row>
    <row r="291" spans="1:154" s="15" customFormat="1" ht="38.25" customHeight="1" x14ac:dyDescent="0.2">
      <c r="A291" s="76" t="s">
        <v>410</v>
      </c>
      <c r="B291" s="76"/>
      <c r="C291" s="76"/>
      <c r="D291" s="76"/>
      <c r="E291" s="76"/>
      <c r="F291" s="76" t="s">
        <v>111</v>
      </c>
      <c r="G291" s="76"/>
      <c r="H291" s="76"/>
      <c r="I291" s="76"/>
      <c r="J291" s="76"/>
      <c r="K291" s="76"/>
      <c r="L291" s="76"/>
      <c r="M291" s="76"/>
      <c r="N291" s="76"/>
      <c r="O291" s="58" t="s">
        <v>312</v>
      </c>
      <c r="P291" s="58"/>
      <c r="Q291" s="58"/>
      <c r="R291" s="58"/>
      <c r="S291" s="58"/>
      <c r="T291" s="58"/>
      <c r="U291" s="58"/>
      <c r="V291" s="58"/>
      <c r="W291" s="58"/>
      <c r="X291" s="60" t="s">
        <v>1212</v>
      </c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 t="s">
        <v>77</v>
      </c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84" t="s">
        <v>94</v>
      </c>
      <c r="AZ291" s="84"/>
      <c r="BA291" s="84"/>
      <c r="BB291" s="84"/>
      <c r="BC291" s="84"/>
      <c r="BD291" s="84"/>
      <c r="BE291" s="62" t="s">
        <v>95</v>
      </c>
      <c r="BF291" s="62"/>
      <c r="BG291" s="62"/>
      <c r="BH291" s="62"/>
      <c r="BI291" s="62"/>
      <c r="BJ291" s="62"/>
      <c r="BK291" s="62"/>
      <c r="BL291" s="62"/>
      <c r="BM291" s="62"/>
      <c r="BN291" s="81">
        <v>150</v>
      </c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0">
        <v>71701000</v>
      </c>
      <c r="BZ291" s="76"/>
      <c r="CA291" s="76"/>
      <c r="CB291" s="76"/>
      <c r="CC291" s="76"/>
      <c r="CD291" s="76"/>
      <c r="CE291" s="60" t="s">
        <v>80</v>
      </c>
      <c r="CF291" s="60"/>
      <c r="CG291" s="60"/>
      <c r="CH291" s="60"/>
      <c r="CI291" s="60"/>
      <c r="CJ291" s="60"/>
      <c r="CK291" s="60"/>
      <c r="CL291" s="60"/>
      <c r="CM291" s="60"/>
      <c r="CN291" s="61">
        <v>641100</v>
      </c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76" t="s">
        <v>82</v>
      </c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 t="s">
        <v>1171</v>
      </c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62" t="s">
        <v>86</v>
      </c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81" t="s">
        <v>84</v>
      </c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</row>
    <row r="292" spans="1:154" s="15" customFormat="1" ht="38.25" customHeight="1" x14ac:dyDescent="0.2">
      <c r="A292" s="76" t="s">
        <v>412</v>
      </c>
      <c r="B292" s="76"/>
      <c r="C292" s="76"/>
      <c r="D292" s="76"/>
      <c r="E292" s="76"/>
      <c r="F292" s="76" t="s">
        <v>111</v>
      </c>
      <c r="G292" s="76"/>
      <c r="H292" s="76"/>
      <c r="I292" s="76"/>
      <c r="J292" s="76"/>
      <c r="K292" s="76"/>
      <c r="L292" s="76"/>
      <c r="M292" s="76"/>
      <c r="N292" s="76"/>
      <c r="O292" s="58" t="s">
        <v>312</v>
      </c>
      <c r="P292" s="58"/>
      <c r="Q292" s="58"/>
      <c r="R292" s="58"/>
      <c r="S292" s="58"/>
      <c r="T292" s="58"/>
      <c r="U292" s="58"/>
      <c r="V292" s="58"/>
      <c r="W292" s="58"/>
      <c r="X292" s="60" t="s">
        <v>299</v>
      </c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 t="s">
        <v>77</v>
      </c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84" t="s">
        <v>94</v>
      </c>
      <c r="AZ292" s="84"/>
      <c r="BA292" s="84"/>
      <c r="BB292" s="84"/>
      <c r="BC292" s="84"/>
      <c r="BD292" s="84"/>
      <c r="BE292" s="62" t="s">
        <v>95</v>
      </c>
      <c r="BF292" s="62"/>
      <c r="BG292" s="62"/>
      <c r="BH292" s="62"/>
      <c r="BI292" s="62"/>
      <c r="BJ292" s="62"/>
      <c r="BK292" s="62"/>
      <c r="BL292" s="62"/>
      <c r="BM292" s="62"/>
      <c r="BN292" s="81">
        <v>1900</v>
      </c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0">
        <v>71701000</v>
      </c>
      <c r="BZ292" s="76"/>
      <c r="CA292" s="76"/>
      <c r="CB292" s="76"/>
      <c r="CC292" s="76"/>
      <c r="CD292" s="76"/>
      <c r="CE292" s="60" t="s">
        <v>80</v>
      </c>
      <c r="CF292" s="60"/>
      <c r="CG292" s="60"/>
      <c r="CH292" s="60"/>
      <c r="CI292" s="60"/>
      <c r="CJ292" s="60"/>
      <c r="CK292" s="60"/>
      <c r="CL292" s="60"/>
      <c r="CM292" s="60"/>
      <c r="CN292" s="61">
        <v>1474005.5</v>
      </c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76" t="s">
        <v>82</v>
      </c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 t="s">
        <v>85</v>
      </c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62" t="s">
        <v>86</v>
      </c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81" t="s">
        <v>84</v>
      </c>
      <c r="EM292" s="81"/>
      <c r="EN292" s="81"/>
      <c r="EO292" s="81"/>
      <c r="EP292" s="81"/>
      <c r="EQ292" s="81"/>
      <c r="ER292" s="81"/>
      <c r="ES292" s="81"/>
      <c r="ET292" s="81"/>
      <c r="EU292" s="81"/>
      <c r="EV292" s="81"/>
      <c r="EW292" s="81"/>
      <c r="EX292" s="81"/>
    </row>
    <row r="293" spans="1:154" s="15" customFormat="1" ht="38.25" customHeight="1" x14ac:dyDescent="0.2">
      <c r="A293" s="76" t="s">
        <v>414</v>
      </c>
      <c r="B293" s="76"/>
      <c r="C293" s="76"/>
      <c r="D293" s="76"/>
      <c r="E293" s="76"/>
      <c r="F293" s="76" t="s">
        <v>1140</v>
      </c>
      <c r="G293" s="76"/>
      <c r="H293" s="76"/>
      <c r="I293" s="76"/>
      <c r="J293" s="76"/>
      <c r="K293" s="76"/>
      <c r="L293" s="76"/>
      <c r="M293" s="76"/>
      <c r="N293" s="76"/>
      <c r="O293" s="58" t="s">
        <v>312</v>
      </c>
      <c r="P293" s="58"/>
      <c r="Q293" s="58"/>
      <c r="R293" s="58"/>
      <c r="S293" s="58"/>
      <c r="T293" s="58"/>
      <c r="U293" s="58"/>
      <c r="V293" s="58"/>
      <c r="W293" s="58"/>
      <c r="X293" s="60" t="s">
        <v>299</v>
      </c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 t="s">
        <v>77</v>
      </c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84" t="s">
        <v>94</v>
      </c>
      <c r="AZ293" s="84"/>
      <c r="BA293" s="84"/>
      <c r="BB293" s="84"/>
      <c r="BC293" s="84"/>
      <c r="BD293" s="84"/>
      <c r="BE293" s="62" t="s">
        <v>95</v>
      </c>
      <c r="BF293" s="62"/>
      <c r="BG293" s="62"/>
      <c r="BH293" s="62"/>
      <c r="BI293" s="62"/>
      <c r="BJ293" s="62"/>
      <c r="BK293" s="62"/>
      <c r="BL293" s="62"/>
      <c r="BM293" s="62"/>
      <c r="BN293" s="81">
        <v>1125</v>
      </c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0">
        <v>71701000</v>
      </c>
      <c r="BZ293" s="76"/>
      <c r="CA293" s="76"/>
      <c r="CB293" s="76"/>
      <c r="CC293" s="76"/>
      <c r="CD293" s="76"/>
      <c r="CE293" s="60" t="s">
        <v>80</v>
      </c>
      <c r="CF293" s="60"/>
      <c r="CG293" s="60"/>
      <c r="CH293" s="60"/>
      <c r="CI293" s="60"/>
      <c r="CJ293" s="60"/>
      <c r="CK293" s="60"/>
      <c r="CL293" s="60"/>
      <c r="CM293" s="60"/>
      <c r="CN293" s="61">
        <v>3200351</v>
      </c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76" t="s">
        <v>82</v>
      </c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 t="s">
        <v>85</v>
      </c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62" t="s">
        <v>102</v>
      </c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81" t="s">
        <v>103</v>
      </c>
      <c r="EM293" s="81"/>
      <c r="EN293" s="81"/>
      <c r="EO293" s="81"/>
      <c r="EP293" s="81"/>
      <c r="EQ293" s="81"/>
      <c r="ER293" s="81"/>
      <c r="ES293" s="81"/>
      <c r="ET293" s="81"/>
      <c r="EU293" s="81"/>
      <c r="EV293" s="81"/>
      <c r="EW293" s="81"/>
      <c r="EX293" s="81"/>
    </row>
    <row r="294" spans="1:154" s="15" customFormat="1" ht="38.25" customHeight="1" x14ac:dyDescent="0.2">
      <c r="A294" s="76" t="s">
        <v>416</v>
      </c>
      <c r="B294" s="76"/>
      <c r="C294" s="76"/>
      <c r="D294" s="76"/>
      <c r="E294" s="76"/>
      <c r="F294" s="76" t="s">
        <v>111</v>
      </c>
      <c r="G294" s="76"/>
      <c r="H294" s="76"/>
      <c r="I294" s="76"/>
      <c r="J294" s="76"/>
      <c r="K294" s="76"/>
      <c r="L294" s="76"/>
      <c r="M294" s="76"/>
      <c r="N294" s="76"/>
      <c r="O294" s="58" t="s">
        <v>312</v>
      </c>
      <c r="P294" s="58"/>
      <c r="Q294" s="58"/>
      <c r="R294" s="58"/>
      <c r="S294" s="58"/>
      <c r="T294" s="58"/>
      <c r="U294" s="58"/>
      <c r="V294" s="58"/>
      <c r="W294" s="58"/>
      <c r="X294" s="60" t="s">
        <v>299</v>
      </c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 t="s">
        <v>77</v>
      </c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84" t="s">
        <v>94</v>
      </c>
      <c r="AZ294" s="84"/>
      <c r="BA294" s="84"/>
      <c r="BB294" s="84"/>
      <c r="BC294" s="84"/>
      <c r="BD294" s="84"/>
      <c r="BE294" s="62" t="s">
        <v>95</v>
      </c>
      <c r="BF294" s="62"/>
      <c r="BG294" s="62"/>
      <c r="BH294" s="62"/>
      <c r="BI294" s="62"/>
      <c r="BJ294" s="62"/>
      <c r="BK294" s="62"/>
      <c r="BL294" s="62"/>
      <c r="BM294" s="62"/>
      <c r="BN294" s="81">
        <v>54</v>
      </c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0">
        <v>70701000</v>
      </c>
      <c r="BZ294" s="76"/>
      <c r="CA294" s="76"/>
      <c r="CB294" s="76"/>
      <c r="CC294" s="76"/>
      <c r="CD294" s="76"/>
      <c r="CE294" s="60" t="s">
        <v>80</v>
      </c>
      <c r="CF294" s="60"/>
      <c r="CG294" s="60"/>
      <c r="CH294" s="60"/>
      <c r="CI294" s="60"/>
      <c r="CJ294" s="60"/>
      <c r="CK294" s="60"/>
      <c r="CL294" s="60"/>
      <c r="CM294" s="60"/>
      <c r="CN294" s="61">
        <v>6797842.9199999999</v>
      </c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76" t="s">
        <v>82</v>
      </c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 t="s">
        <v>532</v>
      </c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62" t="s">
        <v>102</v>
      </c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81" t="s">
        <v>103</v>
      </c>
      <c r="EM294" s="81"/>
      <c r="EN294" s="81"/>
      <c r="EO294" s="81"/>
      <c r="EP294" s="81"/>
      <c r="EQ294" s="81"/>
      <c r="ER294" s="81"/>
      <c r="ES294" s="81"/>
      <c r="ET294" s="81"/>
      <c r="EU294" s="81"/>
      <c r="EV294" s="81"/>
      <c r="EW294" s="81"/>
      <c r="EX294" s="81"/>
    </row>
    <row r="295" spans="1:154" s="15" customFormat="1" ht="38.25" customHeight="1" x14ac:dyDescent="0.2">
      <c r="A295" s="76" t="s">
        <v>418</v>
      </c>
      <c r="B295" s="76"/>
      <c r="C295" s="76"/>
      <c r="D295" s="76"/>
      <c r="E295" s="76"/>
      <c r="F295" s="76" t="s">
        <v>1140</v>
      </c>
      <c r="G295" s="76"/>
      <c r="H295" s="76"/>
      <c r="I295" s="76"/>
      <c r="J295" s="76"/>
      <c r="K295" s="76"/>
      <c r="L295" s="76"/>
      <c r="M295" s="76"/>
      <c r="N295" s="76"/>
      <c r="O295" s="58" t="s">
        <v>312</v>
      </c>
      <c r="P295" s="58"/>
      <c r="Q295" s="58"/>
      <c r="R295" s="58"/>
      <c r="S295" s="58"/>
      <c r="T295" s="58"/>
      <c r="U295" s="58"/>
      <c r="V295" s="58"/>
      <c r="W295" s="58"/>
      <c r="X295" s="60" t="s">
        <v>299</v>
      </c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 t="s">
        <v>77</v>
      </c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84" t="s">
        <v>94</v>
      </c>
      <c r="AZ295" s="84"/>
      <c r="BA295" s="84"/>
      <c r="BB295" s="84"/>
      <c r="BC295" s="84"/>
      <c r="BD295" s="84"/>
      <c r="BE295" s="62" t="s">
        <v>95</v>
      </c>
      <c r="BF295" s="62"/>
      <c r="BG295" s="62"/>
      <c r="BH295" s="62"/>
      <c r="BI295" s="62"/>
      <c r="BJ295" s="62"/>
      <c r="BK295" s="62"/>
      <c r="BL295" s="62"/>
      <c r="BM295" s="62"/>
      <c r="BN295" s="81">
        <v>4</v>
      </c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0">
        <v>71701000</v>
      </c>
      <c r="BZ295" s="76"/>
      <c r="CA295" s="76"/>
      <c r="CB295" s="76"/>
      <c r="CC295" s="76"/>
      <c r="CD295" s="76"/>
      <c r="CE295" s="60" t="s">
        <v>80</v>
      </c>
      <c r="CF295" s="60"/>
      <c r="CG295" s="60"/>
      <c r="CH295" s="60"/>
      <c r="CI295" s="60"/>
      <c r="CJ295" s="60"/>
      <c r="CK295" s="60"/>
      <c r="CL295" s="60"/>
      <c r="CM295" s="60"/>
      <c r="CN295" s="61">
        <v>1286371.1200000001</v>
      </c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76" t="s">
        <v>82</v>
      </c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 t="s">
        <v>532</v>
      </c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62" t="s">
        <v>86</v>
      </c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81" t="s">
        <v>84</v>
      </c>
      <c r="EM295" s="81"/>
      <c r="EN295" s="81"/>
      <c r="EO295" s="81"/>
      <c r="EP295" s="81"/>
      <c r="EQ295" s="81"/>
      <c r="ER295" s="81"/>
      <c r="ES295" s="81"/>
      <c r="ET295" s="81"/>
      <c r="EU295" s="81"/>
      <c r="EV295" s="81"/>
      <c r="EW295" s="81"/>
      <c r="EX295" s="81"/>
    </row>
    <row r="296" spans="1:154" s="15" customFormat="1" ht="41.25" customHeight="1" x14ac:dyDescent="0.2">
      <c r="A296" s="76" t="s">
        <v>419</v>
      </c>
      <c r="B296" s="76"/>
      <c r="C296" s="76"/>
      <c r="D296" s="76"/>
      <c r="E296" s="76"/>
      <c r="F296" s="83" t="s">
        <v>111</v>
      </c>
      <c r="G296" s="83"/>
      <c r="H296" s="83"/>
      <c r="I296" s="83"/>
      <c r="J296" s="83"/>
      <c r="K296" s="83"/>
      <c r="L296" s="83"/>
      <c r="M296" s="83"/>
      <c r="N296" s="83"/>
      <c r="O296" s="83" t="s">
        <v>312</v>
      </c>
      <c r="P296" s="83"/>
      <c r="Q296" s="83"/>
      <c r="R296" s="83"/>
      <c r="S296" s="83"/>
      <c r="T296" s="83"/>
      <c r="U296" s="83"/>
      <c r="V296" s="83"/>
      <c r="W296" s="83"/>
      <c r="X296" s="60" t="s">
        <v>344</v>
      </c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 t="s">
        <v>77</v>
      </c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84" t="s">
        <v>94</v>
      </c>
      <c r="AZ296" s="84"/>
      <c r="BA296" s="84"/>
      <c r="BB296" s="84"/>
      <c r="BC296" s="84"/>
      <c r="BD296" s="84"/>
      <c r="BE296" s="62" t="s">
        <v>95</v>
      </c>
      <c r="BF296" s="62"/>
      <c r="BG296" s="62"/>
      <c r="BH296" s="62"/>
      <c r="BI296" s="62"/>
      <c r="BJ296" s="62"/>
      <c r="BK296" s="62"/>
      <c r="BL296" s="62"/>
      <c r="BM296" s="62"/>
      <c r="BN296" s="81">
        <v>900</v>
      </c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0">
        <v>71701000</v>
      </c>
      <c r="BZ296" s="76"/>
      <c r="CA296" s="76"/>
      <c r="CB296" s="76"/>
      <c r="CC296" s="76"/>
      <c r="CD296" s="76"/>
      <c r="CE296" s="62" t="s">
        <v>80</v>
      </c>
      <c r="CF296" s="62"/>
      <c r="CG296" s="62"/>
      <c r="CH296" s="62"/>
      <c r="CI296" s="62"/>
      <c r="CJ296" s="62"/>
      <c r="CK296" s="62"/>
      <c r="CL296" s="62"/>
      <c r="CM296" s="62"/>
      <c r="CN296" s="61">
        <v>5950395</v>
      </c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76" t="s">
        <v>82</v>
      </c>
      <c r="DC296" s="76"/>
      <c r="DD296" s="76"/>
      <c r="DE296" s="76"/>
      <c r="DF296" s="76"/>
      <c r="DG296" s="76"/>
      <c r="DH296" s="76"/>
      <c r="DI296" s="76"/>
      <c r="DJ296" s="76"/>
      <c r="DK296" s="76"/>
      <c r="DL296" s="76"/>
      <c r="DM296" s="76"/>
      <c r="DN296" s="76"/>
      <c r="DO296" s="76" t="s">
        <v>85</v>
      </c>
      <c r="DP296" s="76"/>
      <c r="DQ296" s="76"/>
      <c r="DR296" s="76"/>
      <c r="DS296" s="76"/>
      <c r="DT296" s="76"/>
      <c r="DU296" s="76"/>
      <c r="DV296" s="76"/>
      <c r="DW296" s="76"/>
      <c r="DX296" s="76"/>
      <c r="DY296" s="76"/>
      <c r="DZ296" s="86" t="s">
        <v>102</v>
      </c>
      <c r="EA296" s="86"/>
      <c r="EB296" s="86"/>
      <c r="EC296" s="86"/>
      <c r="ED296" s="86"/>
      <c r="EE296" s="86"/>
      <c r="EF296" s="86"/>
      <c r="EG296" s="86"/>
      <c r="EH296" s="86"/>
      <c r="EI296" s="86"/>
      <c r="EJ296" s="86"/>
      <c r="EK296" s="86"/>
      <c r="EL296" s="81" t="s">
        <v>103</v>
      </c>
      <c r="EM296" s="81"/>
      <c r="EN296" s="81"/>
      <c r="EO296" s="81"/>
      <c r="EP296" s="81"/>
      <c r="EQ296" s="81"/>
      <c r="ER296" s="81"/>
      <c r="ES296" s="81"/>
      <c r="ET296" s="81"/>
      <c r="EU296" s="81"/>
      <c r="EV296" s="81"/>
      <c r="EW296" s="81"/>
      <c r="EX296" s="81"/>
    </row>
    <row r="297" spans="1:154" s="17" customFormat="1" ht="40.5" customHeight="1" x14ac:dyDescent="0.2">
      <c r="A297" s="76" t="s">
        <v>420</v>
      </c>
      <c r="B297" s="76"/>
      <c r="C297" s="76"/>
      <c r="D297" s="76"/>
      <c r="E297" s="76"/>
      <c r="F297" s="59" t="s">
        <v>111</v>
      </c>
      <c r="G297" s="59"/>
      <c r="H297" s="59"/>
      <c r="I297" s="59"/>
      <c r="J297" s="59"/>
      <c r="K297" s="59"/>
      <c r="L297" s="59"/>
      <c r="M297" s="59"/>
      <c r="N297" s="59"/>
      <c r="O297" s="59" t="s">
        <v>162</v>
      </c>
      <c r="P297" s="59"/>
      <c r="Q297" s="59"/>
      <c r="R297" s="59"/>
      <c r="S297" s="59"/>
      <c r="T297" s="59"/>
      <c r="U297" s="59"/>
      <c r="V297" s="59"/>
      <c r="W297" s="59"/>
      <c r="X297" s="60" t="s">
        <v>364</v>
      </c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 t="s">
        <v>77</v>
      </c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84" t="s">
        <v>94</v>
      </c>
      <c r="AZ297" s="84"/>
      <c r="BA297" s="84"/>
      <c r="BB297" s="84"/>
      <c r="BC297" s="84"/>
      <c r="BD297" s="84"/>
      <c r="BE297" s="62" t="s">
        <v>95</v>
      </c>
      <c r="BF297" s="62"/>
      <c r="BG297" s="62"/>
      <c r="BH297" s="62"/>
      <c r="BI297" s="62"/>
      <c r="BJ297" s="62"/>
      <c r="BK297" s="62"/>
      <c r="BL297" s="62"/>
      <c r="BM297" s="62"/>
      <c r="BN297" s="81">
        <v>438</v>
      </c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0">
        <v>71701000</v>
      </c>
      <c r="BZ297" s="76"/>
      <c r="CA297" s="76"/>
      <c r="CB297" s="76"/>
      <c r="CC297" s="76"/>
      <c r="CD297" s="76"/>
      <c r="CE297" s="62" t="s">
        <v>80</v>
      </c>
      <c r="CF297" s="62"/>
      <c r="CG297" s="62"/>
      <c r="CH297" s="62"/>
      <c r="CI297" s="62"/>
      <c r="CJ297" s="62"/>
      <c r="CK297" s="62"/>
      <c r="CL297" s="62"/>
      <c r="CM297" s="62"/>
      <c r="CN297" s="61">
        <v>3798983.1</v>
      </c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76" t="s">
        <v>82</v>
      </c>
      <c r="DC297" s="76"/>
      <c r="DD297" s="76"/>
      <c r="DE297" s="76"/>
      <c r="DF297" s="76"/>
      <c r="DG297" s="76"/>
      <c r="DH297" s="76"/>
      <c r="DI297" s="76"/>
      <c r="DJ297" s="76"/>
      <c r="DK297" s="76"/>
      <c r="DL297" s="76"/>
      <c r="DM297" s="76"/>
      <c r="DN297" s="76"/>
      <c r="DO297" s="76" t="s">
        <v>85</v>
      </c>
      <c r="DP297" s="76"/>
      <c r="DQ297" s="76"/>
      <c r="DR297" s="76"/>
      <c r="DS297" s="76"/>
      <c r="DT297" s="76"/>
      <c r="DU297" s="76"/>
      <c r="DV297" s="76"/>
      <c r="DW297" s="76"/>
      <c r="DX297" s="76"/>
      <c r="DY297" s="76"/>
      <c r="DZ297" s="86" t="s">
        <v>102</v>
      </c>
      <c r="EA297" s="86"/>
      <c r="EB297" s="86"/>
      <c r="EC297" s="86"/>
      <c r="ED297" s="86"/>
      <c r="EE297" s="86"/>
      <c r="EF297" s="86"/>
      <c r="EG297" s="86"/>
      <c r="EH297" s="86"/>
      <c r="EI297" s="86"/>
      <c r="EJ297" s="86"/>
      <c r="EK297" s="86"/>
      <c r="EL297" s="62" t="s">
        <v>103</v>
      </c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</row>
    <row r="298" spans="1:154" s="21" customFormat="1" ht="42" customHeight="1" x14ac:dyDescent="0.2">
      <c r="A298" s="76" t="s">
        <v>421</v>
      </c>
      <c r="B298" s="76"/>
      <c r="C298" s="76"/>
      <c r="D298" s="76"/>
      <c r="E298" s="76"/>
      <c r="F298" s="76" t="s">
        <v>111</v>
      </c>
      <c r="G298" s="76"/>
      <c r="H298" s="76"/>
      <c r="I298" s="76"/>
      <c r="J298" s="76"/>
      <c r="K298" s="76"/>
      <c r="L298" s="76"/>
      <c r="M298" s="76"/>
      <c r="N298" s="76"/>
      <c r="O298" s="58" t="s">
        <v>1178</v>
      </c>
      <c r="P298" s="59"/>
      <c r="Q298" s="59"/>
      <c r="R298" s="59"/>
      <c r="S298" s="59"/>
      <c r="T298" s="59"/>
      <c r="U298" s="59"/>
      <c r="V298" s="59"/>
      <c r="W298" s="59"/>
      <c r="X298" s="60" t="s">
        <v>397</v>
      </c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 t="s">
        <v>77</v>
      </c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84" t="s">
        <v>88</v>
      </c>
      <c r="AZ298" s="84"/>
      <c r="BA298" s="84"/>
      <c r="BB298" s="84"/>
      <c r="BC298" s="84"/>
      <c r="BD298" s="84"/>
      <c r="BE298" s="62" t="s">
        <v>89</v>
      </c>
      <c r="BF298" s="62"/>
      <c r="BG298" s="62"/>
      <c r="BH298" s="62"/>
      <c r="BI298" s="62"/>
      <c r="BJ298" s="62"/>
      <c r="BK298" s="62"/>
      <c r="BL298" s="62"/>
      <c r="BM298" s="62"/>
      <c r="BN298" s="62">
        <v>520</v>
      </c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80">
        <v>71701000</v>
      </c>
      <c r="BZ298" s="76"/>
      <c r="CA298" s="76"/>
      <c r="CB298" s="76"/>
      <c r="CC298" s="76"/>
      <c r="CD298" s="76"/>
      <c r="CE298" s="62" t="s">
        <v>80</v>
      </c>
      <c r="CF298" s="62"/>
      <c r="CG298" s="62"/>
      <c r="CH298" s="62"/>
      <c r="CI298" s="62"/>
      <c r="CJ298" s="62"/>
      <c r="CK298" s="62"/>
      <c r="CL298" s="62"/>
      <c r="CM298" s="62"/>
      <c r="CN298" s="61">
        <v>611500</v>
      </c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76" t="s">
        <v>82</v>
      </c>
      <c r="DC298" s="76"/>
      <c r="DD298" s="76"/>
      <c r="DE298" s="76"/>
      <c r="DF298" s="76"/>
      <c r="DG298" s="76"/>
      <c r="DH298" s="76"/>
      <c r="DI298" s="76"/>
      <c r="DJ298" s="76"/>
      <c r="DK298" s="76"/>
      <c r="DL298" s="76"/>
      <c r="DM298" s="76"/>
      <c r="DN298" s="76"/>
      <c r="DO298" s="59" t="s">
        <v>85</v>
      </c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62" t="s">
        <v>86</v>
      </c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81" t="s">
        <v>84</v>
      </c>
      <c r="EM298" s="81"/>
      <c r="EN298" s="81"/>
      <c r="EO298" s="81"/>
      <c r="EP298" s="81"/>
      <c r="EQ298" s="81"/>
      <c r="ER298" s="81"/>
      <c r="ES298" s="81"/>
      <c r="ET298" s="81"/>
      <c r="EU298" s="81"/>
      <c r="EV298" s="81"/>
      <c r="EW298" s="81"/>
      <c r="EX298" s="81"/>
    </row>
    <row r="299" spans="1:154" s="21" customFormat="1" ht="44.25" customHeight="1" x14ac:dyDescent="0.2">
      <c r="A299" s="76" t="s">
        <v>422</v>
      </c>
      <c r="B299" s="76"/>
      <c r="C299" s="76"/>
      <c r="D299" s="76"/>
      <c r="E299" s="76"/>
      <c r="F299" s="76" t="s">
        <v>111</v>
      </c>
      <c r="G299" s="76"/>
      <c r="H299" s="76"/>
      <c r="I299" s="76"/>
      <c r="J299" s="76"/>
      <c r="K299" s="76"/>
      <c r="L299" s="76"/>
      <c r="M299" s="76"/>
      <c r="N299" s="76"/>
      <c r="O299" s="59" t="s">
        <v>652</v>
      </c>
      <c r="P299" s="59"/>
      <c r="Q299" s="59"/>
      <c r="R299" s="59"/>
      <c r="S299" s="59"/>
      <c r="T299" s="59"/>
      <c r="U299" s="59"/>
      <c r="V299" s="59"/>
      <c r="W299" s="59"/>
      <c r="X299" s="60" t="s">
        <v>583</v>
      </c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 t="s">
        <v>77</v>
      </c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84" t="s">
        <v>78</v>
      </c>
      <c r="AZ299" s="84"/>
      <c r="BA299" s="84"/>
      <c r="BB299" s="84"/>
      <c r="BC299" s="84"/>
      <c r="BD299" s="84"/>
      <c r="BE299" s="62" t="s">
        <v>79</v>
      </c>
      <c r="BF299" s="62"/>
      <c r="BG299" s="62"/>
      <c r="BH299" s="62"/>
      <c r="BI299" s="62"/>
      <c r="BJ299" s="62"/>
      <c r="BK299" s="62"/>
      <c r="BL299" s="62"/>
      <c r="BM299" s="62"/>
      <c r="BN299" s="62">
        <v>2350</v>
      </c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80">
        <v>71701000</v>
      </c>
      <c r="BZ299" s="76"/>
      <c r="CA299" s="76"/>
      <c r="CB299" s="76"/>
      <c r="CC299" s="76"/>
      <c r="CD299" s="76"/>
      <c r="CE299" s="62" t="s">
        <v>80</v>
      </c>
      <c r="CF299" s="62"/>
      <c r="CG299" s="62"/>
      <c r="CH299" s="62"/>
      <c r="CI299" s="62"/>
      <c r="CJ299" s="62"/>
      <c r="CK299" s="62"/>
      <c r="CL299" s="62"/>
      <c r="CM299" s="62"/>
      <c r="CN299" s="61">
        <v>1543300</v>
      </c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76" t="s">
        <v>82</v>
      </c>
      <c r="DC299" s="76"/>
      <c r="DD299" s="76"/>
      <c r="DE299" s="76"/>
      <c r="DF299" s="76"/>
      <c r="DG299" s="76"/>
      <c r="DH299" s="76"/>
      <c r="DI299" s="76"/>
      <c r="DJ299" s="76"/>
      <c r="DK299" s="76"/>
      <c r="DL299" s="76"/>
      <c r="DM299" s="76"/>
      <c r="DN299" s="76"/>
      <c r="DO299" s="59" t="s">
        <v>85</v>
      </c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62" t="s">
        <v>86</v>
      </c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 t="s">
        <v>84</v>
      </c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</row>
    <row r="300" spans="1:154" s="21" customFormat="1" ht="44.25" customHeight="1" x14ac:dyDescent="0.2">
      <c r="A300" s="76" t="s">
        <v>423</v>
      </c>
      <c r="B300" s="76"/>
      <c r="C300" s="76"/>
      <c r="D300" s="76"/>
      <c r="E300" s="76"/>
      <c r="F300" s="76" t="s">
        <v>111</v>
      </c>
      <c r="G300" s="76"/>
      <c r="H300" s="76"/>
      <c r="I300" s="76"/>
      <c r="J300" s="76"/>
      <c r="K300" s="76"/>
      <c r="L300" s="76"/>
      <c r="M300" s="76"/>
      <c r="N300" s="76"/>
      <c r="O300" s="59" t="s">
        <v>1224</v>
      </c>
      <c r="P300" s="59"/>
      <c r="Q300" s="59"/>
      <c r="R300" s="59"/>
      <c r="S300" s="59"/>
      <c r="T300" s="59"/>
      <c r="U300" s="59"/>
      <c r="V300" s="59"/>
      <c r="W300" s="59"/>
      <c r="X300" s="60" t="s">
        <v>1225</v>
      </c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 t="s">
        <v>77</v>
      </c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84" t="s">
        <v>88</v>
      </c>
      <c r="AZ300" s="84"/>
      <c r="BA300" s="84"/>
      <c r="BB300" s="84"/>
      <c r="BC300" s="84"/>
      <c r="BD300" s="84"/>
      <c r="BE300" s="62" t="s">
        <v>89</v>
      </c>
      <c r="BF300" s="62"/>
      <c r="BG300" s="62"/>
      <c r="BH300" s="62"/>
      <c r="BI300" s="62"/>
      <c r="BJ300" s="62"/>
      <c r="BK300" s="62"/>
      <c r="BL300" s="62"/>
      <c r="BM300" s="62"/>
      <c r="BN300" s="62">
        <v>21000</v>
      </c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80">
        <v>71701000</v>
      </c>
      <c r="BZ300" s="76"/>
      <c r="CA300" s="76"/>
      <c r="CB300" s="76"/>
      <c r="CC300" s="76"/>
      <c r="CD300" s="76"/>
      <c r="CE300" s="62" t="s">
        <v>80</v>
      </c>
      <c r="CF300" s="62"/>
      <c r="CG300" s="62"/>
      <c r="CH300" s="62"/>
      <c r="CI300" s="62"/>
      <c r="CJ300" s="62"/>
      <c r="CK300" s="62"/>
      <c r="CL300" s="62"/>
      <c r="CM300" s="62"/>
      <c r="CN300" s="61">
        <v>2411050</v>
      </c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76" t="s">
        <v>1226</v>
      </c>
      <c r="DC300" s="76"/>
      <c r="DD300" s="76"/>
      <c r="DE300" s="76"/>
      <c r="DF300" s="76"/>
      <c r="DG300" s="76"/>
      <c r="DH300" s="76"/>
      <c r="DI300" s="76"/>
      <c r="DJ300" s="76"/>
      <c r="DK300" s="76"/>
      <c r="DL300" s="76"/>
      <c r="DM300" s="76"/>
      <c r="DN300" s="76"/>
      <c r="DO300" s="59" t="s">
        <v>643</v>
      </c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62" t="s">
        <v>102</v>
      </c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 t="s">
        <v>103</v>
      </c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</row>
    <row r="301" spans="1:154" s="15" customFormat="1" ht="40.5" customHeight="1" x14ac:dyDescent="0.2">
      <c r="A301" s="76" t="s">
        <v>424</v>
      </c>
      <c r="B301" s="76"/>
      <c r="C301" s="76"/>
      <c r="D301" s="76"/>
      <c r="E301" s="76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60" t="s">
        <v>337</v>
      </c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 t="s">
        <v>77</v>
      </c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84" t="s">
        <v>88</v>
      </c>
      <c r="AZ301" s="84"/>
      <c r="BA301" s="84"/>
      <c r="BB301" s="84"/>
      <c r="BC301" s="84"/>
      <c r="BD301" s="84"/>
      <c r="BE301" s="62" t="s">
        <v>89</v>
      </c>
      <c r="BF301" s="62"/>
      <c r="BG301" s="62"/>
      <c r="BH301" s="62"/>
      <c r="BI301" s="62"/>
      <c r="BJ301" s="62"/>
      <c r="BK301" s="62"/>
      <c r="BL301" s="62"/>
      <c r="BM301" s="62"/>
      <c r="BN301" s="81">
        <v>463</v>
      </c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0">
        <v>71701000</v>
      </c>
      <c r="BZ301" s="80"/>
      <c r="CA301" s="80"/>
      <c r="CB301" s="80"/>
      <c r="CC301" s="80"/>
      <c r="CD301" s="80"/>
      <c r="CE301" s="62" t="s">
        <v>80</v>
      </c>
      <c r="CF301" s="62"/>
      <c r="CG301" s="62"/>
      <c r="CH301" s="62"/>
      <c r="CI301" s="62"/>
      <c r="CJ301" s="62"/>
      <c r="CK301" s="62"/>
      <c r="CL301" s="62"/>
      <c r="CM301" s="62"/>
      <c r="CN301" s="61">
        <v>23143651.039999999</v>
      </c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76" t="s">
        <v>150</v>
      </c>
      <c r="DC301" s="76"/>
      <c r="DD301" s="76"/>
      <c r="DE301" s="76"/>
      <c r="DF301" s="76"/>
      <c r="DG301" s="76"/>
      <c r="DH301" s="76"/>
      <c r="DI301" s="76"/>
      <c r="DJ301" s="76"/>
      <c r="DK301" s="76"/>
      <c r="DL301" s="76"/>
      <c r="DM301" s="76"/>
      <c r="DN301" s="76"/>
      <c r="DO301" s="76" t="s">
        <v>85</v>
      </c>
      <c r="DP301" s="76"/>
      <c r="DQ301" s="76"/>
      <c r="DR301" s="76"/>
      <c r="DS301" s="76"/>
      <c r="DT301" s="76"/>
      <c r="DU301" s="76"/>
      <c r="DV301" s="76"/>
      <c r="DW301" s="76"/>
      <c r="DX301" s="76"/>
      <c r="DY301" s="76"/>
      <c r="DZ301" s="86" t="s">
        <v>102</v>
      </c>
      <c r="EA301" s="86"/>
      <c r="EB301" s="86"/>
      <c r="EC301" s="86"/>
      <c r="ED301" s="86"/>
      <c r="EE301" s="86"/>
      <c r="EF301" s="86"/>
      <c r="EG301" s="86"/>
      <c r="EH301" s="86"/>
      <c r="EI301" s="86"/>
      <c r="EJ301" s="86"/>
      <c r="EK301" s="86"/>
      <c r="EL301" s="62" t="s">
        <v>103</v>
      </c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</row>
    <row r="302" spans="1:154" s="15" customFormat="1" ht="38.25" customHeight="1" x14ac:dyDescent="0.2">
      <c r="A302" s="76" t="s">
        <v>425</v>
      </c>
      <c r="B302" s="76"/>
      <c r="C302" s="76"/>
      <c r="D302" s="76"/>
      <c r="E302" s="76"/>
      <c r="F302" s="83" t="s">
        <v>1140</v>
      </c>
      <c r="G302" s="83"/>
      <c r="H302" s="83"/>
      <c r="I302" s="83"/>
      <c r="J302" s="83"/>
      <c r="K302" s="83"/>
      <c r="L302" s="83"/>
      <c r="M302" s="83"/>
      <c r="N302" s="83"/>
      <c r="O302" s="83" t="s">
        <v>312</v>
      </c>
      <c r="P302" s="83"/>
      <c r="Q302" s="83"/>
      <c r="R302" s="83"/>
      <c r="S302" s="83"/>
      <c r="T302" s="83"/>
      <c r="U302" s="83"/>
      <c r="V302" s="83"/>
      <c r="W302" s="83"/>
      <c r="X302" s="60" t="s">
        <v>299</v>
      </c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 t="s">
        <v>77</v>
      </c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84" t="s">
        <v>94</v>
      </c>
      <c r="AZ302" s="84"/>
      <c r="BA302" s="84"/>
      <c r="BB302" s="84"/>
      <c r="BC302" s="84"/>
      <c r="BD302" s="84"/>
      <c r="BE302" s="62" t="s">
        <v>95</v>
      </c>
      <c r="BF302" s="62"/>
      <c r="BG302" s="62"/>
      <c r="BH302" s="62"/>
      <c r="BI302" s="62"/>
      <c r="BJ302" s="62"/>
      <c r="BK302" s="62"/>
      <c r="BL302" s="62"/>
      <c r="BM302" s="62"/>
      <c r="BN302" s="81">
        <v>20</v>
      </c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0">
        <v>71701000</v>
      </c>
      <c r="BZ302" s="76"/>
      <c r="CA302" s="76"/>
      <c r="CB302" s="76"/>
      <c r="CC302" s="76"/>
      <c r="CD302" s="76"/>
      <c r="CE302" s="62" t="s">
        <v>80</v>
      </c>
      <c r="CF302" s="62"/>
      <c r="CG302" s="62"/>
      <c r="CH302" s="62"/>
      <c r="CI302" s="62"/>
      <c r="CJ302" s="62"/>
      <c r="CK302" s="62"/>
      <c r="CL302" s="62"/>
      <c r="CM302" s="62"/>
      <c r="CN302" s="61">
        <v>285727.2</v>
      </c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76" t="s">
        <v>150</v>
      </c>
      <c r="DC302" s="76"/>
      <c r="DD302" s="76"/>
      <c r="DE302" s="76"/>
      <c r="DF302" s="76"/>
      <c r="DG302" s="76"/>
      <c r="DH302" s="76"/>
      <c r="DI302" s="76"/>
      <c r="DJ302" s="76"/>
      <c r="DK302" s="76"/>
      <c r="DL302" s="76"/>
      <c r="DM302" s="76"/>
      <c r="DN302" s="76"/>
      <c r="DO302" s="76" t="s">
        <v>85</v>
      </c>
      <c r="DP302" s="76"/>
      <c r="DQ302" s="76"/>
      <c r="DR302" s="76"/>
      <c r="DS302" s="76"/>
      <c r="DT302" s="76"/>
      <c r="DU302" s="76"/>
      <c r="DV302" s="76"/>
      <c r="DW302" s="76"/>
      <c r="DX302" s="76"/>
      <c r="DY302" s="76"/>
      <c r="DZ302" s="86" t="s">
        <v>86</v>
      </c>
      <c r="EA302" s="86"/>
      <c r="EB302" s="86"/>
      <c r="EC302" s="86"/>
      <c r="ED302" s="86"/>
      <c r="EE302" s="86"/>
      <c r="EF302" s="86"/>
      <c r="EG302" s="86"/>
      <c r="EH302" s="86"/>
      <c r="EI302" s="86"/>
      <c r="EJ302" s="86"/>
      <c r="EK302" s="86"/>
      <c r="EL302" s="81" t="s">
        <v>84</v>
      </c>
      <c r="EM302" s="81"/>
      <c r="EN302" s="81"/>
      <c r="EO302" s="81"/>
      <c r="EP302" s="81"/>
      <c r="EQ302" s="81"/>
      <c r="ER302" s="81"/>
      <c r="ES302" s="81"/>
      <c r="ET302" s="81"/>
      <c r="EU302" s="81"/>
      <c r="EV302" s="81"/>
      <c r="EW302" s="81"/>
      <c r="EX302" s="81"/>
    </row>
    <row r="303" spans="1:154" s="15" customFormat="1" ht="38.25" customHeight="1" x14ac:dyDescent="0.2">
      <c r="A303" s="76" t="s">
        <v>426</v>
      </c>
      <c r="B303" s="76"/>
      <c r="C303" s="76"/>
      <c r="D303" s="76"/>
      <c r="E303" s="76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60" t="s">
        <v>340</v>
      </c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 t="s">
        <v>77</v>
      </c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84" t="s">
        <v>146</v>
      </c>
      <c r="AZ303" s="84"/>
      <c r="BA303" s="84"/>
      <c r="BB303" s="84"/>
      <c r="BC303" s="84"/>
      <c r="BD303" s="84"/>
      <c r="BE303" s="62" t="s">
        <v>146</v>
      </c>
      <c r="BF303" s="62"/>
      <c r="BG303" s="62"/>
      <c r="BH303" s="62"/>
      <c r="BI303" s="62"/>
      <c r="BJ303" s="62"/>
      <c r="BK303" s="62"/>
      <c r="BL303" s="62"/>
      <c r="BM303" s="62"/>
      <c r="BN303" s="81">
        <v>381</v>
      </c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0">
        <v>71701000</v>
      </c>
      <c r="BZ303" s="76"/>
      <c r="CA303" s="76"/>
      <c r="CB303" s="76"/>
      <c r="CC303" s="76"/>
      <c r="CD303" s="76"/>
      <c r="CE303" s="62" t="s">
        <v>80</v>
      </c>
      <c r="CF303" s="62"/>
      <c r="CG303" s="62"/>
      <c r="CH303" s="62"/>
      <c r="CI303" s="62"/>
      <c r="CJ303" s="62"/>
      <c r="CK303" s="62"/>
      <c r="CL303" s="62"/>
      <c r="CM303" s="62"/>
      <c r="CN303" s="61">
        <v>1664866.3</v>
      </c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76" t="s">
        <v>150</v>
      </c>
      <c r="DC303" s="76"/>
      <c r="DD303" s="76"/>
      <c r="DE303" s="76"/>
      <c r="DF303" s="76"/>
      <c r="DG303" s="76"/>
      <c r="DH303" s="76"/>
      <c r="DI303" s="76"/>
      <c r="DJ303" s="76"/>
      <c r="DK303" s="76"/>
      <c r="DL303" s="76"/>
      <c r="DM303" s="76"/>
      <c r="DN303" s="76"/>
      <c r="DO303" s="76" t="s">
        <v>85</v>
      </c>
      <c r="DP303" s="76"/>
      <c r="DQ303" s="76"/>
      <c r="DR303" s="76"/>
      <c r="DS303" s="76"/>
      <c r="DT303" s="76"/>
      <c r="DU303" s="76"/>
      <c r="DV303" s="76"/>
      <c r="DW303" s="76"/>
      <c r="DX303" s="76"/>
      <c r="DY303" s="76"/>
      <c r="DZ303" s="86" t="s">
        <v>102</v>
      </c>
      <c r="EA303" s="86"/>
      <c r="EB303" s="86"/>
      <c r="EC303" s="86"/>
      <c r="ED303" s="86"/>
      <c r="EE303" s="86"/>
      <c r="EF303" s="86"/>
      <c r="EG303" s="86"/>
      <c r="EH303" s="86"/>
      <c r="EI303" s="86"/>
      <c r="EJ303" s="86"/>
      <c r="EK303" s="86"/>
      <c r="EL303" s="81" t="s">
        <v>103</v>
      </c>
      <c r="EM303" s="81"/>
      <c r="EN303" s="81"/>
      <c r="EO303" s="81"/>
      <c r="EP303" s="81"/>
      <c r="EQ303" s="81"/>
      <c r="ER303" s="81"/>
      <c r="ES303" s="81"/>
      <c r="ET303" s="81"/>
      <c r="EU303" s="81"/>
      <c r="EV303" s="81"/>
      <c r="EW303" s="81"/>
      <c r="EX303" s="81"/>
    </row>
    <row r="304" spans="1:154" s="35" customFormat="1" ht="64.5" customHeight="1" x14ac:dyDescent="0.2">
      <c r="A304" s="76" t="s">
        <v>427</v>
      </c>
      <c r="B304" s="76"/>
      <c r="C304" s="76"/>
      <c r="D304" s="76"/>
      <c r="E304" s="76"/>
      <c r="F304" s="83" t="s">
        <v>111</v>
      </c>
      <c r="G304" s="83"/>
      <c r="H304" s="83"/>
      <c r="I304" s="83"/>
      <c r="J304" s="83"/>
      <c r="K304" s="83"/>
      <c r="L304" s="83"/>
      <c r="M304" s="83"/>
      <c r="N304" s="83"/>
      <c r="O304" s="83" t="s">
        <v>312</v>
      </c>
      <c r="P304" s="83"/>
      <c r="Q304" s="83"/>
      <c r="R304" s="83"/>
      <c r="S304" s="83"/>
      <c r="T304" s="83"/>
      <c r="U304" s="83"/>
      <c r="V304" s="83"/>
      <c r="W304" s="83"/>
      <c r="X304" s="60" t="s">
        <v>342</v>
      </c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 t="s">
        <v>77</v>
      </c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84" t="s">
        <v>94</v>
      </c>
      <c r="AZ304" s="84"/>
      <c r="BA304" s="84"/>
      <c r="BB304" s="84"/>
      <c r="BC304" s="84"/>
      <c r="BD304" s="84"/>
      <c r="BE304" s="62" t="s">
        <v>95</v>
      </c>
      <c r="BF304" s="62"/>
      <c r="BG304" s="62"/>
      <c r="BH304" s="62"/>
      <c r="BI304" s="62"/>
      <c r="BJ304" s="62"/>
      <c r="BK304" s="62"/>
      <c r="BL304" s="62"/>
      <c r="BM304" s="62"/>
      <c r="BN304" s="81">
        <v>21</v>
      </c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0">
        <v>71701000</v>
      </c>
      <c r="BZ304" s="76"/>
      <c r="CA304" s="76"/>
      <c r="CB304" s="76"/>
      <c r="CC304" s="76"/>
      <c r="CD304" s="76"/>
      <c r="CE304" s="62" t="s">
        <v>80</v>
      </c>
      <c r="CF304" s="62"/>
      <c r="CG304" s="62"/>
      <c r="CH304" s="62"/>
      <c r="CI304" s="62"/>
      <c r="CJ304" s="62"/>
      <c r="CK304" s="62"/>
      <c r="CL304" s="62"/>
      <c r="CM304" s="62"/>
      <c r="CN304" s="61">
        <v>5797859.3399999999</v>
      </c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76" t="s">
        <v>1173</v>
      </c>
      <c r="DC304" s="76"/>
      <c r="DD304" s="76"/>
      <c r="DE304" s="76"/>
      <c r="DF304" s="76"/>
      <c r="DG304" s="76"/>
      <c r="DH304" s="76"/>
      <c r="DI304" s="76"/>
      <c r="DJ304" s="76"/>
      <c r="DK304" s="76"/>
      <c r="DL304" s="76"/>
      <c r="DM304" s="76"/>
      <c r="DN304" s="76"/>
      <c r="DO304" s="76" t="s">
        <v>85</v>
      </c>
      <c r="DP304" s="76"/>
      <c r="DQ304" s="76"/>
      <c r="DR304" s="76"/>
      <c r="DS304" s="76"/>
      <c r="DT304" s="76"/>
      <c r="DU304" s="76"/>
      <c r="DV304" s="76"/>
      <c r="DW304" s="76"/>
      <c r="DX304" s="76"/>
      <c r="DY304" s="76"/>
      <c r="DZ304" s="86" t="s">
        <v>102</v>
      </c>
      <c r="EA304" s="86"/>
      <c r="EB304" s="86"/>
      <c r="EC304" s="86"/>
      <c r="ED304" s="86"/>
      <c r="EE304" s="86"/>
      <c r="EF304" s="86"/>
      <c r="EG304" s="86"/>
      <c r="EH304" s="86"/>
      <c r="EI304" s="86"/>
      <c r="EJ304" s="86"/>
      <c r="EK304" s="86"/>
      <c r="EL304" s="81" t="s">
        <v>103</v>
      </c>
      <c r="EM304" s="81"/>
      <c r="EN304" s="81"/>
      <c r="EO304" s="81"/>
      <c r="EP304" s="81"/>
      <c r="EQ304" s="81"/>
      <c r="ER304" s="81"/>
      <c r="ES304" s="81"/>
      <c r="ET304" s="81"/>
      <c r="EU304" s="81"/>
      <c r="EV304" s="81"/>
      <c r="EW304" s="81"/>
      <c r="EX304" s="81"/>
    </row>
    <row r="305" spans="1:154" s="35" customFormat="1" ht="40.5" customHeight="1" x14ac:dyDescent="0.2">
      <c r="A305" s="76" t="s">
        <v>428</v>
      </c>
      <c r="B305" s="76"/>
      <c r="C305" s="76"/>
      <c r="D305" s="76"/>
      <c r="E305" s="76"/>
      <c r="F305" s="83" t="s">
        <v>111</v>
      </c>
      <c r="G305" s="83"/>
      <c r="H305" s="83"/>
      <c r="I305" s="83"/>
      <c r="J305" s="83"/>
      <c r="K305" s="83"/>
      <c r="L305" s="83"/>
      <c r="M305" s="83"/>
      <c r="N305" s="83"/>
      <c r="O305" s="83" t="s">
        <v>312</v>
      </c>
      <c r="P305" s="83"/>
      <c r="Q305" s="83"/>
      <c r="R305" s="83"/>
      <c r="S305" s="83"/>
      <c r="T305" s="83"/>
      <c r="U305" s="83"/>
      <c r="V305" s="83"/>
      <c r="W305" s="83"/>
      <c r="X305" s="60" t="s">
        <v>344</v>
      </c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 t="s">
        <v>77</v>
      </c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84" t="s">
        <v>94</v>
      </c>
      <c r="AZ305" s="84"/>
      <c r="BA305" s="84"/>
      <c r="BB305" s="84"/>
      <c r="BC305" s="84"/>
      <c r="BD305" s="84"/>
      <c r="BE305" s="62" t="s">
        <v>95</v>
      </c>
      <c r="BF305" s="62"/>
      <c r="BG305" s="62"/>
      <c r="BH305" s="62"/>
      <c r="BI305" s="62"/>
      <c r="BJ305" s="62"/>
      <c r="BK305" s="62"/>
      <c r="BL305" s="62"/>
      <c r="BM305" s="62"/>
      <c r="BN305" s="81">
        <v>24</v>
      </c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0">
        <v>71701000</v>
      </c>
      <c r="BZ305" s="76"/>
      <c r="CA305" s="76"/>
      <c r="CB305" s="76"/>
      <c r="CC305" s="76"/>
      <c r="CD305" s="76"/>
      <c r="CE305" s="62" t="s">
        <v>80</v>
      </c>
      <c r="CF305" s="62"/>
      <c r="CG305" s="62"/>
      <c r="CH305" s="62"/>
      <c r="CI305" s="62"/>
      <c r="CJ305" s="62"/>
      <c r="CK305" s="62"/>
      <c r="CL305" s="62"/>
      <c r="CM305" s="62"/>
      <c r="CN305" s="61">
        <v>1274898.24</v>
      </c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76" t="s">
        <v>1173</v>
      </c>
      <c r="DC305" s="76"/>
      <c r="DD305" s="76"/>
      <c r="DE305" s="76"/>
      <c r="DF305" s="76"/>
      <c r="DG305" s="76"/>
      <c r="DH305" s="76"/>
      <c r="DI305" s="76"/>
      <c r="DJ305" s="76"/>
      <c r="DK305" s="76"/>
      <c r="DL305" s="76"/>
      <c r="DM305" s="76"/>
      <c r="DN305" s="76"/>
      <c r="DO305" s="76" t="s">
        <v>85</v>
      </c>
      <c r="DP305" s="76"/>
      <c r="DQ305" s="76"/>
      <c r="DR305" s="76"/>
      <c r="DS305" s="76"/>
      <c r="DT305" s="76"/>
      <c r="DU305" s="76"/>
      <c r="DV305" s="76"/>
      <c r="DW305" s="76"/>
      <c r="DX305" s="76"/>
      <c r="DY305" s="76"/>
      <c r="DZ305" s="86" t="s">
        <v>86</v>
      </c>
      <c r="EA305" s="86"/>
      <c r="EB305" s="86"/>
      <c r="EC305" s="86"/>
      <c r="ED305" s="86"/>
      <c r="EE305" s="86"/>
      <c r="EF305" s="86"/>
      <c r="EG305" s="86"/>
      <c r="EH305" s="86"/>
      <c r="EI305" s="86"/>
      <c r="EJ305" s="86"/>
      <c r="EK305" s="86"/>
      <c r="EL305" s="81" t="s">
        <v>84</v>
      </c>
      <c r="EM305" s="81"/>
      <c r="EN305" s="81"/>
      <c r="EO305" s="81"/>
      <c r="EP305" s="81"/>
      <c r="EQ305" s="81"/>
      <c r="ER305" s="81"/>
      <c r="ES305" s="81"/>
      <c r="ET305" s="81"/>
      <c r="EU305" s="81"/>
      <c r="EV305" s="81"/>
      <c r="EW305" s="81"/>
      <c r="EX305" s="81"/>
    </row>
    <row r="306" spans="1:154" s="35" customFormat="1" ht="66.75" customHeight="1" x14ac:dyDescent="0.2">
      <c r="A306" s="76" t="s">
        <v>429</v>
      </c>
      <c r="B306" s="76"/>
      <c r="C306" s="76"/>
      <c r="D306" s="76"/>
      <c r="E306" s="76"/>
      <c r="F306" s="83" t="s">
        <v>111</v>
      </c>
      <c r="G306" s="83"/>
      <c r="H306" s="83"/>
      <c r="I306" s="83"/>
      <c r="J306" s="83"/>
      <c r="K306" s="83"/>
      <c r="L306" s="83"/>
      <c r="M306" s="83"/>
      <c r="N306" s="83"/>
      <c r="O306" s="83" t="s">
        <v>312</v>
      </c>
      <c r="P306" s="83"/>
      <c r="Q306" s="83"/>
      <c r="R306" s="83"/>
      <c r="S306" s="83"/>
      <c r="T306" s="83"/>
      <c r="U306" s="83"/>
      <c r="V306" s="83"/>
      <c r="W306" s="83"/>
      <c r="X306" s="60" t="s">
        <v>342</v>
      </c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 t="s">
        <v>77</v>
      </c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84" t="s">
        <v>94</v>
      </c>
      <c r="AZ306" s="84"/>
      <c r="BA306" s="84"/>
      <c r="BB306" s="84"/>
      <c r="BC306" s="84"/>
      <c r="BD306" s="84"/>
      <c r="BE306" s="62" t="s">
        <v>95</v>
      </c>
      <c r="BF306" s="62"/>
      <c r="BG306" s="62"/>
      <c r="BH306" s="62"/>
      <c r="BI306" s="62"/>
      <c r="BJ306" s="62"/>
      <c r="BK306" s="62"/>
      <c r="BL306" s="62"/>
      <c r="BM306" s="62"/>
      <c r="BN306" s="81">
        <v>12</v>
      </c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0">
        <v>71701000</v>
      </c>
      <c r="BZ306" s="76"/>
      <c r="CA306" s="76"/>
      <c r="CB306" s="76"/>
      <c r="CC306" s="76"/>
      <c r="CD306" s="76"/>
      <c r="CE306" s="62" t="s">
        <v>80</v>
      </c>
      <c r="CF306" s="62"/>
      <c r="CG306" s="62"/>
      <c r="CH306" s="62"/>
      <c r="CI306" s="62"/>
      <c r="CJ306" s="62"/>
      <c r="CK306" s="62"/>
      <c r="CL306" s="62"/>
      <c r="CM306" s="62"/>
      <c r="CN306" s="61">
        <v>2796000</v>
      </c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76" t="s">
        <v>1171</v>
      </c>
      <c r="DC306" s="76"/>
      <c r="DD306" s="76"/>
      <c r="DE306" s="76"/>
      <c r="DF306" s="76"/>
      <c r="DG306" s="76"/>
      <c r="DH306" s="76"/>
      <c r="DI306" s="76"/>
      <c r="DJ306" s="76"/>
      <c r="DK306" s="76"/>
      <c r="DL306" s="76"/>
      <c r="DM306" s="76"/>
      <c r="DN306" s="76"/>
      <c r="DO306" s="76" t="s">
        <v>85</v>
      </c>
      <c r="DP306" s="76"/>
      <c r="DQ306" s="76"/>
      <c r="DR306" s="76"/>
      <c r="DS306" s="76"/>
      <c r="DT306" s="76"/>
      <c r="DU306" s="76"/>
      <c r="DV306" s="76"/>
      <c r="DW306" s="76"/>
      <c r="DX306" s="76"/>
      <c r="DY306" s="76"/>
      <c r="DZ306" s="86" t="s">
        <v>102</v>
      </c>
      <c r="EA306" s="86"/>
      <c r="EB306" s="86"/>
      <c r="EC306" s="86"/>
      <c r="ED306" s="86"/>
      <c r="EE306" s="86"/>
      <c r="EF306" s="86"/>
      <c r="EG306" s="86"/>
      <c r="EH306" s="86"/>
      <c r="EI306" s="86"/>
      <c r="EJ306" s="86"/>
      <c r="EK306" s="86"/>
      <c r="EL306" s="81" t="s">
        <v>103</v>
      </c>
      <c r="EM306" s="81"/>
      <c r="EN306" s="81"/>
      <c r="EO306" s="81"/>
      <c r="EP306" s="81"/>
      <c r="EQ306" s="81"/>
      <c r="ER306" s="81"/>
      <c r="ES306" s="81"/>
      <c r="ET306" s="81"/>
      <c r="EU306" s="81"/>
      <c r="EV306" s="81"/>
      <c r="EW306" s="81"/>
      <c r="EX306" s="81"/>
    </row>
    <row r="307" spans="1:154" s="15" customFormat="1" ht="40.5" customHeight="1" x14ac:dyDescent="0.2">
      <c r="A307" s="76" t="s">
        <v>430</v>
      </c>
      <c r="B307" s="76"/>
      <c r="C307" s="76"/>
      <c r="D307" s="76"/>
      <c r="E307" s="76"/>
      <c r="F307" s="83" t="s">
        <v>111</v>
      </c>
      <c r="G307" s="83"/>
      <c r="H307" s="83"/>
      <c r="I307" s="83"/>
      <c r="J307" s="83"/>
      <c r="K307" s="83"/>
      <c r="L307" s="83"/>
      <c r="M307" s="83"/>
      <c r="N307" s="83"/>
      <c r="O307" s="83" t="s">
        <v>312</v>
      </c>
      <c r="P307" s="83"/>
      <c r="Q307" s="83"/>
      <c r="R307" s="83"/>
      <c r="S307" s="83"/>
      <c r="T307" s="83"/>
      <c r="U307" s="83"/>
      <c r="V307" s="83"/>
      <c r="W307" s="83"/>
      <c r="X307" s="60" t="s">
        <v>1204</v>
      </c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 t="s">
        <v>77</v>
      </c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84" t="s">
        <v>94</v>
      </c>
      <c r="AZ307" s="84"/>
      <c r="BA307" s="84"/>
      <c r="BB307" s="84"/>
      <c r="BC307" s="84"/>
      <c r="BD307" s="84"/>
      <c r="BE307" s="62" t="s">
        <v>95</v>
      </c>
      <c r="BF307" s="62"/>
      <c r="BG307" s="62"/>
      <c r="BH307" s="62"/>
      <c r="BI307" s="62"/>
      <c r="BJ307" s="62"/>
      <c r="BK307" s="62"/>
      <c r="BL307" s="62"/>
      <c r="BM307" s="62"/>
      <c r="BN307" s="81">
        <v>6</v>
      </c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0">
        <v>71701000</v>
      </c>
      <c r="BZ307" s="76"/>
      <c r="CA307" s="76"/>
      <c r="CB307" s="76"/>
      <c r="CC307" s="76"/>
      <c r="CD307" s="76"/>
      <c r="CE307" s="62" t="s">
        <v>80</v>
      </c>
      <c r="CF307" s="62"/>
      <c r="CG307" s="62"/>
      <c r="CH307" s="62"/>
      <c r="CI307" s="62"/>
      <c r="CJ307" s="62"/>
      <c r="CK307" s="62"/>
      <c r="CL307" s="62"/>
      <c r="CM307" s="62"/>
      <c r="CN307" s="61">
        <v>1800418.56</v>
      </c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76" t="s">
        <v>1173</v>
      </c>
      <c r="DC307" s="76"/>
      <c r="DD307" s="76"/>
      <c r="DE307" s="76"/>
      <c r="DF307" s="76"/>
      <c r="DG307" s="76"/>
      <c r="DH307" s="76"/>
      <c r="DI307" s="76"/>
      <c r="DJ307" s="76"/>
      <c r="DK307" s="76"/>
      <c r="DL307" s="76"/>
      <c r="DM307" s="76"/>
      <c r="DN307" s="76"/>
      <c r="DO307" s="76" t="s">
        <v>85</v>
      </c>
      <c r="DP307" s="76"/>
      <c r="DQ307" s="76"/>
      <c r="DR307" s="76"/>
      <c r="DS307" s="76"/>
      <c r="DT307" s="76"/>
      <c r="DU307" s="76"/>
      <c r="DV307" s="76"/>
      <c r="DW307" s="76"/>
      <c r="DX307" s="76"/>
      <c r="DY307" s="76"/>
      <c r="DZ307" s="86" t="s">
        <v>86</v>
      </c>
      <c r="EA307" s="86"/>
      <c r="EB307" s="86"/>
      <c r="EC307" s="86"/>
      <c r="ED307" s="86"/>
      <c r="EE307" s="86"/>
      <c r="EF307" s="86"/>
      <c r="EG307" s="86"/>
      <c r="EH307" s="86"/>
      <c r="EI307" s="86"/>
      <c r="EJ307" s="86"/>
      <c r="EK307" s="86"/>
      <c r="EL307" s="81" t="s">
        <v>84</v>
      </c>
      <c r="EM307" s="81"/>
      <c r="EN307" s="81"/>
      <c r="EO307" s="81"/>
      <c r="EP307" s="81"/>
      <c r="EQ307" s="81"/>
      <c r="ER307" s="81"/>
      <c r="ES307" s="81"/>
      <c r="ET307" s="81"/>
      <c r="EU307" s="81"/>
      <c r="EV307" s="81"/>
      <c r="EW307" s="81"/>
      <c r="EX307" s="81"/>
    </row>
    <row r="308" spans="1:154" s="15" customFormat="1" ht="40.5" customHeight="1" x14ac:dyDescent="0.2">
      <c r="A308" s="76" t="s">
        <v>431</v>
      </c>
      <c r="B308" s="76"/>
      <c r="C308" s="76"/>
      <c r="D308" s="76"/>
      <c r="E308" s="76"/>
      <c r="F308" s="83" t="s">
        <v>111</v>
      </c>
      <c r="G308" s="83"/>
      <c r="H308" s="83"/>
      <c r="I308" s="83"/>
      <c r="J308" s="83"/>
      <c r="K308" s="83"/>
      <c r="L308" s="83"/>
      <c r="M308" s="83"/>
      <c r="N308" s="83"/>
      <c r="O308" s="83" t="s">
        <v>312</v>
      </c>
      <c r="P308" s="83"/>
      <c r="Q308" s="83"/>
      <c r="R308" s="83"/>
      <c r="S308" s="83"/>
      <c r="T308" s="83"/>
      <c r="U308" s="83"/>
      <c r="V308" s="83"/>
      <c r="W308" s="83"/>
      <c r="X308" s="60" t="s">
        <v>1204</v>
      </c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 t="s">
        <v>77</v>
      </c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84" t="s">
        <v>94</v>
      </c>
      <c r="AZ308" s="84"/>
      <c r="BA308" s="84"/>
      <c r="BB308" s="84"/>
      <c r="BC308" s="84"/>
      <c r="BD308" s="84"/>
      <c r="BE308" s="62" t="s">
        <v>95</v>
      </c>
      <c r="BF308" s="62"/>
      <c r="BG308" s="62"/>
      <c r="BH308" s="62"/>
      <c r="BI308" s="62"/>
      <c r="BJ308" s="62"/>
      <c r="BK308" s="62"/>
      <c r="BL308" s="62"/>
      <c r="BM308" s="62"/>
      <c r="BN308" s="81">
        <v>6</v>
      </c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0">
        <v>71701000</v>
      </c>
      <c r="BZ308" s="76"/>
      <c r="CA308" s="76"/>
      <c r="CB308" s="76"/>
      <c r="CC308" s="76"/>
      <c r="CD308" s="76"/>
      <c r="CE308" s="62" t="s">
        <v>80</v>
      </c>
      <c r="CF308" s="62"/>
      <c r="CG308" s="62"/>
      <c r="CH308" s="62"/>
      <c r="CI308" s="62"/>
      <c r="CJ308" s="62"/>
      <c r="CK308" s="62"/>
      <c r="CL308" s="62"/>
      <c r="CM308" s="62"/>
      <c r="CN308" s="61">
        <v>167882.1</v>
      </c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76" t="s">
        <v>1173</v>
      </c>
      <c r="DC308" s="76"/>
      <c r="DD308" s="76"/>
      <c r="DE308" s="76"/>
      <c r="DF308" s="76"/>
      <c r="DG308" s="76"/>
      <c r="DH308" s="76"/>
      <c r="DI308" s="76"/>
      <c r="DJ308" s="76"/>
      <c r="DK308" s="76"/>
      <c r="DL308" s="76"/>
      <c r="DM308" s="76"/>
      <c r="DN308" s="76"/>
      <c r="DO308" s="76" t="s">
        <v>85</v>
      </c>
      <c r="DP308" s="76"/>
      <c r="DQ308" s="76"/>
      <c r="DR308" s="76"/>
      <c r="DS308" s="76"/>
      <c r="DT308" s="76"/>
      <c r="DU308" s="76"/>
      <c r="DV308" s="76"/>
      <c r="DW308" s="76"/>
      <c r="DX308" s="76"/>
      <c r="DY308" s="76"/>
      <c r="DZ308" s="86" t="s">
        <v>86</v>
      </c>
      <c r="EA308" s="86"/>
      <c r="EB308" s="86"/>
      <c r="EC308" s="86"/>
      <c r="ED308" s="86"/>
      <c r="EE308" s="86"/>
      <c r="EF308" s="86"/>
      <c r="EG308" s="86"/>
      <c r="EH308" s="86"/>
      <c r="EI308" s="86"/>
      <c r="EJ308" s="86"/>
      <c r="EK308" s="86"/>
      <c r="EL308" s="81" t="s">
        <v>84</v>
      </c>
      <c r="EM308" s="81"/>
      <c r="EN308" s="81"/>
      <c r="EO308" s="81"/>
      <c r="EP308" s="81"/>
      <c r="EQ308" s="81"/>
      <c r="ER308" s="81"/>
      <c r="ES308" s="81"/>
      <c r="ET308" s="81"/>
      <c r="EU308" s="81"/>
      <c r="EV308" s="81"/>
      <c r="EW308" s="81"/>
      <c r="EX308" s="81"/>
    </row>
    <row r="309" spans="1:154" s="15" customFormat="1" ht="40.5" customHeight="1" x14ac:dyDescent="0.2">
      <c r="A309" s="76" t="s">
        <v>432</v>
      </c>
      <c r="B309" s="76"/>
      <c r="C309" s="76"/>
      <c r="D309" s="76"/>
      <c r="E309" s="76"/>
      <c r="F309" s="83" t="s">
        <v>111</v>
      </c>
      <c r="G309" s="83"/>
      <c r="H309" s="83"/>
      <c r="I309" s="83"/>
      <c r="J309" s="83"/>
      <c r="K309" s="83"/>
      <c r="L309" s="83"/>
      <c r="M309" s="83"/>
      <c r="N309" s="83"/>
      <c r="O309" s="83" t="s">
        <v>312</v>
      </c>
      <c r="P309" s="83"/>
      <c r="Q309" s="83"/>
      <c r="R309" s="83"/>
      <c r="S309" s="83"/>
      <c r="T309" s="83"/>
      <c r="U309" s="83"/>
      <c r="V309" s="83"/>
      <c r="W309" s="83"/>
      <c r="X309" s="60" t="s">
        <v>1204</v>
      </c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 t="s">
        <v>77</v>
      </c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84" t="s">
        <v>94</v>
      </c>
      <c r="AZ309" s="84"/>
      <c r="BA309" s="84"/>
      <c r="BB309" s="84"/>
      <c r="BC309" s="84"/>
      <c r="BD309" s="84"/>
      <c r="BE309" s="62" t="s">
        <v>95</v>
      </c>
      <c r="BF309" s="62"/>
      <c r="BG309" s="62"/>
      <c r="BH309" s="62"/>
      <c r="BI309" s="62"/>
      <c r="BJ309" s="62"/>
      <c r="BK309" s="62"/>
      <c r="BL309" s="62"/>
      <c r="BM309" s="62"/>
      <c r="BN309" s="81">
        <v>24</v>
      </c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0">
        <v>71701000</v>
      </c>
      <c r="BZ309" s="76"/>
      <c r="CA309" s="76"/>
      <c r="CB309" s="76"/>
      <c r="CC309" s="76"/>
      <c r="CD309" s="76"/>
      <c r="CE309" s="62" t="s">
        <v>80</v>
      </c>
      <c r="CF309" s="62"/>
      <c r="CG309" s="62"/>
      <c r="CH309" s="62"/>
      <c r="CI309" s="62"/>
      <c r="CJ309" s="62"/>
      <c r="CK309" s="62"/>
      <c r="CL309" s="62"/>
      <c r="CM309" s="62"/>
      <c r="CN309" s="61">
        <v>1381395.12</v>
      </c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76" t="s">
        <v>1173</v>
      </c>
      <c r="DC309" s="76"/>
      <c r="DD309" s="76"/>
      <c r="DE309" s="76"/>
      <c r="DF309" s="76"/>
      <c r="DG309" s="76"/>
      <c r="DH309" s="76"/>
      <c r="DI309" s="76"/>
      <c r="DJ309" s="76"/>
      <c r="DK309" s="76"/>
      <c r="DL309" s="76"/>
      <c r="DM309" s="76"/>
      <c r="DN309" s="76"/>
      <c r="DO309" s="76" t="s">
        <v>85</v>
      </c>
      <c r="DP309" s="76"/>
      <c r="DQ309" s="76"/>
      <c r="DR309" s="76"/>
      <c r="DS309" s="76"/>
      <c r="DT309" s="76"/>
      <c r="DU309" s="76"/>
      <c r="DV309" s="76"/>
      <c r="DW309" s="76"/>
      <c r="DX309" s="76"/>
      <c r="DY309" s="76"/>
      <c r="DZ309" s="86" t="s">
        <v>86</v>
      </c>
      <c r="EA309" s="86"/>
      <c r="EB309" s="86"/>
      <c r="EC309" s="86"/>
      <c r="ED309" s="86"/>
      <c r="EE309" s="86"/>
      <c r="EF309" s="86"/>
      <c r="EG309" s="86"/>
      <c r="EH309" s="86"/>
      <c r="EI309" s="86"/>
      <c r="EJ309" s="86"/>
      <c r="EK309" s="86"/>
      <c r="EL309" s="81" t="s">
        <v>84</v>
      </c>
      <c r="EM309" s="81"/>
      <c r="EN309" s="81"/>
      <c r="EO309" s="81"/>
      <c r="EP309" s="81"/>
      <c r="EQ309" s="81"/>
      <c r="ER309" s="81"/>
      <c r="ES309" s="81"/>
      <c r="ET309" s="81"/>
      <c r="EU309" s="81"/>
      <c r="EV309" s="81"/>
      <c r="EW309" s="81"/>
      <c r="EX309" s="81"/>
    </row>
    <row r="310" spans="1:154" s="15" customFormat="1" ht="42.75" customHeight="1" x14ac:dyDescent="0.2">
      <c r="A310" s="76" t="s">
        <v>433</v>
      </c>
      <c r="B310" s="76"/>
      <c r="C310" s="76"/>
      <c r="D310" s="76"/>
      <c r="E310" s="76"/>
      <c r="F310" s="83" t="s">
        <v>111</v>
      </c>
      <c r="G310" s="83"/>
      <c r="H310" s="83"/>
      <c r="I310" s="83"/>
      <c r="J310" s="83"/>
      <c r="K310" s="83"/>
      <c r="L310" s="83"/>
      <c r="M310" s="83"/>
      <c r="N310" s="83"/>
      <c r="O310" s="83" t="s">
        <v>312</v>
      </c>
      <c r="P310" s="83"/>
      <c r="Q310" s="83"/>
      <c r="R310" s="83"/>
      <c r="S310" s="83"/>
      <c r="T310" s="83"/>
      <c r="U310" s="83"/>
      <c r="V310" s="83"/>
      <c r="W310" s="83"/>
      <c r="X310" s="60" t="s">
        <v>1204</v>
      </c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 t="s">
        <v>77</v>
      </c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84" t="s">
        <v>94</v>
      </c>
      <c r="AZ310" s="84"/>
      <c r="BA310" s="84"/>
      <c r="BB310" s="84"/>
      <c r="BC310" s="84"/>
      <c r="BD310" s="84"/>
      <c r="BE310" s="62" t="s">
        <v>95</v>
      </c>
      <c r="BF310" s="62"/>
      <c r="BG310" s="62"/>
      <c r="BH310" s="62"/>
      <c r="BI310" s="62"/>
      <c r="BJ310" s="62"/>
      <c r="BK310" s="62"/>
      <c r="BL310" s="62"/>
      <c r="BM310" s="62"/>
      <c r="BN310" s="81">
        <v>6</v>
      </c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0">
        <v>71701000</v>
      </c>
      <c r="BZ310" s="76"/>
      <c r="CA310" s="76"/>
      <c r="CB310" s="76"/>
      <c r="CC310" s="76"/>
      <c r="CD310" s="76"/>
      <c r="CE310" s="62" t="s">
        <v>80</v>
      </c>
      <c r="CF310" s="62"/>
      <c r="CG310" s="62"/>
      <c r="CH310" s="62"/>
      <c r="CI310" s="62"/>
      <c r="CJ310" s="62"/>
      <c r="CK310" s="62"/>
      <c r="CL310" s="62"/>
      <c r="CM310" s="62"/>
      <c r="CN310" s="61">
        <v>1681800</v>
      </c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76" t="s">
        <v>1173</v>
      </c>
      <c r="DC310" s="76"/>
      <c r="DD310" s="76"/>
      <c r="DE310" s="76"/>
      <c r="DF310" s="76"/>
      <c r="DG310" s="76"/>
      <c r="DH310" s="76"/>
      <c r="DI310" s="76"/>
      <c r="DJ310" s="76"/>
      <c r="DK310" s="76"/>
      <c r="DL310" s="76"/>
      <c r="DM310" s="76"/>
      <c r="DN310" s="76"/>
      <c r="DO310" s="59" t="s">
        <v>85</v>
      </c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62" t="s">
        <v>86</v>
      </c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 t="s">
        <v>84</v>
      </c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</row>
    <row r="311" spans="1:154" s="15" customFormat="1" ht="52.5" customHeight="1" x14ac:dyDescent="0.2">
      <c r="A311" s="76" t="s">
        <v>434</v>
      </c>
      <c r="B311" s="76"/>
      <c r="C311" s="76"/>
      <c r="D311" s="76"/>
      <c r="E311" s="76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60" t="s">
        <v>350</v>
      </c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 t="s">
        <v>77</v>
      </c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84" t="s">
        <v>78</v>
      </c>
      <c r="AZ311" s="84"/>
      <c r="BA311" s="84"/>
      <c r="BB311" s="84"/>
      <c r="BC311" s="84"/>
      <c r="BD311" s="84"/>
      <c r="BE311" s="62" t="s">
        <v>79</v>
      </c>
      <c r="BF311" s="62"/>
      <c r="BG311" s="62"/>
      <c r="BH311" s="62"/>
      <c r="BI311" s="62"/>
      <c r="BJ311" s="62"/>
      <c r="BK311" s="62"/>
      <c r="BL311" s="62"/>
      <c r="BM311" s="62"/>
      <c r="BN311" s="81">
        <v>3762</v>
      </c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0">
        <v>71701000</v>
      </c>
      <c r="BZ311" s="76"/>
      <c r="CA311" s="76"/>
      <c r="CB311" s="76"/>
      <c r="CC311" s="76"/>
      <c r="CD311" s="76"/>
      <c r="CE311" s="62" t="s">
        <v>80</v>
      </c>
      <c r="CF311" s="62"/>
      <c r="CG311" s="62"/>
      <c r="CH311" s="62"/>
      <c r="CI311" s="62"/>
      <c r="CJ311" s="62"/>
      <c r="CK311" s="62"/>
      <c r="CL311" s="62"/>
      <c r="CM311" s="62"/>
      <c r="CN311" s="61">
        <v>18862495.960000001</v>
      </c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76" t="s">
        <v>150</v>
      </c>
      <c r="DC311" s="76"/>
      <c r="DD311" s="76"/>
      <c r="DE311" s="76"/>
      <c r="DF311" s="76"/>
      <c r="DG311" s="76"/>
      <c r="DH311" s="76"/>
      <c r="DI311" s="76"/>
      <c r="DJ311" s="76"/>
      <c r="DK311" s="76"/>
      <c r="DL311" s="76"/>
      <c r="DM311" s="76"/>
      <c r="DN311" s="76"/>
      <c r="DO311" s="76" t="s">
        <v>85</v>
      </c>
      <c r="DP311" s="76"/>
      <c r="DQ311" s="76"/>
      <c r="DR311" s="76"/>
      <c r="DS311" s="76"/>
      <c r="DT311" s="76"/>
      <c r="DU311" s="76"/>
      <c r="DV311" s="76"/>
      <c r="DW311" s="76"/>
      <c r="DX311" s="76"/>
      <c r="DY311" s="76"/>
      <c r="DZ311" s="86" t="s">
        <v>102</v>
      </c>
      <c r="EA311" s="86"/>
      <c r="EB311" s="86"/>
      <c r="EC311" s="86"/>
      <c r="ED311" s="86"/>
      <c r="EE311" s="86"/>
      <c r="EF311" s="86"/>
      <c r="EG311" s="86"/>
      <c r="EH311" s="86"/>
      <c r="EI311" s="86"/>
      <c r="EJ311" s="86"/>
      <c r="EK311" s="86"/>
      <c r="EL311" s="81" t="s">
        <v>103</v>
      </c>
      <c r="EM311" s="81"/>
      <c r="EN311" s="81"/>
      <c r="EO311" s="81"/>
      <c r="EP311" s="81"/>
      <c r="EQ311" s="81"/>
      <c r="ER311" s="81"/>
      <c r="ES311" s="81"/>
      <c r="ET311" s="81"/>
      <c r="EU311" s="81"/>
      <c r="EV311" s="81"/>
      <c r="EW311" s="81"/>
      <c r="EX311" s="81"/>
    </row>
    <row r="312" spans="1:154" s="15" customFormat="1" ht="38.25" customHeight="1" x14ac:dyDescent="0.2">
      <c r="A312" s="76" t="s">
        <v>435</v>
      </c>
      <c r="B312" s="76"/>
      <c r="C312" s="76"/>
      <c r="D312" s="76"/>
      <c r="E312" s="76"/>
      <c r="F312" s="83" t="s">
        <v>111</v>
      </c>
      <c r="G312" s="83"/>
      <c r="H312" s="83"/>
      <c r="I312" s="83"/>
      <c r="J312" s="83"/>
      <c r="K312" s="83"/>
      <c r="L312" s="83"/>
      <c r="M312" s="83"/>
      <c r="N312" s="83"/>
      <c r="O312" s="83" t="s">
        <v>131</v>
      </c>
      <c r="P312" s="83"/>
      <c r="Q312" s="83"/>
      <c r="R312" s="83"/>
      <c r="S312" s="83"/>
      <c r="T312" s="83"/>
      <c r="U312" s="83"/>
      <c r="V312" s="83"/>
      <c r="W312" s="83"/>
      <c r="X312" s="60" t="s">
        <v>352</v>
      </c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 t="s">
        <v>77</v>
      </c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84" t="s">
        <v>94</v>
      </c>
      <c r="AZ312" s="84"/>
      <c r="BA312" s="84"/>
      <c r="BB312" s="84"/>
      <c r="BC312" s="84"/>
      <c r="BD312" s="84"/>
      <c r="BE312" s="62" t="s">
        <v>95</v>
      </c>
      <c r="BF312" s="62"/>
      <c r="BG312" s="62"/>
      <c r="BH312" s="62"/>
      <c r="BI312" s="62"/>
      <c r="BJ312" s="62"/>
      <c r="BK312" s="62"/>
      <c r="BL312" s="62"/>
      <c r="BM312" s="62"/>
      <c r="BN312" s="81">
        <v>660</v>
      </c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0">
        <v>71701000</v>
      </c>
      <c r="BZ312" s="76"/>
      <c r="CA312" s="76"/>
      <c r="CB312" s="76"/>
      <c r="CC312" s="76"/>
      <c r="CD312" s="76"/>
      <c r="CE312" s="62" t="s">
        <v>80</v>
      </c>
      <c r="CF312" s="62"/>
      <c r="CG312" s="62"/>
      <c r="CH312" s="62"/>
      <c r="CI312" s="62"/>
      <c r="CJ312" s="62"/>
      <c r="CK312" s="62"/>
      <c r="CL312" s="62"/>
      <c r="CM312" s="62"/>
      <c r="CN312" s="61">
        <v>584771</v>
      </c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76" t="s">
        <v>150</v>
      </c>
      <c r="DC312" s="76"/>
      <c r="DD312" s="76"/>
      <c r="DE312" s="76"/>
      <c r="DF312" s="76"/>
      <c r="DG312" s="76"/>
      <c r="DH312" s="76"/>
      <c r="DI312" s="76"/>
      <c r="DJ312" s="76"/>
      <c r="DK312" s="76"/>
      <c r="DL312" s="76"/>
      <c r="DM312" s="76"/>
      <c r="DN312" s="76"/>
      <c r="DO312" s="76" t="s">
        <v>85</v>
      </c>
      <c r="DP312" s="76"/>
      <c r="DQ312" s="76"/>
      <c r="DR312" s="76"/>
      <c r="DS312" s="76"/>
      <c r="DT312" s="76"/>
      <c r="DU312" s="76"/>
      <c r="DV312" s="76"/>
      <c r="DW312" s="76"/>
      <c r="DX312" s="76"/>
      <c r="DY312" s="76"/>
      <c r="DZ312" s="86" t="s">
        <v>86</v>
      </c>
      <c r="EA312" s="86"/>
      <c r="EB312" s="86"/>
      <c r="EC312" s="86"/>
      <c r="ED312" s="86"/>
      <c r="EE312" s="86"/>
      <c r="EF312" s="86"/>
      <c r="EG312" s="86"/>
      <c r="EH312" s="86"/>
      <c r="EI312" s="86"/>
      <c r="EJ312" s="86"/>
      <c r="EK312" s="86"/>
      <c r="EL312" s="81" t="s">
        <v>84</v>
      </c>
      <c r="EM312" s="81"/>
      <c r="EN312" s="81"/>
      <c r="EO312" s="81"/>
      <c r="EP312" s="81"/>
      <c r="EQ312" s="81"/>
      <c r="ER312" s="81"/>
      <c r="ES312" s="81"/>
      <c r="ET312" s="81"/>
      <c r="EU312" s="81"/>
      <c r="EV312" s="81"/>
      <c r="EW312" s="81"/>
      <c r="EX312" s="81"/>
    </row>
    <row r="313" spans="1:154" s="15" customFormat="1" ht="38.25" customHeight="1" x14ac:dyDescent="0.2">
      <c r="A313" s="76" t="s">
        <v>436</v>
      </c>
      <c r="B313" s="76"/>
      <c r="C313" s="76"/>
      <c r="D313" s="76"/>
      <c r="E313" s="76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60" t="s">
        <v>354</v>
      </c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 t="s">
        <v>77</v>
      </c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84" t="s">
        <v>94</v>
      </c>
      <c r="AZ313" s="84"/>
      <c r="BA313" s="84"/>
      <c r="BB313" s="84"/>
      <c r="BC313" s="84"/>
      <c r="BD313" s="84"/>
      <c r="BE313" s="62" t="s">
        <v>95</v>
      </c>
      <c r="BF313" s="62"/>
      <c r="BG313" s="62"/>
      <c r="BH313" s="62"/>
      <c r="BI313" s="62"/>
      <c r="BJ313" s="62"/>
      <c r="BK313" s="62"/>
      <c r="BL313" s="62"/>
      <c r="BM313" s="62"/>
      <c r="BN313" s="81">
        <v>2862</v>
      </c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0">
        <v>71701000</v>
      </c>
      <c r="BZ313" s="76"/>
      <c r="CA313" s="76"/>
      <c r="CB313" s="76"/>
      <c r="CC313" s="76"/>
      <c r="CD313" s="76"/>
      <c r="CE313" s="62" t="s">
        <v>80</v>
      </c>
      <c r="CF313" s="62"/>
      <c r="CG313" s="62"/>
      <c r="CH313" s="62"/>
      <c r="CI313" s="62"/>
      <c r="CJ313" s="62"/>
      <c r="CK313" s="62"/>
      <c r="CL313" s="62"/>
      <c r="CM313" s="62"/>
      <c r="CN313" s="61">
        <v>6631330.2000000002</v>
      </c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76" t="s">
        <v>150</v>
      </c>
      <c r="DC313" s="76"/>
      <c r="DD313" s="76"/>
      <c r="DE313" s="76"/>
      <c r="DF313" s="76"/>
      <c r="DG313" s="76"/>
      <c r="DH313" s="76"/>
      <c r="DI313" s="76"/>
      <c r="DJ313" s="76"/>
      <c r="DK313" s="76"/>
      <c r="DL313" s="76"/>
      <c r="DM313" s="76"/>
      <c r="DN313" s="76"/>
      <c r="DO313" s="76" t="s">
        <v>85</v>
      </c>
      <c r="DP313" s="76"/>
      <c r="DQ313" s="76"/>
      <c r="DR313" s="76"/>
      <c r="DS313" s="76"/>
      <c r="DT313" s="76"/>
      <c r="DU313" s="76"/>
      <c r="DV313" s="76"/>
      <c r="DW313" s="76"/>
      <c r="DX313" s="76"/>
      <c r="DY313" s="76"/>
      <c r="DZ313" s="86" t="s">
        <v>102</v>
      </c>
      <c r="EA313" s="86"/>
      <c r="EB313" s="86"/>
      <c r="EC313" s="86"/>
      <c r="ED313" s="86"/>
      <c r="EE313" s="86"/>
      <c r="EF313" s="86"/>
      <c r="EG313" s="86"/>
      <c r="EH313" s="86"/>
      <c r="EI313" s="86"/>
      <c r="EJ313" s="86"/>
      <c r="EK313" s="86"/>
      <c r="EL313" s="81" t="s">
        <v>103</v>
      </c>
      <c r="EM313" s="81"/>
      <c r="EN313" s="81"/>
      <c r="EO313" s="81"/>
      <c r="EP313" s="81"/>
      <c r="EQ313" s="81"/>
      <c r="ER313" s="81"/>
      <c r="ES313" s="81"/>
      <c r="ET313" s="81"/>
      <c r="EU313" s="81"/>
      <c r="EV313" s="81"/>
      <c r="EW313" s="81"/>
      <c r="EX313" s="81"/>
    </row>
    <row r="314" spans="1:154" s="15" customFormat="1" ht="38.25" customHeight="1" x14ac:dyDescent="0.2">
      <c r="A314" s="76" t="s">
        <v>437</v>
      </c>
      <c r="B314" s="76"/>
      <c r="C314" s="76"/>
      <c r="D314" s="76"/>
      <c r="E314" s="76"/>
      <c r="F314" s="83" t="s">
        <v>111</v>
      </c>
      <c r="G314" s="83"/>
      <c r="H314" s="83"/>
      <c r="I314" s="83"/>
      <c r="J314" s="83"/>
      <c r="K314" s="83"/>
      <c r="L314" s="83"/>
      <c r="M314" s="83"/>
      <c r="N314" s="83"/>
      <c r="O314" s="83" t="s">
        <v>312</v>
      </c>
      <c r="P314" s="83"/>
      <c r="Q314" s="83"/>
      <c r="R314" s="83"/>
      <c r="S314" s="83"/>
      <c r="T314" s="83"/>
      <c r="U314" s="83"/>
      <c r="V314" s="83"/>
      <c r="W314" s="83"/>
      <c r="X314" s="60" t="s">
        <v>1221</v>
      </c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 t="s">
        <v>77</v>
      </c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84" t="s">
        <v>94</v>
      </c>
      <c r="AZ314" s="84"/>
      <c r="BA314" s="84"/>
      <c r="BB314" s="84"/>
      <c r="BC314" s="84"/>
      <c r="BD314" s="84"/>
      <c r="BE314" s="62" t="s">
        <v>95</v>
      </c>
      <c r="BF314" s="62"/>
      <c r="BG314" s="62"/>
      <c r="BH314" s="62"/>
      <c r="BI314" s="62"/>
      <c r="BJ314" s="62"/>
      <c r="BK314" s="62"/>
      <c r="BL314" s="62"/>
      <c r="BM314" s="62"/>
      <c r="BN314" s="81">
        <v>10150</v>
      </c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0">
        <v>71701000</v>
      </c>
      <c r="BZ314" s="76"/>
      <c r="CA314" s="76"/>
      <c r="CB314" s="76"/>
      <c r="CC314" s="76"/>
      <c r="CD314" s="76"/>
      <c r="CE314" s="62" t="s">
        <v>80</v>
      </c>
      <c r="CF314" s="62"/>
      <c r="CG314" s="62"/>
      <c r="CH314" s="62"/>
      <c r="CI314" s="62"/>
      <c r="CJ314" s="62"/>
      <c r="CK314" s="62"/>
      <c r="CL314" s="62"/>
      <c r="CM314" s="62"/>
      <c r="CN314" s="61">
        <v>8791620.1999999993</v>
      </c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76" t="s">
        <v>150</v>
      </c>
      <c r="DC314" s="76"/>
      <c r="DD314" s="76"/>
      <c r="DE314" s="76"/>
      <c r="DF314" s="76"/>
      <c r="DG314" s="76"/>
      <c r="DH314" s="76"/>
      <c r="DI314" s="76"/>
      <c r="DJ314" s="76"/>
      <c r="DK314" s="76"/>
      <c r="DL314" s="76"/>
      <c r="DM314" s="76"/>
      <c r="DN314" s="76"/>
      <c r="DO314" s="76" t="s">
        <v>85</v>
      </c>
      <c r="DP314" s="76"/>
      <c r="DQ314" s="76"/>
      <c r="DR314" s="76"/>
      <c r="DS314" s="76"/>
      <c r="DT314" s="76"/>
      <c r="DU314" s="76"/>
      <c r="DV314" s="76"/>
      <c r="DW314" s="76"/>
      <c r="DX314" s="76"/>
      <c r="DY314" s="76"/>
      <c r="DZ314" s="86" t="s">
        <v>102</v>
      </c>
      <c r="EA314" s="86"/>
      <c r="EB314" s="86"/>
      <c r="EC314" s="86"/>
      <c r="ED314" s="86"/>
      <c r="EE314" s="86"/>
      <c r="EF314" s="86"/>
      <c r="EG314" s="86"/>
      <c r="EH314" s="86"/>
      <c r="EI314" s="86"/>
      <c r="EJ314" s="86"/>
      <c r="EK314" s="86"/>
      <c r="EL314" s="81" t="s">
        <v>103</v>
      </c>
      <c r="EM314" s="81"/>
      <c r="EN314" s="81"/>
      <c r="EO314" s="81"/>
      <c r="EP314" s="81"/>
      <c r="EQ314" s="81"/>
      <c r="ER314" s="81"/>
      <c r="ES314" s="81"/>
      <c r="ET314" s="81"/>
      <c r="EU314" s="81"/>
      <c r="EV314" s="81"/>
      <c r="EW314" s="81"/>
      <c r="EX314" s="81"/>
    </row>
    <row r="315" spans="1:154" s="15" customFormat="1" ht="38.25" customHeight="1" x14ac:dyDescent="0.2">
      <c r="A315" s="76" t="s">
        <v>438</v>
      </c>
      <c r="B315" s="76"/>
      <c r="C315" s="76"/>
      <c r="D315" s="76"/>
      <c r="E315" s="76"/>
      <c r="F315" s="83" t="s">
        <v>111</v>
      </c>
      <c r="G315" s="83"/>
      <c r="H315" s="83"/>
      <c r="I315" s="83"/>
      <c r="J315" s="83"/>
      <c r="K315" s="83"/>
      <c r="L315" s="83"/>
      <c r="M315" s="83"/>
      <c r="N315" s="83"/>
      <c r="O315" s="83" t="s">
        <v>1220</v>
      </c>
      <c r="P315" s="83"/>
      <c r="Q315" s="83"/>
      <c r="R315" s="83"/>
      <c r="S315" s="83"/>
      <c r="T315" s="83"/>
      <c r="U315" s="83"/>
      <c r="V315" s="83"/>
      <c r="W315" s="83"/>
      <c r="X315" s="60" t="s">
        <v>125</v>
      </c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 t="s">
        <v>77</v>
      </c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84" t="s">
        <v>94</v>
      </c>
      <c r="AZ315" s="84"/>
      <c r="BA315" s="84"/>
      <c r="BB315" s="84"/>
      <c r="BC315" s="84"/>
      <c r="BD315" s="84"/>
      <c r="BE315" s="62" t="s">
        <v>95</v>
      </c>
      <c r="BF315" s="62"/>
      <c r="BG315" s="62"/>
      <c r="BH315" s="62"/>
      <c r="BI315" s="62"/>
      <c r="BJ315" s="62"/>
      <c r="BK315" s="62"/>
      <c r="BL315" s="62"/>
      <c r="BM315" s="62"/>
      <c r="BN315" s="81">
        <v>100</v>
      </c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0">
        <v>71701000</v>
      </c>
      <c r="BZ315" s="76"/>
      <c r="CA315" s="76"/>
      <c r="CB315" s="76"/>
      <c r="CC315" s="76"/>
      <c r="CD315" s="76"/>
      <c r="CE315" s="62" t="s">
        <v>80</v>
      </c>
      <c r="CF315" s="62"/>
      <c r="CG315" s="62"/>
      <c r="CH315" s="62"/>
      <c r="CI315" s="62"/>
      <c r="CJ315" s="62"/>
      <c r="CK315" s="62"/>
      <c r="CL315" s="62"/>
      <c r="CM315" s="62"/>
      <c r="CN315" s="61">
        <v>246000</v>
      </c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76" t="s">
        <v>150</v>
      </c>
      <c r="DC315" s="76"/>
      <c r="DD315" s="76"/>
      <c r="DE315" s="76"/>
      <c r="DF315" s="76"/>
      <c r="DG315" s="76"/>
      <c r="DH315" s="76"/>
      <c r="DI315" s="76"/>
      <c r="DJ315" s="76"/>
      <c r="DK315" s="76"/>
      <c r="DL315" s="76"/>
      <c r="DM315" s="76"/>
      <c r="DN315" s="76"/>
      <c r="DO315" s="76" t="s">
        <v>1171</v>
      </c>
      <c r="DP315" s="76"/>
      <c r="DQ315" s="76"/>
      <c r="DR315" s="76"/>
      <c r="DS315" s="76"/>
      <c r="DT315" s="76"/>
      <c r="DU315" s="76"/>
      <c r="DV315" s="76"/>
      <c r="DW315" s="76"/>
      <c r="DX315" s="76"/>
      <c r="DY315" s="76"/>
      <c r="DZ315" s="86" t="s">
        <v>86</v>
      </c>
      <c r="EA315" s="86"/>
      <c r="EB315" s="86"/>
      <c r="EC315" s="86"/>
      <c r="ED315" s="86"/>
      <c r="EE315" s="86"/>
      <c r="EF315" s="86"/>
      <c r="EG315" s="86"/>
      <c r="EH315" s="86"/>
      <c r="EI315" s="86"/>
      <c r="EJ315" s="86"/>
      <c r="EK315" s="86"/>
      <c r="EL315" s="81" t="s">
        <v>84</v>
      </c>
      <c r="EM315" s="81"/>
      <c r="EN315" s="81"/>
      <c r="EO315" s="81"/>
      <c r="EP315" s="81"/>
      <c r="EQ315" s="81"/>
      <c r="ER315" s="81"/>
      <c r="ES315" s="81"/>
      <c r="ET315" s="81"/>
      <c r="EU315" s="81"/>
      <c r="EV315" s="81"/>
      <c r="EW315" s="81"/>
      <c r="EX315" s="81"/>
    </row>
    <row r="316" spans="1:154" s="15" customFormat="1" ht="38.25" customHeight="1" x14ac:dyDescent="0.2">
      <c r="A316" s="76" t="s">
        <v>439</v>
      </c>
      <c r="B316" s="76"/>
      <c r="C316" s="76"/>
      <c r="D316" s="76"/>
      <c r="E316" s="76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60" t="s">
        <v>344</v>
      </c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 t="s">
        <v>77</v>
      </c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84" t="s">
        <v>94</v>
      </c>
      <c r="AZ316" s="84"/>
      <c r="BA316" s="84"/>
      <c r="BB316" s="84"/>
      <c r="BC316" s="84"/>
      <c r="BD316" s="84"/>
      <c r="BE316" s="62" t="s">
        <v>95</v>
      </c>
      <c r="BF316" s="62"/>
      <c r="BG316" s="62"/>
      <c r="BH316" s="62"/>
      <c r="BI316" s="62"/>
      <c r="BJ316" s="62"/>
      <c r="BK316" s="62"/>
      <c r="BL316" s="62"/>
      <c r="BM316" s="62"/>
      <c r="BN316" s="81">
        <v>24</v>
      </c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0">
        <v>71701000</v>
      </c>
      <c r="BZ316" s="76"/>
      <c r="CA316" s="76"/>
      <c r="CB316" s="76"/>
      <c r="CC316" s="76"/>
      <c r="CD316" s="76"/>
      <c r="CE316" s="62" t="s">
        <v>80</v>
      </c>
      <c r="CF316" s="62"/>
      <c r="CG316" s="62"/>
      <c r="CH316" s="62"/>
      <c r="CI316" s="62"/>
      <c r="CJ316" s="62"/>
      <c r="CK316" s="62"/>
      <c r="CL316" s="62"/>
      <c r="CM316" s="62"/>
      <c r="CN316" s="61">
        <v>1328017.68</v>
      </c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76" t="s">
        <v>150</v>
      </c>
      <c r="DC316" s="76"/>
      <c r="DD316" s="76"/>
      <c r="DE316" s="76"/>
      <c r="DF316" s="76"/>
      <c r="DG316" s="76"/>
      <c r="DH316" s="76"/>
      <c r="DI316" s="76"/>
      <c r="DJ316" s="76"/>
      <c r="DK316" s="76"/>
      <c r="DL316" s="76"/>
      <c r="DM316" s="76"/>
      <c r="DN316" s="76"/>
      <c r="DO316" s="76" t="s">
        <v>85</v>
      </c>
      <c r="DP316" s="76"/>
      <c r="DQ316" s="76"/>
      <c r="DR316" s="76"/>
      <c r="DS316" s="76"/>
      <c r="DT316" s="76"/>
      <c r="DU316" s="76"/>
      <c r="DV316" s="76"/>
      <c r="DW316" s="76"/>
      <c r="DX316" s="76"/>
      <c r="DY316" s="76"/>
      <c r="DZ316" s="86" t="s">
        <v>102</v>
      </c>
      <c r="EA316" s="86"/>
      <c r="EB316" s="86"/>
      <c r="EC316" s="86"/>
      <c r="ED316" s="86"/>
      <c r="EE316" s="86"/>
      <c r="EF316" s="86"/>
      <c r="EG316" s="86"/>
      <c r="EH316" s="86"/>
      <c r="EI316" s="86"/>
      <c r="EJ316" s="86"/>
      <c r="EK316" s="86"/>
      <c r="EL316" s="81" t="s">
        <v>103</v>
      </c>
      <c r="EM316" s="81"/>
      <c r="EN316" s="81"/>
      <c r="EO316" s="81"/>
      <c r="EP316" s="81"/>
      <c r="EQ316" s="81"/>
      <c r="ER316" s="81"/>
      <c r="ES316" s="81"/>
      <c r="ET316" s="81"/>
      <c r="EU316" s="81"/>
      <c r="EV316" s="81"/>
      <c r="EW316" s="81"/>
      <c r="EX316" s="81"/>
    </row>
    <row r="317" spans="1:154" s="15" customFormat="1" ht="38.25" customHeight="1" x14ac:dyDescent="0.2">
      <c r="A317" s="76" t="s">
        <v>440</v>
      </c>
      <c r="B317" s="76"/>
      <c r="C317" s="76"/>
      <c r="D317" s="76"/>
      <c r="E317" s="76"/>
      <c r="F317" s="83" t="s">
        <v>111</v>
      </c>
      <c r="G317" s="83"/>
      <c r="H317" s="83"/>
      <c r="I317" s="83"/>
      <c r="J317" s="83"/>
      <c r="K317" s="83"/>
      <c r="L317" s="83"/>
      <c r="M317" s="83"/>
      <c r="N317" s="83"/>
      <c r="O317" s="83" t="s">
        <v>312</v>
      </c>
      <c r="P317" s="83"/>
      <c r="Q317" s="83"/>
      <c r="R317" s="83"/>
      <c r="S317" s="83"/>
      <c r="T317" s="83"/>
      <c r="U317" s="83"/>
      <c r="V317" s="83"/>
      <c r="W317" s="83"/>
      <c r="X317" s="60" t="s">
        <v>125</v>
      </c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 t="s">
        <v>77</v>
      </c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84" t="s">
        <v>94</v>
      </c>
      <c r="AZ317" s="84"/>
      <c r="BA317" s="84"/>
      <c r="BB317" s="84"/>
      <c r="BC317" s="84"/>
      <c r="BD317" s="84"/>
      <c r="BE317" s="62" t="s">
        <v>95</v>
      </c>
      <c r="BF317" s="62"/>
      <c r="BG317" s="62"/>
      <c r="BH317" s="62"/>
      <c r="BI317" s="62"/>
      <c r="BJ317" s="62"/>
      <c r="BK317" s="62"/>
      <c r="BL317" s="62"/>
      <c r="BM317" s="62"/>
      <c r="BN317" s="81">
        <v>400</v>
      </c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0">
        <v>71701000</v>
      </c>
      <c r="BZ317" s="76"/>
      <c r="CA317" s="76"/>
      <c r="CB317" s="76"/>
      <c r="CC317" s="76"/>
      <c r="CD317" s="76"/>
      <c r="CE317" s="62" t="s">
        <v>80</v>
      </c>
      <c r="CF317" s="62"/>
      <c r="CG317" s="62"/>
      <c r="CH317" s="62"/>
      <c r="CI317" s="62"/>
      <c r="CJ317" s="62"/>
      <c r="CK317" s="62"/>
      <c r="CL317" s="62"/>
      <c r="CM317" s="62"/>
      <c r="CN317" s="61">
        <v>3696000</v>
      </c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76" t="s">
        <v>150</v>
      </c>
      <c r="DC317" s="76"/>
      <c r="DD317" s="76"/>
      <c r="DE317" s="76"/>
      <c r="DF317" s="76"/>
      <c r="DG317" s="76"/>
      <c r="DH317" s="76"/>
      <c r="DI317" s="76"/>
      <c r="DJ317" s="76"/>
      <c r="DK317" s="76"/>
      <c r="DL317" s="76"/>
      <c r="DM317" s="76"/>
      <c r="DN317" s="76"/>
      <c r="DO317" s="76" t="s">
        <v>85</v>
      </c>
      <c r="DP317" s="76"/>
      <c r="DQ317" s="76"/>
      <c r="DR317" s="76"/>
      <c r="DS317" s="76"/>
      <c r="DT317" s="76"/>
      <c r="DU317" s="76"/>
      <c r="DV317" s="76"/>
      <c r="DW317" s="76"/>
      <c r="DX317" s="76"/>
      <c r="DY317" s="76"/>
      <c r="DZ317" s="86" t="s">
        <v>102</v>
      </c>
      <c r="EA317" s="86"/>
      <c r="EB317" s="86"/>
      <c r="EC317" s="86"/>
      <c r="ED317" s="86"/>
      <c r="EE317" s="86"/>
      <c r="EF317" s="86"/>
      <c r="EG317" s="86"/>
      <c r="EH317" s="86"/>
      <c r="EI317" s="86"/>
      <c r="EJ317" s="86"/>
      <c r="EK317" s="86"/>
      <c r="EL317" s="81" t="s">
        <v>103</v>
      </c>
      <c r="EM317" s="81"/>
      <c r="EN317" s="81"/>
      <c r="EO317" s="81"/>
      <c r="EP317" s="81"/>
      <c r="EQ317" s="81"/>
      <c r="ER317" s="81"/>
      <c r="ES317" s="81"/>
      <c r="ET317" s="81"/>
      <c r="EU317" s="81"/>
      <c r="EV317" s="81"/>
      <c r="EW317" s="81"/>
      <c r="EX317" s="81"/>
    </row>
    <row r="318" spans="1:154" s="17" customFormat="1" ht="39" customHeight="1" x14ac:dyDescent="0.2">
      <c r="A318" s="76" t="s">
        <v>441</v>
      </c>
      <c r="B318" s="76"/>
      <c r="C318" s="76"/>
      <c r="D318" s="76"/>
      <c r="E318" s="76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60" t="s">
        <v>361</v>
      </c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 t="s">
        <v>77</v>
      </c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84" t="s">
        <v>78</v>
      </c>
      <c r="AZ318" s="84"/>
      <c r="BA318" s="84"/>
      <c r="BB318" s="84"/>
      <c r="BC318" s="84"/>
      <c r="BD318" s="84"/>
      <c r="BE318" s="62" t="s">
        <v>79</v>
      </c>
      <c r="BF318" s="62"/>
      <c r="BG318" s="62"/>
      <c r="BH318" s="62"/>
      <c r="BI318" s="62"/>
      <c r="BJ318" s="62"/>
      <c r="BK318" s="62"/>
      <c r="BL318" s="62"/>
      <c r="BM318" s="62"/>
      <c r="BN318" s="81">
        <v>1</v>
      </c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0">
        <v>71701000</v>
      </c>
      <c r="BZ318" s="76"/>
      <c r="CA318" s="76"/>
      <c r="CB318" s="76"/>
      <c r="CC318" s="76"/>
      <c r="CD318" s="76"/>
      <c r="CE318" s="62" t="s">
        <v>80</v>
      </c>
      <c r="CF318" s="62"/>
      <c r="CG318" s="62"/>
      <c r="CH318" s="62"/>
      <c r="CI318" s="62"/>
      <c r="CJ318" s="62"/>
      <c r="CK318" s="62"/>
      <c r="CL318" s="62"/>
      <c r="CM318" s="62"/>
      <c r="CN318" s="61">
        <v>4993800</v>
      </c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76" t="s">
        <v>150</v>
      </c>
      <c r="DC318" s="76"/>
      <c r="DD318" s="76"/>
      <c r="DE318" s="76"/>
      <c r="DF318" s="76"/>
      <c r="DG318" s="76"/>
      <c r="DH318" s="76"/>
      <c r="DI318" s="76"/>
      <c r="DJ318" s="76"/>
      <c r="DK318" s="76"/>
      <c r="DL318" s="76"/>
      <c r="DM318" s="76"/>
      <c r="DN318" s="76"/>
      <c r="DO318" s="76" t="s">
        <v>85</v>
      </c>
      <c r="DP318" s="76"/>
      <c r="DQ318" s="76"/>
      <c r="DR318" s="76"/>
      <c r="DS318" s="76"/>
      <c r="DT318" s="76"/>
      <c r="DU318" s="76"/>
      <c r="DV318" s="76"/>
      <c r="DW318" s="76"/>
      <c r="DX318" s="76"/>
      <c r="DY318" s="76"/>
      <c r="DZ318" s="86" t="s">
        <v>102</v>
      </c>
      <c r="EA318" s="86"/>
      <c r="EB318" s="86"/>
      <c r="EC318" s="86"/>
      <c r="ED318" s="86"/>
      <c r="EE318" s="86"/>
      <c r="EF318" s="86"/>
      <c r="EG318" s="86"/>
      <c r="EH318" s="86"/>
      <c r="EI318" s="86"/>
      <c r="EJ318" s="86"/>
      <c r="EK318" s="86"/>
      <c r="EL318" s="81" t="s">
        <v>103</v>
      </c>
      <c r="EM318" s="81"/>
      <c r="EN318" s="81"/>
      <c r="EO318" s="81"/>
      <c r="EP318" s="81"/>
      <c r="EQ318" s="81"/>
      <c r="ER318" s="81"/>
      <c r="ES318" s="81"/>
      <c r="ET318" s="81"/>
      <c r="EU318" s="81"/>
      <c r="EV318" s="81"/>
      <c r="EW318" s="81"/>
      <c r="EX318" s="81"/>
    </row>
    <row r="319" spans="1:154" s="17" customFormat="1" ht="39" customHeight="1" x14ac:dyDescent="0.2">
      <c r="A319" s="76" t="s">
        <v>442</v>
      </c>
      <c r="B319" s="76"/>
      <c r="C319" s="76"/>
      <c r="D319" s="76"/>
      <c r="E319" s="76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60" t="s">
        <v>616</v>
      </c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 t="s">
        <v>77</v>
      </c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84" t="s">
        <v>78</v>
      </c>
      <c r="AZ319" s="84"/>
      <c r="BA319" s="84"/>
      <c r="BB319" s="84"/>
      <c r="BC319" s="84"/>
      <c r="BD319" s="84"/>
      <c r="BE319" s="62" t="s">
        <v>79</v>
      </c>
      <c r="BF319" s="62"/>
      <c r="BG319" s="62"/>
      <c r="BH319" s="62"/>
      <c r="BI319" s="62"/>
      <c r="BJ319" s="62"/>
      <c r="BK319" s="62"/>
      <c r="BL319" s="62"/>
      <c r="BM319" s="62"/>
      <c r="BN319" s="81">
        <v>1</v>
      </c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0">
        <v>71701000</v>
      </c>
      <c r="BZ319" s="76"/>
      <c r="CA319" s="76"/>
      <c r="CB319" s="76"/>
      <c r="CC319" s="76"/>
      <c r="CD319" s="76"/>
      <c r="CE319" s="62" t="s">
        <v>80</v>
      </c>
      <c r="CF319" s="62"/>
      <c r="CG319" s="62"/>
      <c r="CH319" s="62"/>
      <c r="CI319" s="62"/>
      <c r="CJ319" s="62"/>
      <c r="CK319" s="62"/>
      <c r="CL319" s="62"/>
      <c r="CM319" s="62"/>
      <c r="CN319" s="61">
        <v>3317440</v>
      </c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76" t="s">
        <v>150</v>
      </c>
      <c r="DC319" s="76"/>
      <c r="DD319" s="76"/>
      <c r="DE319" s="76"/>
      <c r="DF319" s="76"/>
      <c r="DG319" s="76"/>
      <c r="DH319" s="76"/>
      <c r="DI319" s="76"/>
      <c r="DJ319" s="76"/>
      <c r="DK319" s="76"/>
      <c r="DL319" s="76"/>
      <c r="DM319" s="76"/>
      <c r="DN319" s="76"/>
      <c r="DO319" s="76" t="s">
        <v>85</v>
      </c>
      <c r="DP319" s="76"/>
      <c r="DQ319" s="76"/>
      <c r="DR319" s="76"/>
      <c r="DS319" s="76"/>
      <c r="DT319" s="76"/>
      <c r="DU319" s="76"/>
      <c r="DV319" s="76"/>
      <c r="DW319" s="76"/>
      <c r="DX319" s="76"/>
      <c r="DY319" s="76"/>
      <c r="DZ319" s="86" t="s">
        <v>102</v>
      </c>
      <c r="EA319" s="86"/>
      <c r="EB319" s="86"/>
      <c r="EC319" s="86"/>
      <c r="ED319" s="86"/>
      <c r="EE319" s="86"/>
      <c r="EF319" s="86"/>
      <c r="EG319" s="86"/>
      <c r="EH319" s="86"/>
      <c r="EI319" s="86"/>
      <c r="EJ319" s="86"/>
      <c r="EK319" s="86"/>
      <c r="EL319" s="81" t="s">
        <v>103</v>
      </c>
      <c r="EM319" s="81"/>
      <c r="EN319" s="81"/>
      <c r="EO319" s="81"/>
      <c r="EP319" s="81"/>
      <c r="EQ319" s="81"/>
      <c r="ER319" s="81"/>
      <c r="ES319" s="81"/>
      <c r="ET319" s="81"/>
      <c r="EU319" s="81"/>
      <c r="EV319" s="81"/>
      <c r="EW319" s="81"/>
      <c r="EX319" s="81"/>
    </row>
    <row r="320" spans="1:154" s="37" customFormat="1" ht="39" customHeight="1" x14ac:dyDescent="0.2">
      <c r="A320" s="76" t="s">
        <v>443</v>
      </c>
      <c r="B320" s="76"/>
      <c r="C320" s="76"/>
      <c r="D320" s="76"/>
      <c r="E320" s="76"/>
      <c r="F320" s="83" t="s">
        <v>111</v>
      </c>
      <c r="G320" s="83"/>
      <c r="H320" s="83"/>
      <c r="I320" s="83"/>
      <c r="J320" s="83"/>
      <c r="K320" s="83"/>
      <c r="L320" s="83"/>
      <c r="M320" s="83"/>
      <c r="N320" s="83"/>
      <c r="O320" s="83" t="s">
        <v>1240</v>
      </c>
      <c r="P320" s="83"/>
      <c r="Q320" s="83"/>
      <c r="R320" s="83"/>
      <c r="S320" s="83"/>
      <c r="T320" s="83"/>
      <c r="U320" s="83"/>
      <c r="V320" s="83"/>
      <c r="W320" s="83"/>
      <c r="X320" s="60" t="s">
        <v>366</v>
      </c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 t="s">
        <v>77</v>
      </c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84" t="s">
        <v>94</v>
      </c>
      <c r="AZ320" s="84"/>
      <c r="BA320" s="84"/>
      <c r="BB320" s="84"/>
      <c r="BC320" s="84"/>
      <c r="BD320" s="84"/>
      <c r="BE320" s="62" t="s">
        <v>95</v>
      </c>
      <c r="BF320" s="62"/>
      <c r="BG320" s="62"/>
      <c r="BH320" s="62"/>
      <c r="BI320" s="62"/>
      <c r="BJ320" s="62"/>
      <c r="BK320" s="62"/>
      <c r="BL320" s="62"/>
      <c r="BM320" s="62"/>
      <c r="BN320" s="81">
        <v>600</v>
      </c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0">
        <v>71701000</v>
      </c>
      <c r="BZ320" s="76"/>
      <c r="CA320" s="76"/>
      <c r="CB320" s="76"/>
      <c r="CC320" s="76"/>
      <c r="CD320" s="76"/>
      <c r="CE320" s="62" t="s">
        <v>80</v>
      </c>
      <c r="CF320" s="62"/>
      <c r="CG320" s="62"/>
      <c r="CH320" s="62"/>
      <c r="CI320" s="62"/>
      <c r="CJ320" s="62"/>
      <c r="CK320" s="62"/>
      <c r="CL320" s="62"/>
      <c r="CM320" s="62"/>
      <c r="CN320" s="61">
        <v>360000</v>
      </c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76" t="s">
        <v>1173</v>
      </c>
      <c r="DC320" s="76"/>
      <c r="DD320" s="76"/>
      <c r="DE320" s="76"/>
      <c r="DF320" s="76"/>
      <c r="DG320" s="76"/>
      <c r="DH320" s="76"/>
      <c r="DI320" s="76"/>
      <c r="DJ320" s="76"/>
      <c r="DK320" s="76"/>
      <c r="DL320" s="76"/>
      <c r="DM320" s="76"/>
      <c r="DN320" s="76"/>
      <c r="DO320" s="76" t="s">
        <v>85</v>
      </c>
      <c r="DP320" s="76"/>
      <c r="DQ320" s="76"/>
      <c r="DR320" s="76"/>
      <c r="DS320" s="76"/>
      <c r="DT320" s="76"/>
      <c r="DU320" s="76"/>
      <c r="DV320" s="76"/>
      <c r="DW320" s="76"/>
      <c r="DX320" s="76"/>
      <c r="DY320" s="76"/>
      <c r="DZ320" s="86" t="s">
        <v>86</v>
      </c>
      <c r="EA320" s="86"/>
      <c r="EB320" s="86"/>
      <c r="EC320" s="86"/>
      <c r="ED320" s="86"/>
      <c r="EE320" s="86"/>
      <c r="EF320" s="86"/>
      <c r="EG320" s="86"/>
      <c r="EH320" s="86"/>
      <c r="EI320" s="86"/>
      <c r="EJ320" s="86"/>
      <c r="EK320" s="86"/>
      <c r="EL320" s="81" t="s">
        <v>84</v>
      </c>
      <c r="EM320" s="81"/>
      <c r="EN320" s="81"/>
      <c r="EO320" s="81"/>
      <c r="EP320" s="81"/>
      <c r="EQ320" s="81"/>
      <c r="ER320" s="81"/>
      <c r="ES320" s="81"/>
      <c r="ET320" s="81"/>
      <c r="EU320" s="81"/>
      <c r="EV320" s="81"/>
      <c r="EW320" s="81"/>
      <c r="EX320" s="81"/>
    </row>
    <row r="321" spans="1:154" s="17" customFormat="1" ht="39" customHeight="1" x14ac:dyDescent="0.2">
      <c r="A321" s="76" t="s">
        <v>444</v>
      </c>
      <c r="B321" s="76"/>
      <c r="C321" s="76"/>
      <c r="D321" s="76"/>
      <c r="E321" s="76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60" t="s">
        <v>368</v>
      </c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 t="s">
        <v>77</v>
      </c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84" t="s">
        <v>94</v>
      </c>
      <c r="AZ321" s="84"/>
      <c r="BA321" s="84"/>
      <c r="BB321" s="84"/>
      <c r="BC321" s="84"/>
      <c r="BD321" s="84"/>
      <c r="BE321" s="62" t="s">
        <v>95</v>
      </c>
      <c r="BF321" s="62"/>
      <c r="BG321" s="62"/>
      <c r="BH321" s="62"/>
      <c r="BI321" s="62"/>
      <c r="BJ321" s="62"/>
      <c r="BK321" s="62"/>
      <c r="BL321" s="62"/>
      <c r="BM321" s="62"/>
      <c r="BN321" s="81">
        <v>515</v>
      </c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0">
        <v>71701000</v>
      </c>
      <c r="BZ321" s="76"/>
      <c r="CA321" s="76"/>
      <c r="CB321" s="76"/>
      <c r="CC321" s="76"/>
      <c r="CD321" s="76"/>
      <c r="CE321" s="62" t="s">
        <v>80</v>
      </c>
      <c r="CF321" s="62"/>
      <c r="CG321" s="62"/>
      <c r="CH321" s="62"/>
      <c r="CI321" s="62"/>
      <c r="CJ321" s="62"/>
      <c r="CK321" s="62"/>
      <c r="CL321" s="62"/>
      <c r="CM321" s="62"/>
      <c r="CN321" s="61">
        <v>5083051.93</v>
      </c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76" t="s">
        <v>150</v>
      </c>
      <c r="DC321" s="76"/>
      <c r="DD321" s="76"/>
      <c r="DE321" s="76"/>
      <c r="DF321" s="76"/>
      <c r="DG321" s="76"/>
      <c r="DH321" s="76"/>
      <c r="DI321" s="76"/>
      <c r="DJ321" s="76"/>
      <c r="DK321" s="76"/>
      <c r="DL321" s="76"/>
      <c r="DM321" s="76"/>
      <c r="DN321" s="76"/>
      <c r="DO321" s="76" t="s">
        <v>85</v>
      </c>
      <c r="DP321" s="76"/>
      <c r="DQ321" s="76"/>
      <c r="DR321" s="76"/>
      <c r="DS321" s="76"/>
      <c r="DT321" s="76"/>
      <c r="DU321" s="76"/>
      <c r="DV321" s="76"/>
      <c r="DW321" s="76"/>
      <c r="DX321" s="76"/>
      <c r="DY321" s="76"/>
      <c r="DZ321" s="86" t="s">
        <v>102</v>
      </c>
      <c r="EA321" s="86"/>
      <c r="EB321" s="86"/>
      <c r="EC321" s="86"/>
      <c r="ED321" s="86"/>
      <c r="EE321" s="86"/>
      <c r="EF321" s="86"/>
      <c r="EG321" s="86"/>
      <c r="EH321" s="86"/>
      <c r="EI321" s="86"/>
      <c r="EJ321" s="86"/>
      <c r="EK321" s="86"/>
      <c r="EL321" s="81" t="s">
        <v>103</v>
      </c>
      <c r="EM321" s="81"/>
      <c r="EN321" s="81"/>
      <c r="EO321" s="81"/>
      <c r="EP321" s="81"/>
      <c r="EQ321" s="81"/>
      <c r="ER321" s="81"/>
      <c r="ES321" s="81"/>
      <c r="ET321" s="81"/>
      <c r="EU321" s="81"/>
      <c r="EV321" s="81"/>
      <c r="EW321" s="81"/>
      <c r="EX321" s="81"/>
    </row>
    <row r="322" spans="1:154" s="21" customFormat="1" ht="39" customHeight="1" x14ac:dyDescent="0.2">
      <c r="A322" s="76" t="s">
        <v>445</v>
      </c>
      <c r="B322" s="76"/>
      <c r="C322" s="76"/>
      <c r="D322" s="76"/>
      <c r="E322" s="76"/>
      <c r="F322" s="76" t="s">
        <v>111</v>
      </c>
      <c r="G322" s="76"/>
      <c r="H322" s="76"/>
      <c r="I322" s="76"/>
      <c r="J322" s="76"/>
      <c r="K322" s="76"/>
      <c r="L322" s="76"/>
      <c r="M322" s="76"/>
      <c r="N322" s="76"/>
      <c r="O322" s="76" t="s">
        <v>1236</v>
      </c>
      <c r="P322" s="76"/>
      <c r="Q322" s="76"/>
      <c r="R322" s="76"/>
      <c r="S322" s="76"/>
      <c r="T322" s="76"/>
      <c r="U322" s="76"/>
      <c r="V322" s="76"/>
      <c r="W322" s="76"/>
      <c r="X322" s="60" t="s">
        <v>369</v>
      </c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 t="s">
        <v>77</v>
      </c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84" t="s">
        <v>94</v>
      </c>
      <c r="AZ322" s="84"/>
      <c r="BA322" s="84"/>
      <c r="BB322" s="84"/>
      <c r="BC322" s="84"/>
      <c r="BD322" s="84"/>
      <c r="BE322" s="62" t="s">
        <v>95</v>
      </c>
      <c r="BF322" s="62"/>
      <c r="BG322" s="62"/>
      <c r="BH322" s="62"/>
      <c r="BI322" s="62"/>
      <c r="BJ322" s="62"/>
      <c r="BK322" s="62"/>
      <c r="BL322" s="62"/>
      <c r="BM322" s="62"/>
      <c r="BN322" s="81">
        <v>200</v>
      </c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0">
        <v>71701000</v>
      </c>
      <c r="BZ322" s="76"/>
      <c r="CA322" s="76"/>
      <c r="CB322" s="76"/>
      <c r="CC322" s="76"/>
      <c r="CD322" s="76"/>
      <c r="CE322" s="62" t="s">
        <v>80</v>
      </c>
      <c r="CF322" s="62"/>
      <c r="CG322" s="62"/>
      <c r="CH322" s="62"/>
      <c r="CI322" s="62"/>
      <c r="CJ322" s="62"/>
      <c r="CK322" s="62"/>
      <c r="CL322" s="62"/>
      <c r="CM322" s="62"/>
      <c r="CN322" s="61">
        <v>389000</v>
      </c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76" t="s">
        <v>1173</v>
      </c>
      <c r="DC322" s="76"/>
      <c r="DD322" s="76"/>
      <c r="DE322" s="76"/>
      <c r="DF322" s="76"/>
      <c r="DG322" s="76"/>
      <c r="DH322" s="76"/>
      <c r="DI322" s="76"/>
      <c r="DJ322" s="76"/>
      <c r="DK322" s="76"/>
      <c r="DL322" s="76"/>
      <c r="DM322" s="76"/>
      <c r="DN322" s="76"/>
      <c r="DO322" s="76" t="s">
        <v>85</v>
      </c>
      <c r="DP322" s="76"/>
      <c r="DQ322" s="76"/>
      <c r="DR322" s="76"/>
      <c r="DS322" s="76"/>
      <c r="DT322" s="76"/>
      <c r="DU322" s="76"/>
      <c r="DV322" s="76"/>
      <c r="DW322" s="76"/>
      <c r="DX322" s="76"/>
      <c r="DY322" s="76"/>
      <c r="DZ322" s="86" t="s">
        <v>86</v>
      </c>
      <c r="EA322" s="86"/>
      <c r="EB322" s="86"/>
      <c r="EC322" s="86"/>
      <c r="ED322" s="86"/>
      <c r="EE322" s="86"/>
      <c r="EF322" s="86"/>
      <c r="EG322" s="86"/>
      <c r="EH322" s="86"/>
      <c r="EI322" s="86"/>
      <c r="EJ322" s="86"/>
      <c r="EK322" s="86"/>
      <c r="EL322" s="62" t="s">
        <v>84</v>
      </c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</row>
    <row r="323" spans="1:154" s="21" customFormat="1" ht="39" customHeight="1" x14ac:dyDescent="0.2">
      <c r="A323" s="76" t="s">
        <v>446</v>
      </c>
      <c r="B323" s="76"/>
      <c r="C323" s="76"/>
      <c r="D323" s="76"/>
      <c r="E323" s="76"/>
      <c r="F323" s="76" t="s">
        <v>111</v>
      </c>
      <c r="G323" s="76"/>
      <c r="H323" s="76"/>
      <c r="I323" s="76"/>
      <c r="J323" s="76"/>
      <c r="K323" s="76"/>
      <c r="L323" s="76"/>
      <c r="M323" s="76"/>
      <c r="N323" s="76"/>
      <c r="O323" s="76" t="s">
        <v>122</v>
      </c>
      <c r="P323" s="76"/>
      <c r="Q323" s="76"/>
      <c r="R323" s="76"/>
      <c r="S323" s="76"/>
      <c r="T323" s="76"/>
      <c r="U323" s="76"/>
      <c r="V323" s="76"/>
      <c r="W323" s="76"/>
      <c r="X323" s="60" t="s">
        <v>370</v>
      </c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 t="s">
        <v>77</v>
      </c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84" t="s">
        <v>94</v>
      </c>
      <c r="AZ323" s="84"/>
      <c r="BA323" s="84"/>
      <c r="BB323" s="84"/>
      <c r="BC323" s="84"/>
      <c r="BD323" s="84"/>
      <c r="BE323" s="62" t="s">
        <v>95</v>
      </c>
      <c r="BF323" s="62"/>
      <c r="BG323" s="62"/>
      <c r="BH323" s="62"/>
      <c r="BI323" s="62"/>
      <c r="BJ323" s="62"/>
      <c r="BK323" s="62"/>
      <c r="BL323" s="62"/>
      <c r="BM323" s="62"/>
      <c r="BN323" s="81">
        <v>770</v>
      </c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0">
        <v>71701000</v>
      </c>
      <c r="BZ323" s="76"/>
      <c r="CA323" s="76"/>
      <c r="CB323" s="76"/>
      <c r="CC323" s="76"/>
      <c r="CD323" s="76"/>
      <c r="CE323" s="62" t="s">
        <v>80</v>
      </c>
      <c r="CF323" s="62"/>
      <c r="CG323" s="62"/>
      <c r="CH323" s="62"/>
      <c r="CI323" s="62"/>
      <c r="CJ323" s="62"/>
      <c r="CK323" s="62"/>
      <c r="CL323" s="62"/>
      <c r="CM323" s="62"/>
      <c r="CN323" s="61">
        <v>1869467.6</v>
      </c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76" t="s">
        <v>1173</v>
      </c>
      <c r="DC323" s="76"/>
      <c r="DD323" s="76"/>
      <c r="DE323" s="76"/>
      <c r="DF323" s="76"/>
      <c r="DG323" s="76"/>
      <c r="DH323" s="76"/>
      <c r="DI323" s="76"/>
      <c r="DJ323" s="76"/>
      <c r="DK323" s="76"/>
      <c r="DL323" s="76"/>
      <c r="DM323" s="76"/>
      <c r="DN323" s="76"/>
      <c r="DO323" s="76" t="s">
        <v>85</v>
      </c>
      <c r="DP323" s="76"/>
      <c r="DQ323" s="76"/>
      <c r="DR323" s="76"/>
      <c r="DS323" s="76"/>
      <c r="DT323" s="76"/>
      <c r="DU323" s="76"/>
      <c r="DV323" s="76"/>
      <c r="DW323" s="76"/>
      <c r="DX323" s="76"/>
      <c r="DY323" s="76"/>
      <c r="DZ323" s="86" t="s">
        <v>102</v>
      </c>
      <c r="EA323" s="86"/>
      <c r="EB323" s="86"/>
      <c r="EC323" s="86"/>
      <c r="ED323" s="86"/>
      <c r="EE323" s="86"/>
      <c r="EF323" s="86"/>
      <c r="EG323" s="86"/>
      <c r="EH323" s="86"/>
      <c r="EI323" s="86"/>
      <c r="EJ323" s="86"/>
      <c r="EK323" s="86"/>
      <c r="EL323" s="62" t="s">
        <v>103</v>
      </c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</row>
    <row r="324" spans="1:154" s="21" customFormat="1" ht="42" customHeight="1" x14ac:dyDescent="0.2">
      <c r="A324" s="76" t="s">
        <v>447</v>
      </c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59"/>
      <c r="P324" s="59"/>
      <c r="Q324" s="59"/>
      <c r="R324" s="59"/>
      <c r="S324" s="59"/>
      <c r="T324" s="59"/>
      <c r="U324" s="59"/>
      <c r="V324" s="59"/>
      <c r="W324" s="59"/>
      <c r="X324" s="60" t="s">
        <v>371</v>
      </c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 t="s">
        <v>77</v>
      </c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84" t="s">
        <v>94</v>
      </c>
      <c r="AZ324" s="84"/>
      <c r="BA324" s="84"/>
      <c r="BB324" s="84"/>
      <c r="BC324" s="84"/>
      <c r="BD324" s="84"/>
      <c r="BE324" s="62" t="s">
        <v>95</v>
      </c>
      <c r="BF324" s="62"/>
      <c r="BG324" s="62"/>
      <c r="BH324" s="62"/>
      <c r="BI324" s="62"/>
      <c r="BJ324" s="62"/>
      <c r="BK324" s="62"/>
      <c r="BL324" s="62"/>
      <c r="BM324" s="62"/>
      <c r="BN324" s="81">
        <v>745</v>
      </c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0">
        <v>71701000</v>
      </c>
      <c r="BZ324" s="76"/>
      <c r="CA324" s="76"/>
      <c r="CB324" s="76"/>
      <c r="CC324" s="76"/>
      <c r="CD324" s="76"/>
      <c r="CE324" s="62" t="s">
        <v>80</v>
      </c>
      <c r="CF324" s="62"/>
      <c r="CG324" s="62"/>
      <c r="CH324" s="62"/>
      <c r="CI324" s="62"/>
      <c r="CJ324" s="62"/>
      <c r="CK324" s="62"/>
      <c r="CL324" s="62"/>
      <c r="CM324" s="62"/>
      <c r="CN324" s="61">
        <v>875479.55</v>
      </c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76" t="s">
        <v>150</v>
      </c>
      <c r="DC324" s="76"/>
      <c r="DD324" s="76"/>
      <c r="DE324" s="76"/>
      <c r="DF324" s="76"/>
      <c r="DG324" s="76"/>
      <c r="DH324" s="76"/>
      <c r="DI324" s="76"/>
      <c r="DJ324" s="76"/>
      <c r="DK324" s="76"/>
      <c r="DL324" s="76"/>
      <c r="DM324" s="76"/>
      <c r="DN324" s="76"/>
      <c r="DO324" s="76" t="s">
        <v>85</v>
      </c>
      <c r="DP324" s="76"/>
      <c r="DQ324" s="76"/>
      <c r="DR324" s="76"/>
      <c r="DS324" s="76"/>
      <c r="DT324" s="76"/>
      <c r="DU324" s="76"/>
      <c r="DV324" s="76"/>
      <c r="DW324" s="76"/>
      <c r="DX324" s="76"/>
      <c r="DY324" s="76"/>
      <c r="DZ324" s="86" t="s">
        <v>102</v>
      </c>
      <c r="EA324" s="86"/>
      <c r="EB324" s="86"/>
      <c r="EC324" s="86"/>
      <c r="ED324" s="86"/>
      <c r="EE324" s="86"/>
      <c r="EF324" s="86"/>
      <c r="EG324" s="86"/>
      <c r="EH324" s="86"/>
      <c r="EI324" s="86"/>
      <c r="EJ324" s="86"/>
      <c r="EK324" s="86"/>
      <c r="EL324" s="62" t="s">
        <v>103</v>
      </c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</row>
    <row r="325" spans="1:154" s="21" customFormat="1" ht="41.25" customHeight="1" x14ac:dyDescent="0.2">
      <c r="A325" s="76" t="s">
        <v>448</v>
      </c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59"/>
      <c r="P325" s="59"/>
      <c r="Q325" s="59"/>
      <c r="R325" s="59"/>
      <c r="S325" s="59"/>
      <c r="T325" s="59"/>
      <c r="U325" s="59"/>
      <c r="V325" s="59"/>
      <c r="W325" s="59"/>
      <c r="X325" s="60" t="s">
        <v>372</v>
      </c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 t="s">
        <v>77</v>
      </c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84" t="s">
        <v>94</v>
      </c>
      <c r="AZ325" s="84"/>
      <c r="BA325" s="84"/>
      <c r="BB325" s="84"/>
      <c r="BC325" s="84"/>
      <c r="BD325" s="84"/>
      <c r="BE325" s="62" t="s">
        <v>95</v>
      </c>
      <c r="BF325" s="62"/>
      <c r="BG325" s="62"/>
      <c r="BH325" s="62"/>
      <c r="BI325" s="62"/>
      <c r="BJ325" s="62"/>
      <c r="BK325" s="62"/>
      <c r="BL325" s="62"/>
      <c r="BM325" s="62"/>
      <c r="BN325" s="81">
        <v>22</v>
      </c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0">
        <v>71701000</v>
      </c>
      <c r="BZ325" s="76"/>
      <c r="CA325" s="76"/>
      <c r="CB325" s="76"/>
      <c r="CC325" s="76"/>
      <c r="CD325" s="76"/>
      <c r="CE325" s="62" t="s">
        <v>80</v>
      </c>
      <c r="CF325" s="62"/>
      <c r="CG325" s="62"/>
      <c r="CH325" s="62"/>
      <c r="CI325" s="62"/>
      <c r="CJ325" s="62"/>
      <c r="CK325" s="62"/>
      <c r="CL325" s="62"/>
      <c r="CM325" s="62"/>
      <c r="CN325" s="61">
        <v>1260874.56</v>
      </c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76" t="s">
        <v>150</v>
      </c>
      <c r="DC325" s="76"/>
      <c r="DD325" s="76"/>
      <c r="DE325" s="76"/>
      <c r="DF325" s="76"/>
      <c r="DG325" s="76"/>
      <c r="DH325" s="76"/>
      <c r="DI325" s="76"/>
      <c r="DJ325" s="76"/>
      <c r="DK325" s="76"/>
      <c r="DL325" s="76"/>
      <c r="DM325" s="76"/>
      <c r="DN325" s="76"/>
      <c r="DO325" s="76" t="s">
        <v>85</v>
      </c>
      <c r="DP325" s="76"/>
      <c r="DQ325" s="76"/>
      <c r="DR325" s="76"/>
      <c r="DS325" s="76"/>
      <c r="DT325" s="76"/>
      <c r="DU325" s="76"/>
      <c r="DV325" s="76"/>
      <c r="DW325" s="76"/>
      <c r="DX325" s="76"/>
      <c r="DY325" s="76"/>
      <c r="DZ325" s="86" t="s">
        <v>102</v>
      </c>
      <c r="EA325" s="86"/>
      <c r="EB325" s="86"/>
      <c r="EC325" s="86"/>
      <c r="ED325" s="86"/>
      <c r="EE325" s="86"/>
      <c r="EF325" s="86"/>
      <c r="EG325" s="86"/>
      <c r="EH325" s="86"/>
      <c r="EI325" s="86"/>
      <c r="EJ325" s="86"/>
      <c r="EK325" s="86"/>
      <c r="EL325" s="62" t="s">
        <v>103</v>
      </c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</row>
    <row r="326" spans="1:154" s="21" customFormat="1" ht="37.5" customHeight="1" x14ac:dyDescent="0.2">
      <c r="A326" s="76" t="s">
        <v>449</v>
      </c>
      <c r="B326" s="76"/>
      <c r="C326" s="76"/>
      <c r="D326" s="76"/>
      <c r="E326" s="76"/>
      <c r="F326" s="76" t="s">
        <v>111</v>
      </c>
      <c r="G326" s="76"/>
      <c r="H326" s="76"/>
      <c r="I326" s="76"/>
      <c r="J326" s="76"/>
      <c r="K326" s="76"/>
      <c r="L326" s="76"/>
      <c r="M326" s="76"/>
      <c r="N326" s="76"/>
      <c r="O326" s="59" t="s">
        <v>1237</v>
      </c>
      <c r="P326" s="59"/>
      <c r="Q326" s="59"/>
      <c r="R326" s="59"/>
      <c r="S326" s="59"/>
      <c r="T326" s="59"/>
      <c r="U326" s="59"/>
      <c r="V326" s="59"/>
      <c r="W326" s="59"/>
      <c r="X326" s="60" t="s">
        <v>127</v>
      </c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 t="s">
        <v>77</v>
      </c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84" t="s">
        <v>94</v>
      </c>
      <c r="AZ326" s="84"/>
      <c r="BA326" s="84"/>
      <c r="BB326" s="84"/>
      <c r="BC326" s="84"/>
      <c r="BD326" s="84"/>
      <c r="BE326" s="62" t="s">
        <v>95</v>
      </c>
      <c r="BF326" s="62"/>
      <c r="BG326" s="62"/>
      <c r="BH326" s="62"/>
      <c r="BI326" s="62"/>
      <c r="BJ326" s="62"/>
      <c r="BK326" s="62"/>
      <c r="BL326" s="62"/>
      <c r="BM326" s="62"/>
      <c r="BN326" s="81">
        <v>5540</v>
      </c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0">
        <v>71701000</v>
      </c>
      <c r="BZ326" s="76"/>
      <c r="CA326" s="76"/>
      <c r="CB326" s="76"/>
      <c r="CC326" s="76"/>
      <c r="CD326" s="76"/>
      <c r="CE326" s="62" t="s">
        <v>80</v>
      </c>
      <c r="CF326" s="62"/>
      <c r="CG326" s="62"/>
      <c r="CH326" s="62"/>
      <c r="CI326" s="62"/>
      <c r="CJ326" s="62"/>
      <c r="CK326" s="62"/>
      <c r="CL326" s="62"/>
      <c r="CM326" s="62"/>
      <c r="CN326" s="61">
        <v>489268.2</v>
      </c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76" t="s">
        <v>1173</v>
      </c>
      <c r="DC326" s="76"/>
      <c r="DD326" s="76"/>
      <c r="DE326" s="76"/>
      <c r="DF326" s="76"/>
      <c r="DG326" s="76"/>
      <c r="DH326" s="76"/>
      <c r="DI326" s="76"/>
      <c r="DJ326" s="76"/>
      <c r="DK326" s="76"/>
      <c r="DL326" s="76"/>
      <c r="DM326" s="76"/>
      <c r="DN326" s="76"/>
      <c r="DO326" s="76" t="s">
        <v>85</v>
      </c>
      <c r="DP326" s="76"/>
      <c r="DQ326" s="76"/>
      <c r="DR326" s="76"/>
      <c r="DS326" s="76"/>
      <c r="DT326" s="76"/>
      <c r="DU326" s="76"/>
      <c r="DV326" s="76"/>
      <c r="DW326" s="76"/>
      <c r="DX326" s="76"/>
      <c r="DY326" s="76"/>
      <c r="DZ326" s="86" t="s">
        <v>86</v>
      </c>
      <c r="EA326" s="86"/>
      <c r="EB326" s="86"/>
      <c r="EC326" s="86"/>
      <c r="ED326" s="86"/>
      <c r="EE326" s="86"/>
      <c r="EF326" s="86"/>
      <c r="EG326" s="86"/>
      <c r="EH326" s="86"/>
      <c r="EI326" s="86"/>
      <c r="EJ326" s="86"/>
      <c r="EK326" s="86"/>
      <c r="EL326" s="62" t="s">
        <v>84</v>
      </c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</row>
    <row r="327" spans="1:154" s="21" customFormat="1" ht="39" customHeight="1" x14ac:dyDescent="0.2">
      <c r="A327" s="76" t="s">
        <v>450</v>
      </c>
      <c r="B327" s="76"/>
      <c r="C327" s="76"/>
      <c r="D327" s="76"/>
      <c r="E327" s="76"/>
      <c r="F327" s="76" t="s">
        <v>111</v>
      </c>
      <c r="G327" s="76"/>
      <c r="H327" s="76"/>
      <c r="I327" s="76"/>
      <c r="J327" s="76"/>
      <c r="K327" s="76"/>
      <c r="L327" s="76"/>
      <c r="M327" s="76"/>
      <c r="N327" s="76"/>
      <c r="O327" s="59" t="s">
        <v>134</v>
      </c>
      <c r="P327" s="59"/>
      <c r="Q327" s="59"/>
      <c r="R327" s="59"/>
      <c r="S327" s="59"/>
      <c r="T327" s="59"/>
      <c r="U327" s="59"/>
      <c r="V327" s="59"/>
      <c r="W327" s="59"/>
      <c r="X327" s="60" t="s">
        <v>135</v>
      </c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 t="s">
        <v>77</v>
      </c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84" t="s">
        <v>94</v>
      </c>
      <c r="AZ327" s="84"/>
      <c r="BA327" s="84"/>
      <c r="BB327" s="84"/>
      <c r="BC327" s="84"/>
      <c r="BD327" s="84"/>
      <c r="BE327" s="62" t="s">
        <v>95</v>
      </c>
      <c r="BF327" s="62"/>
      <c r="BG327" s="62"/>
      <c r="BH327" s="62"/>
      <c r="BI327" s="62"/>
      <c r="BJ327" s="62"/>
      <c r="BK327" s="62"/>
      <c r="BL327" s="62"/>
      <c r="BM327" s="62"/>
      <c r="BN327" s="81">
        <v>20685</v>
      </c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0">
        <v>71701000</v>
      </c>
      <c r="BZ327" s="76"/>
      <c r="CA327" s="76"/>
      <c r="CB327" s="76"/>
      <c r="CC327" s="76"/>
      <c r="CD327" s="76"/>
      <c r="CE327" s="62" t="s">
        <v>80</v>
      </c>
      <c r="CF327" s="62"/>
      <c r="CG327" s="62"/>
      <c r="CH327" s="62"/>
      <c r="CI327" s="62"/>
      <c r="CJ327" s="62"/>
      <c r="CK327" s="62"/>
      <c r="CL327" s="62"/>
      <c r="CM327" s="62"/>
      <c r="CN327" s="61">
        <v>2599772.9</v>
      </c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76" t="s">
        <v>150</v>
      </c>
      <c r="DC327" s="76"/>
      <c r="DD327" s="76"/>
      <c r="DE327" s="76"/>
      <c r="DF327" s="76"/>
      <c r="DG327" s="76"/>
      <c r="DH327" s="76"/>
      <c r="DI327" s="76"/>
      <c r="DJ327" s="76"/>
      <c r="DK327" s="76"/>
      <c r="DL327" s="76"/>
      <c r="DM327" s="76"/>
      <c r="DN327" s="76"/>
      <c r="DO327" s="76" t="s">
        <v>85</v>
      </c>
      <c r="DP327" s="76"/>
      <c r="DQ327" s="76"/>
      <c r="DR327" s="76"/>
      <c r="DS327" s="76"/>
      <c r="DT327" s="76"/>
      <c r="DU327" s="76"/>
      <c r="DV327" s="76"/>
      <c r="DW327" s="76"/>
      <c r="DX327" s="76"/>
      <c r="DY327" s="76"/>
      <c r="DZ327" s="86" t="s">
        <v>102</v>
      </c>
      <c r="EA327" s="86"/>
      <c r="EB327" s="86"/>
      <c r="EC327" s="86"/>
      <c r="ED327" s="86"/>
      <c r="EE327" s="86"/>
      <c r="EF327" s="86"/>
      <c r="EG327" s="86"/>
      <c r="EH327" s="86"/>
      <c r="EI327" s="86"/>
      <c r="EJ327" s="86"/>
      <c r="EK327" s="86"/>
      <c r="EL327" s="62" t="s">
        <v>103</v>
      </c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</row>
    <row r="328" spans="1:154" s="21" customFormat="1" ht="42" customHeight="1" x14ac:dyDescent="0.2">
      <c r="A328" s="76" t="s">
        <v>451</v>
      </c>
      <c r="B328" s="76"/>
      <c r="C328" s="76"/>
      <c r="D328" s="76"/>
      <c r="E328" s="76"/>
      <c r="F328" s="76" t="s">
        <v>111</v>
      </c>
      <c r="G328" s="76"/>
      <c r="H328" s="76"/>
      <c r="I328" s="76"/>
      <c r="J328" s="76"/>
      <c r="K328" s="76"/>
      <c r="L328" s="76"/>
      <c r="M328" s="76"/>
      <c r="N328" s="76"/>
      <c r="O328" s="59" t="s">
        <v>1238</v>
      </c>
      <c r="P328" s="59"/>
      <c r="Q328" s="59"/>
      <c r="R328" s="59"/>
      <c r="S328" s="59"/>
      <c r="T328" s="59"/>
      <c r="U328" s="59"/>
      <c r="V328" s="59"/>
      <c r="W328" s="59"/>
      <c r="X328" s="60" t="s">
        <v>117</v>
      </c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 t="s">
        <v>77</v>
      </c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84" t="s">
        <v>94</v>
      </c>
      <c r="AZ328" s="84"/>
      <c r="BA328" s="84"/>
      <c r="BB328" s="84"/>
      <c r="BC328" s="84"/>
      <c r="BD328" s="84"/>
      <c r="BE328" s="62" t="s">
        <v>95</v>
      </c>
      <c r="BF328" s="62"/>
      <c r="BG328" s="62"/>
      <c r="BH328" s="62"/>
      <c r="BI328" s="62"/>
      <c r="BJ328" s="62"/>
      <c r="BK328" s="62"/>
      <c r="BL328" s="62"/>
      <c r="BM328" s="62"/>
      <c r="BN328" s="62">
        <v>40</v>
      </c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80">
        <v>71701000</v>
      </c>
      <c r="BZ328" s="76"/>
      <c r="CA328" s="76"/>
      <c r="CB328" s="76"/>
      <c r="CC328" s="76"/>
      <c r="CD328" s="76"/>
      <c r="CE328" s="62" t="s">
        <v>80</v>
      </c>
      <c r="CF328" s="62"/>
      <c r="CG328" s="62"/>
      <c r="CH328" s="62"/>
      <c r="CI328" s="62"/>
      <c r="CJ328" s="62"/>
      <c r="CK328" s="62"/>
      <c r="CL328" s="62"/>
      <c r="CM328" s="62"/>
      <c r="CN328" s="61">
        <v>1102408</v>
      </c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76" t="s">
        <v>150</v>
      </c>
      <c r="DC328" s="76"/>
      <c r="DD328" s="76"/>
      <c r="DE328" s="76"/>
      <c r="DF328" s="76"/>
      <c r="DG328" s="76"/>
      <c r="DH328" s="76"/>
      <c r="DI328" s="76"/>
      <c r="DJ328" s="76"/>
      <c r="DK328" s="76"/>
      <c r="DL328" s="76"/>
      <c r="DM328" s="76"/>
      <c r="DN328" s="76"/>
      <c r="DO328" s="59" t="s">
        <v>85</v>
      </c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62" t="s">
        <v>86</v>
      </c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 t="s">
        <v>84</v>
      </c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</row>
    <row r="329" spans="1:154" s="21" customFormat="1" ht="38.25" customHeight="1" x14ac:dyDescent="0.2">
      <c r="A329" s="76" t="s">
        <v>452</v>
      </c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59"/>
      <c r="P329" s="59"/>
      <c r="Q329" s="59"/>
      <c r="R329" s="59"/>
      <c r="S329" s="59"/>
      <c r="T329" s="59"/>
      <c r="U329" s="59"/>
      <c r="V329" s="59"/>
      <c r="W329" s="59"/>
      <c r="X329" s="60" t="s">
        <v>117</v>
      </c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 t="s">
        <v>77</v>
      </c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84" t="s">
        <v>94</v>
      </c>
      <c r="AZ329" s="84"/>
      <c r="BA329" s="84"/>
      <c r="BB329" s="84"/>
      <c r="BC329" s="84"/>
      <c r="BD329" s="84"/>
      <c r="BE329" s="62" t="s">
        <v>95</v>
      </c>
      <c r="BF329" s="62"/>
      <c r="BG329" s="62"/>
      <c r="BH329" s="62"/>
      <c r="BI329" s="62"/>
      <c r="BJ329" s="62"/>
      <c r="BK329" s="62"/>
      <c r="BL329" s="62"/>
      <c r="BM329" s="62"/>
      <c r="BN329" s="62">
        <v>40</v>
      </c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80">
        <v>71701000</v>
      </c>
      <c r="BZ329" s="76"/>
      <c r="CA329" s="76"/>
      <c r="CB329" s="76"/>
      <c r="CC329" s="76"/>
      <c r="CD329" s="76"/>
      <c r="CE329" s="62" t="s">
        <v>80</v>
      </c>
      <c r="CF329" s="62"/>
      <c r="CG329" s="62"/>
      <c r="CH329" s="62"/>
      <c r="CI329" s="62"/>
      <c r="CJ329" s="62"/>
      <c r="CK329" s="62"/>
      <c r="CL329" s="62"/>
      <c r="CM329" s="62"/>
      <c r="CN329" s="61">
        <v>1020558</v>
      </c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76" t="s">
        <v>150</v>
      </c>
      <c r="DC329" s="76"/>
      <c r="DD329" s="76"/>
      <c r="DE329" s="76"/>
      <c r="DF329" s="76"/>
      <c r="DG329" s="76"/>
      <c r="DH329" s="76"/>
      <c r="DI329" s="76"/>
      <c r="DJ329" s="76"/>
      <c r="DK329" s="76"/>
      <c r="DL329" s="76"/>
      <c r="DM329" s="76"/>
      <c r="DN329" s="76"/>
      <c r="DO329" s="59" t="s">
        <v>85</v>
      </c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62" t="s">
        <v>102</v>
      </c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 t="s">
        <v>103</v>
      </c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</row>
    <row r="330" spans="1:154" s="21" customFormat="1" ht="42.75" customHeight="1" x14ac:dyDescent="0.2">
      <c r="A330" s="76" t="s">
        <v>453</v>
      </c>
      <c r="B330" s="76"/>
      <c r="C330" s="76"/>
      <c r="D330" s="76"/>
      <c r="E330" s="76"/>
      <c r="F330" s="76" t="s">
        <v>111</v>
      </c>
      <c r="G330" s="76"/>
      <c r="H330" s="76"/>
      <c r="I330" s="76"/>
      <c r="J330" s="76"/>
      <c r="K330" s="76"/>
      <c r="L330" s="76"/>
      <c r="M330" s="76"/>
      <c r="N330" s="76"/>
      <c r="O330" s="76" t="s">
        <v>1240</v>
      </c>
      <c r="P330" s="76"/>
      <c r="Q330" s="76"/>
      <c r="R330" s="76"/>
      <c r="S330" s="76"/>
      <c r="T330" s="76"/>
      <c r="U330" s="76"/>
      <c r="V330" s="76"/>
      <c r="W330" s="76"/>
      <c r="X330" s="60" t="s">
        <v>375</v>
      </c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 t="s">
        <v>77</v>
      </c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84" t="s">
        <v>94</v>
      </c>
      <c r="AZ330" s="84"/>
      <c r="BA330" s="84"/>
      <c r="BB330" s="84"/>
      <c r="BC330" s="84"/>
      <c r="BD330" s="84"/>
      <c r="BE330" s="62" t="s">
        <v>95</v>
      </c>
      <c r="BF330" s="62"/>
      <c r="BG330" s="62"/>
      <c r="BH330" s="62"/>
      <c r="BI330" s="62"/>
      <c r="BJ330" s="62"/>
      <c r="BK330" s="62"/>
      <c r="BL330" s="62"/>
      <c r="BM330" s="62"/>
      <c r="BN330" s="62">
        <v>1700</v>
      </c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80">
        <v>71701000</v>
      </c>
      <c r="BZ330" s="76"/>
      <c r="CA330" s="76"/>
      <c r="CB330" s="76"/>
      <c r="CC330" s="76"/>
      <c r="CD330" s="76"/>
      <c r="CE330" s="62" t="s">
        <v>80</v>
      </c>
      <c r="CF330" s="62"/>
      <c r="CG330" s="62"/>
      <c r="CH330" s="62"/>
      <c r="CI330" s="62"/>
      <c r="CJ330" s="62"/>
      <c r="CK330" s="62"/>
      <c r="CL330" s="62"/>
      <c r="CM330" s="62"/>
      <c r="CN330" s="61">
        <v>348576</v>
      </c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76" t="s">
        <v>1173</v>
      </c>
      <c r="DC330" s="76"/>
      <c r="DD330" s="76"/>
      <c r="DE330" s="76"/>
      <c r="DF330" s="76"/>
      <c r="DG330" s="76"/>
      <c r="DH330" s="76"/>
      <c r="DI330" s="76"/>
      <c r="DJ330" s="76"/>
      <c r="DK330" s="76"/>
      <c r="DL330" s="76"/>
      <c r="DM330" s="76"/>
      <c r="DN330" s="76"/>
      <c r="DO330" s="59" t="s">
        <v>85</v>
      </c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62" t="s">
        <v>86</v>
      </c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 t="s">
        <v>84</v>
      </c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</row>
    <row r="331" spans="1:154" s="21" customFormat="1" ht="52.5" customHeight="1" x14ac:dyDescent="0.2">
      <c r="A331" s="76" t="s">
        <v>454</v>
      </c>
      <c r="B331" s="76"/>
      <c r="C331" s="76"/>
      <c r="D331" s="76"/>
      <c r="E331" s="76"/>
      <c r="F331" s="76" t="s">
        <v>111</v>
      </c>
      <c r="G331" s="76"/>
      <c r="H331" s="76"/>
      <c r="I331" s="76"/>
      <c r="J331" s="76"/>
      <c r="K331" s="76"/>
      <c r="L331" s="76"/>
      <c r="M331" s="76"/>
      <c r="N331" s="76"/>
      <c r="O331" s="76" t="s">
        <v>1242</v>
      </c>
      <c r="P331" s="76"/>
      <c r="Q331" s="76"/>
      <c r="R331" s="76"/>
      <c r="S331" s="76"/>
      <c r="T331" s="76"/>
      <c r="U331" s="76"/>
      <c r="V331" s="76"/>
      <c r="W331" s="76"/>
      <c r="X331" s="60" t="s">
        <v>376</v>
      </c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 t="s">
        <v>77</v>
      </c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84" t="s">
        <v>94</v>
      </c>
      <c r="AZ331" s="84"/>
      <c r="BA331" s="84"/>
      <c r="BB331" s="84"/>
      <c r="BC331" s="84"/>
      <c r="BD331" s="84"/>
      <c r="BE331" s="62" t="s">
        <v>95</v>
      </c>
      <c r="BF331" s="62"/>
      <c r="BG331" s="62"/>
      <c r="BH331" s="62"/>
      <c r="BI331" s="62"/>
      <c r="BJ331" s="62"/>
      <c r="BK331" s="62"/>
      <c r="BL331" s="62"/>
      <c r="BM331" s="62"/>
      <c r="BN331" s="62">
        <v>1195</v>
      </c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80">
        <v>71701000</v>
      </c>
      <c r="BZ331" s="80"/>
      <c r="CA331" s="80"/>
      <c r="CB331" s="80"/>
      <c r="CC331" s="80"/>
      <c r="CD331" s="80"/>
      <c r="CE331" s="62" t="s">
        <v>80</v>
      </c>
      <c r="CF331" s="62"/>
      <c r="CG331" s="62"/>
      <c r="CH331" s="62"/>
      <c r="CI331" s="62"/>
      <c r="CJ331" s="62"/>
      <c r="CK331" s="62"/>
      <c r="CL331" s="62"/>
      <c r="CM331" s="62"/>
      <c r="CN331" s="61">
        <v>715323.4</v>
      </c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76" t="s">
        <v>1173</v>
      </c>
      <c r="DC331" s="76"/>
      <c r="DD331" s="76"/>
      <c r="DE331" s="76"/>
      <c r="DF331" s="76"/>
      <c r="DG331" s="76"/>
      <c r="DH331" s="76"/>
      <c r="DI331" s="76"/>
      <c r="DJ331" s="76"/>
      <c r="DK331" s="76"/>
      <c r="DL331" s="76"/>
      <c r="DM331" s="76"/>
      <c r="DN331" s="76"/>
      <c r="DO331" s="59" t="s">
        <v>85</v>
      </c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62" t="s">
        <v>86</v>
      </c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 t="s">
        <v>84</v>
      </c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</row>
    <row r="332" spans="1:154" s="21" customFormat="1" ht="40.5" customHeight="1" x14ac:dyDescent="0.2">
      <c r="A332" s="76" t="s">
        <v>455</v>
      </c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60" t="s">
        <v>120</v>
      </c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 t="s">
        <v>77</v>
      </c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84" t="s">
        <v>94</v>
      </c>
      <c r="AZ332" s="84"/>
      <c r="BA332" s="84"/>
      <c r="BB332" s="84"/>
      <c r="BC332" s="84"/>
      <c r="BD332" s="84"/>
      <c r="BE332" s="62" t="s">
        <v>95</v>
      </c>
      <c r="BF332" s="62"/>
      <c r="BG332" s="62"/>
      <c r="BH332" s="62"/>
      <c r="BI332" s="62"/>
      <c r="BJ332" s="62"/>
      <c r="BK332" s="62"/>
      <c r="BL332" s="62"/>
      <c r="BM332" s="62"/>
      <c r="BN332" s="62">
        <v>1913</v>
      </c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80">
        <v>71701000</v>
      </c>
      <c r="BZ332" s="76"/>
      <c r="CA332" s="76"/>
      <c r="CB332" s="76"/>
      <c r="CC332" s="76"/>
      <c r="CD332" s="76"/>
      <c r="CE332" s="62" t="s">
        <v>80</v>
      </c>
      <c r="CF332" s="62"/>
      <c r="CG332" s="62"/>
      <c r="CH332" s="62"/>
      <c r="CI332" s="62"/>
      <c r="CJ332" s="62"/>
      <c r="CK332" s="62"/>
      <c r="CL332" s="62"/>
      <c r="CM332" s="62"/>
      <c r="CN332" s="61">
        <v>186725.23</v>
      </c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76" t="s">
        <v>150</v>
      </c>
      <c r="DC332" s="76"/>
      <c r="DD332" s="76"/>
      <c r="DE332" s="76"/>
      <c r="DF332" s="76"/>
      <c r="DG332" s="76"/>
      <c r="DH332" s="76"/>
      <c r="DI332" s="76"/>
      <c r="DJ332" s="76"/>
      <c r="DK332" s="76"/>
      <c r="DL332" s="76"/>
      <c r="DM332" s="76"/>
      <c r="DN332" s="76"/>
      <c r="DO332" s="59" t="s">
        <v>85</v>
      </c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62" t="s">
        <v>86</v>
      </c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 t="s">
        <v>84</v>
      </c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</row>
    <row r="333" spans="1:154" s="21" customFormat="1" ht="40.5" customHeight="1" x14ac:dyDescent="0.2">
      <c r="A333" s="76" t="s">
        <v>456</v>
      </c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60" t="s">
        <v>377</v>
      </c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 t="s">
        <v>77</v>
      </c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84" t="s">
        <v>78</v>
      </c>
      <c r="AZ333" s="84"/>
      <c r="BA333" s="84"/>
      <c r="BB333" s="84"/>
      <c r="BC333" s="84"/>
      <c r="BD333" s="84"/>
      <c r="BE333" s="62" t="s">
        <v>79</v>
      </c>
      <c r="BF333" s="62"/>
      <c r="BG333" s="62"/>
      <c r="BH333" s="62"/>
      <c r="BI333" s="62"/>
      <c r="BJ333" s="62"/>
      <c r="BK333" s="62"/>
      <c r="BL333" s="62"/>
      <c r="BM333" s="62"/>
      <c r="BN333" s="62">
        <v>4780</v>
      </c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80">
        <v>71701000</v>
      </c>
      <c r="BZ333" s="76"/>
      <c r="CA333" s="76"/>
      <c r="CB333" s="76"/>
      <c r="CC333" s="76"/>
      <c r="CD333" s="76"/>
      <c r="CE333" s="62" t="s">
        <v>80</v>
      </c>
      <c r="CF333" s="62"/>
      <c r="CG333" s="62"/>
      <c r="CH333" s="62"/>
      <c r="CI333" s="62"/>
      <c r="CJ333" s="62"/>
      <c r="CK333" s="62"/>
      <c r="CL333" s="62"/>
      <c r="CM333" s="62"/>
      <c r="CN333" s="61">
        <v>103474</v>
      </c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76" t="s">
        <v>150</v>
      </c>
      <c r="DC333" s="76"/>
      <c r="DD333" s="76"/>
      <c r="DE333" s="76"/>
      <c r="DF333" s="76"/>
      <c r="DG333" s="76"/>
      <c r="DH333" s="76"/>
      <c r="DI333" s="76"/>
      <c r="DJ333" s="76"/>
      <c r="DK333" s="76"/>
      <c r="DL333" s="76"/>
      <c r="DM333" s="76"/>
      <c r="DN333" s="76"/>
      <c r="DO333" s="59" t="s">
        <v>85</v>
      </c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62" t="s">
        <v>86</v>
      </c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 t="s">
        <v>84</v>
      </c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</row>
    <row r="334" spans="1:154" s="21" customFormat="1" ht="40.5" customHeight="1" x14ac:dyDescent="0.2">
      <c r="A334" s="76" t="s">
        <v>457</v>
      </c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60" t="s">
        <v>344</v>
      </c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 t="s">
        <v>77</v>
      </c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84" t="s">
        <v>94</v>
      </c>
      <c r="AZ334" s="84"/>
      <c r="BA334" s="84"/>
      <c r="BB334" s="84"/>
      <c r="BC334" s="84"/>
      <c r="BD334" s="84"/>
      <c r="BE334" s="62" t="s">
        <v>95</v>
      </c>
      <c r="BF334" s="62"/>
      <c r="BG334" s="62"/>
      <c r="BH334" s="62"/>
      <c r="BI334" s="62"/>
      <c r="BJ334" s="62"/>
      <c r="BK334" s="62"/>
      <c r="BL334" s="62"/>
      <c r="BM334" s="62"/>
      <c r="BN334" s="62">
        <v>78</v>
      </c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80">
        <v>71701000</v>
      </c>
      <c r="BZ334" s="76"/>
      <c r="CA334" s="76"/>
      <c r="CB334" s="76"/>
      <c r="CC334" s="76"/>
      <c r="CD334" s="76"/>
      <c r="CE334" s="62" t="s">
        <v>80</v>
      </c>
      <c r="CF334" s="62"/>
      <c r="CG334" s="62"/>
      <c r="CH334" s="62"/>
      <c r="CI334" s="62"/>
      <c r="CJ334" s="62"/>
      <c r="CK334" s="62"/>
      <c r="CL334" s="62"/>
      <c r="CM334" s="62"/>
      <c r="CN334" s="61">
        <v>13885400.1</v>
      </c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76" t="s">
        <v>150</v>
      </c>
      <c r="DC334" s="76"/>
      <c r="DD334" s="76"/>
      <c r="DE334" s="76"/>
      <c r="DF334" s="76"/>
      <c r="DG334" s="76"/>
      <c r="DH334" s="76"/>
      <c r="DI334" s="76"/>
      <c r="DJ334" s="76"/>
      <c r="DK334" s="76"/>
      <c r="DL334" s="76"/>
      <c r="DM334" s="76"/>
      <c r="DN334" s="76"/>
      <c r="DO334" s="59" t="s">
        <v>85</v>
      </c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62" t="s">
        <v>102</v>
      </c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 t="s">
        <v>103</v>
      </c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</row>
    <row r="335" spans="1:154" s="21" customFormat="1" ht="40.5" customHeight="1" x14ac:dyDescent="0.2">
      <c r="A335" s="76" t="s">
        <v>458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60" t="s">
        <v>344</v>
      </c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 t="s">
        <v>77</v>
      </c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84" t="s">
        <v>94</v>
      </c>
      <c r="AZ335" s="84"/>
      <c r="BA335" s="84"/>
      <c r="BB335" s="84"/>
      <c r="BC335" s="84"/>
      <c r="BD335" s="84"/>
      <c r="BE335" s="62" t="s">
        <v>95</v>
      </c>
      <c r="BF335" s="62"/>
      <c r="BG335" s="62"/>
      <c r="BH335" s="62"/>
      <c r="BI335" s="62"/>
      <c r="BJ335" s="62"/>
      <c r="BK335" s="62"/>
      <c r="BL335" s="62"/>
      <c r="BM335" s="62"/>
      <c r="BN335" s="62">
        <v>706</v>
      </c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80">
        <v>71701000</v>
      </c>
      <c r="BZ335" s="76"/>
      <c r="CA335" s="76"/>
      <c r="CB335" s="76"/>
      <c r="CC335" s="76"/>
      <c r="CD335" s="76"/>
      <c r="CE335" s="62" t="s">
        <v>80</v>
      </c>
      <c r="CF335" s="62"/>
      <c r="CG335" s="62"/>
      <c r="CH335" s="62"/>
      <c r="CI335" s="62"/>
      <c r="CJ335" s="62"/>
      <c r="CK335" s="62"/>
      <c r="CL335" s="62"/>
      <c r="CM335" s="62"/>
      <c r="CN335" s="61">
        <v>5331643.41</v>
      </c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76" t="s">
        <v>150</v>
      </c>
      <c r="DC335" s="76"/>
      <c r="DD335" s="76"/>
      <c r="DE335" s="76"/>
      <c r="DF335" s="76"/>
      <c r="DG335" s="76"/>
      <c r="DH335" s="76"/>
      <c r="DI335" s="76"/>
      <c r="DJ335" s="76"/>
      <c r="DK335" s="76"/>
      <c r="DL335" s="76"/>
      <c r="DM335" s="76"/>
      <c r="DN335" s="76"/>
      <c r="DO335" s="59" t="s">
        <v>85</v>
      </c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62" t="s">
        <v>102</v>
      </c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 t="s">
        <v>103</v>
      </c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</row>
    <row r="336" spans="1:154" s="21" customFormat="1" ht="50.25" customHeight="1" x14ac:dyDescent="0.2">
      <c r="A336" s="76" t="s">
        <v>459</v>
      </c>
      <c r="B336" s="76"/>
      <c r="C336" s="76"/>
      <c r="D336" s="76"/>
      <c r="E336" s="76"/>
      <c r="F336" s="76" t="s">
        <v>111</v>
      </c>
      <c r="G336" s="76"/>
      <c r="H336" s="76"/>
      <c r="I336" s="76"/>
      <c r="J336" s="76"/>
      <c r="K336" s="76"/>
      <c r="L336" s="76"/>
      <c r="M336" s="76"/>
      <c r="N336" s="76"/>
      <c r="O336" s="76" t="s">
        <v>131</v>
      </c>
      <c r="P336" s="76"/>
      <c r="Q336" s="76"/>
      <c r="R336" s="76"/>
      <c r="S336" s="76"/>
      <c r="T336" s="76"/>
      <c r="U336" s="76"/>
      <c r="V336" s="76"/>
      <c r="W336" s="76"/>
      <c r="X336" s="60" t="s">
        <v>132</v>
      </c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 t="s">
        <v>77</v>
      </c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84" t="s">
        <v>94</v>
      </c>
      <c r="AZ336" s="84"/>
      <c r="BA336" s="84"/>
      <c r="BB336" s="84"/>
      <c r="BC336" s="84"/>
      <c r="BD336" s="84"/>
      <c r="BE336" s="62" t="s">
        <v>95</v>
      </c>
      <c r="BF336" s="62"/>
      <c r="BG336" s="62"/>
      <c r="BH336" s="62"/>
      <c r="BI336" s="62"/>
      <c r="BJ336" s="62"/>
      <c r="BK336" s="62"/>
      <c r="BL336" s="62"/>
      <c r="BM336" s="62"/>
      <c r="BN336" s="62">
        <v>4090</v>
      </c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80">
        <v>71701000</v>
      </c>
      <c r="BZ336" s="76"/>
      <c r="CA336" s="76"/>
      <c r="CB336" s="76"/>
      <c r="CC336" s="76"/>
      <c r="CD336" s="76"/>
      <c r="CE336" s="62" t="s">
        <v>80</v>
      </c>
      <c r="CF336" s="62"/>
      <c r="CG336" s="62"/>
      <c r="CH336" s="62"/>
      <c r="CI336" s="62"/>
      <c r="CJ336" s="62"/>
      <c r="CK336" s="62"/>
      <c r="CL336" s="62"/>
      <c r="CM336" s="62"/>
      <c r="CN336" s="61">
        <v>1862716.05</v>
      </c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76" t="s">
        <v>1173</v>
      </c>
      <c r="DC336" s="76"/>
      <c r="DD336" s="76"/>
      <c r="DE336" s="76"/>
      <c r="DF336" s="76"/>
      <c r="DG336" s="76"/>
      <c r="DH336" s="76"/>
      <c r="DI336" s="76"/>
      <c r="DJ336" s="76"/>
      <c r="DK336" s="76"/>
      <c r="DL336" s="76"/>
      <c r="DM336" s="76"/>
      <c r="DN336" s="76"/>
      <c r="DO336" s="59" t="s">
        <v>85</v>
      </c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62" t="s">
        <v>86</v>
      </c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 t="s">
        <v>84</v>
      </c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</row>
    <row r="337" spans="1:154" s="21" customFormat="1" ht="39.75" customHeight="1" x14ac:dyDescent="0.2">
      <c r="A337" s="76" t="s">
        <v>460</v>
      </c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60" t="s">
        <v>378</v>
      </c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 t="s">
        <v>77</v>
      </c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84" t="s">
        <v>78</v>
      </c>
      <c r="AZ337" s="84"/>
      <c r="BA337" s="84"/>
      <c r="BB337" s="84"/>
      <c r="BC337" s="84"/>
      <c r="BD337" s="84"/>
      <c r="BE337" s="62" t="s">
        <v>79</v>
      </c>
      <c r="BF337" s="62"/>
      <c r="BG337" s="62"/>
      <c r="BH337" s="62"/>
      <c r="BI337" s="62"/>
      <c r="BJ337" s="62"/>
      <c r="BK337" s="62"/>
      <c r="BL337" s="62"/>
      <c r="BM337" s="62"/>
      <c r="BN337" s="62">
        <v>1</v>
      </c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80">
        <v>71701000</v>
      </c>
      <c r="BZ337" s="76"/>
      <c r="CA337" s="76"/>
      <c r="CB337" s="76"/>
      <c r="CC337" s="76"/>
      <c r="CD337" s="76"/>
      <c r="CE337" s="62" t="s">
        <v>80</v>
      </c>
      <c r="CF337" s="62"/>
      <c r="CG337" s="62"/>
      <c r="CH337" s="62"/>
      <c r="CI337" s="62"/>
      <c r="CJ337" s="62"/>
      <c r="CK337" s="62"/>
      <c r="CL337" s="62"/>
      <c r="CM337" s="62"/>
      <c r="CN337" s="61">
        <v>135000</v>
      </c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76" t="s">
        <v>150</v>
      </c>
      <c r="DC337" s="76"/>
      <c r="DD337" s="76"/>
      <c r="DE337" s="76"/>
      <c r="DF337" s="76"/>
      <c r="DG337" s="76"/>
      <c r="DH337" s="76"/>
      <c r="DI337" s="76"/>
      <c r="DJ337" s="76"/>
      <c r="DK337" s="76"/>
      <c r="DL337" s="76"/>
      <c r="DM337" s="76"/>
      <c r="DN337" s="76"/>
      <c r="DO337" s="59" t="s">
        <v>85</v>
      </c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62" t="s">
        <v>86</v>
      </c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 t="s">
        <v>84</v>
      </c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</row>
    <row r="338" spans="1:154" s="21" customFormat="1" ht="39.75" customHeight="1" x14ac:dyDescent="0.2">
      <c r="A338" s="76" t="s">
        <v>461</v>
      </c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60" t="s">
        <v>379</v>
      </c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 t="s">
        <v>77</v>
      </c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84" t="s">
        <v>78</v>
      </c>
      <c r="AZ338" s="84"/>
      <c r="BA338" s="84"/>
      <c r="BB338" s="84"/>
      <c r="BC338" s="84"/>
      <c r="BD338" s="84"/>
      <c r="BE338" s="62" t="s">
        <v>79</v>
      </c>
      <c r="BF338" s="62"/>
      <c r="BG338" s="62"/>
      <c r="BH338" s="62"/>
      <c r="BI338" s="62"/>
      <c r="BJ338" s="62"/>
      <c r="BK338" s="62"/>
      <c r="BL338" s="62"/>
      <c r="BM338" s="62"/>
      <c r="BN338" s="62">
        <v>1</v>
      </c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80">
        <v>71701000</v>
      </c>
      <c r="BZ338" s="76"/>
      <c r="CA338" s="76"/>
      <c r="CB338" s="76"/>
      <c r="CC338" s="76"/>
      <c r="CD338" s="76"/>
      <c r="CE338" s="62" t="s">
        <v>80</v>
      </c>
      <c r="CF338" s="62"/>
      <c r="CG338" s="62"/>
      <c r="CH338" s="62"/>
      <c r="CI338" s="62"/>
      <c r="CJ338" s="62"/>
      <c r="CK338" s="62"/>
      <c r="CL338" s="62"/>
      <c r="CM338" s="62"/>
      <c r="CN338" s="61">
        <v>2850000</v>
      </c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76" t="s">
        <v>150</v>
      </c>
      <c r="DC338" s="76"/>
      <c r="DD338" s="76"/>
      <c r="DE338" s="76"/>
      <c r="DF338" s="76"/>
      <c r="DG338" s="76"/>
      <c r="DH338" s="76"/>
      <c r="DI338" s="76"/>
      <c r="DJ338" s="76"/>
      <c r="DK338" s="76"/>
      <c r="DL338" s="76"/>
      <c r="DM338" s="76"/>
      <c r="DN338" s="76"/>
      <c r="DO338" s="59" t="s">
        <v>85</v>
      </c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62" t="s">
        <v>102</v>
      </c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 t="s">
        <v>103</v>
      </c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</row>
    <row r="339" spans="1:154" s="21" customFormat="1" ht="39.75" customHeight="1" x14ac:dyDescent="0.2">
      <c r="A339" s="76" t="s">
        <v>462</v>
      </c>
      <c r="B339" s="76"/>
      <c r="C339" s="76"/>
      <c r="D339" s="76"/>
      <c r="E339" s="76"/>
      <c r="F339" s="76" t="s">
        <v>111</v>
      </c>
      <c r="G339" s="76"/>
      <c r="H339" s="76"/>
      <c r="I339" s="76"/>
      <c r="J339" s="76"/>
      <c r="K339" s="76"/>
      <c r="L339" s="76"/>
      <c r="M339" s="76"/>
      <c r="N339" s="76"/>
      <c r="O339" s="76" t="s">
        <v>1244</v>
      </c>
      <c r="P339" s="76"/>
      <c r="Q339" s="76"/>
      <c r="R339" s="76"/>
      <c r="S339" s="76"/>
      <c r="T339" s="76"/>
      <c r="U339" s="76"/>
      <c r="V339" s="76"/>
      <c r="W339" s="76"/>
      <c r="X339" s="60" t="s">
        <v>129</v>
      </c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 t="s">
        <v>77</v>
      </c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84" t="s">
        <v>88</v>
      </c>
      <c r="AZ339" s="84"/>
      <c r="BA339" s="84"/>
      <c r="BB339" s="84"/>
      <c r="BC339" s="84"/>
      <c r="BD339" s="84"/>
      <c r="BE339" s="62" t="s">
        <v>89</v>
      </c>
      <c r="BF339" s="62"/>
      <c r="BG339" s="62"/>
      <c r="BH339" s="62"/>
      <c r="BI339" s="62"/>
      <c r="BJ339" s="62"/>
      <c r="BK339" s="62"/>
      <c r="BL339" s="62"/>
      <c r="BM339" s="62"/>
      <c r="BN339" s="62">
        <v>46650</v>
      </c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80">
        <v>71701000</v>
      </c>
      <c r="BZ339" s="76"/>
      <c r="CA339" s="76"/>
      <c r="CB339" s="76"/>
      <c r="CC339" s="76"/>
      <c r="CD339" s="76"/>
      <c r="CE339" s="62" t="s">
        <v>80</v>
      </c>
      <c r="CF339" s="62"/>
      <c r="CG339" s="62"/>
      <c r="CH339" s="62"/>
      <c r="CI339" s="62"/>
      <c r="CJ339" s="62"/>
      <c r="CK339" s="62"/>
      <c r="CL339" s="62"/>
      <c r="CM339" s="62"/>
      <c r="CN339" s="61">
        <v>1414292</v>
      </c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76" t="s">
        <v>1173</v>
      </c>
      <c r="DC339" s="76"/>
      <c r="DD339" s="76"/>
      <c r="DE339" s="76"/>
      <c r="DF339" s="76"/>
      <c r="DG339" s="76"/>
      <c r="DH339" s="76"/>
      <c r="DI339" s="76"/>
      <c r="DJ339" s="76"/>
      <c r="DK339" s="76"/>
      <c r="DL339" s="76"/>
      <c r="DM339" s="76"/>
      <c r="DN339" s="76"/>
      <c r="DO339" s="59" t="s">
        <v>85</v>
      </c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62" t="s">
        <v>86</v>
      </c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 t="s">
        <v>84</v>
      </c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</row>
    <row r="340" spans="1:154" s="21" customFormat="1" ht="39.75" customHeight="1" x14ac:dyDescent="0.2">
      <c r="A340" s="76" t="s">
        <v>463</v>
      </c>
      <c r="B340" s="76"/>
      <c r="C340" s="76"/>
      <c r="D340" s="76"/>
      <c r="E340" s="76"/>
      <c r="F340" s="76" t="s">
        <v>111</v>
      </c>
      <c r="G340" s="76"/>
      <c r="H340" s="76"/>
      <c r="I340" s="76"/>
      <c r="J340" s="76"/>
      <c r="K340" s="76"/>
      <c r="L340" s="76"/>
      <c r="M340" s="76"/>
      <c r="N340" s="76"/>
      <c r="O340" s="76" t="s">
        <v>312</v>
      </c>
      <c r="P340" s="76"/>
      <c r="Q340" s="76"/>
      <c r="R340" s="76"/>
      <c r="S340" s="76"/>
      <c r="T340" s="76"/>
      <c r="U340" s="76"/>
      <c r="V340" s="76"/>
      <c r="W340" s="76"/>
      <c r="X340" s="60" t="s">
        <v>382</v>
      </c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 t="s">
        <v>77</v>
      </c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84" t="s">
        <v>94</v>
      </c>
      <c r="AZ340" s="84"/>
      <c r="BA340" s="84"/>
      <c r="BB340" s="84"/>
      <c r="BC340" s="84"/>
      <c r="BD340" s="84"/>
      <c r="BE340" s="62" t="s">
        <v>95</v>
      </c>
      <c r="BF340" s="62"/>
      <c r="BG340" s="62"/>
      <c r="BH340" s="62"/>
      <c r="BI340" s="62"/>
      <c r="BJ340" s="62"/>
      <c r="BK340" s="62"/>
      <c r="BL340" s="62"/>
      <c r="BM340" s="62"/>
      <c r="BN340" s="62">
        <v>200</v>
      </c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80">
        <v>71701000</v>
      </c>
      <c r="BZ340" s="80"/>
      <c r="CA340" s="80"/>
      <c r="CB340" s="80"/>
      <c r="CC340" s="80"/>
      <c r="CD340" s="80"/>
      <c r="CE340" s="62" t="s">
        <v>80</v>
      </c>
      <c r="CF340" s="62"/>
      <c r="CG340" s="62"/>
      <c r="CH340" s="62"/>
      <c r="CI340" s="62"/>
      <c r="CJ340" s="62"/>
      <c r="CK340" s="62"/>
      <c r="CL340" s="62"/>
      <c r="CM340" s="62"/>
      <c r="CN340" s="61">
        <v>14943160</v>
      </c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76" t="s">
        <v>1173</v>
      </c>
      <c r="DC340" s="76"/>
      <c r="DD340" s="76"/>
      <c r="DE340" s="76"/>
      <c r="DF340" s="76"/>
      <c r="DG340" s="76"/>
      <c r="DH340" s="76"/>
      <c r="DI340" s="76"/>
      <c r="DJ340" s="76"/>
      <c r="DK340" s="76"/>
      <c r="DL340" s="76"/>
      <c r="DM340" s="76"/>
      <c r="DN340" s="76"/>
      <c r="DO340" s="59" t="s">
        <v>532</v>
      </c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62" t="s">
        <v>86</v>
      </c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 t="s">
        <v>84</v>
      </c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</row>
    <row r="341" spans="1:154" s="21" customFormat="1" ht="39.75" customHeight="1" x14ac:dyDescent="0.2">
      <c r="A341" s="76" t="s">
        <v>464</v>
      </c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58"/>
      <c r="P341" s="59"/>
      <c r="Q341" s="59"/>
      <c r="R341" s="59"/>
      <c r="S341" s="59"/>
      <c r="T341" s="59"/>
      <c r="U341" s="59"/>
      <c r="V341" s="59"/>
      <c r="W341" s="59"/>
      <c r="X341" s="60" t="s">
        <v>384</v>
      </c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 t="s">
        <v>77</v>
      </c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84" t="s">
        <v>94</v>
      </c>
      <c r="AZ341" s="84"/>
      <c r="BA341" s="84"/>
      <c r="BB341" s="84"/>
      <c r="BC341" s="84"/>
      <c r="BD341" s="84"/>
      <c r="BE341" s="62" t="s">
        <v>95</v>
      </c>
      <c r="BF341" s="62"/>
      <c r="BG341" s="62"/>
      <c r="BH341" s="62"/>
      <c r="BI341" s="62"/>
      <c r="BJ341" s="62"/>
      <c r="BK341" s="62"/>
      <c r="BL341" s="62"/>
      <c r="BM341" s="62"/>
      <c r="BN341" s="62">
        <v>1483</v>
      </c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80">
        <v>71701000</v>
      </c>
      <c r="BZ341" s="76"/>
      <c r="CA341" s="76"/>
      <c r="CB341" s="76"/>
      <c r="CC341" s="76"/>
      <c r="CD341" s="76"/>
      <c r="CE341" s="62" t="s">
        <v>80</v>
      </c>
      <c r="CF341" s="62"/>
      <c r="CG341" s="62"/>
      <c r="CH341" s="62"/>
      <c r="CI341" s="62"/>
      <c r="CJ341" s="62"/>
      <c r="CK341" s="62"/>
      <c r="CL341" s="62"/>
      <c r="CM341" s="62"/>
      <c r="CN341" s="61">
        <v>6668217.1600000001</v>
      </c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76" t="s">
        <v>150</v>
      </c>
      <c r="DC341" s="76"/>
      <c r="DD341" s="76"/>
      <c r="DE341" s="76"/>
      <c r="DF341" s="76"/>
      <c r="DG341" s="76"/>
      <c r="DH341" s="76"/>
      <c r="DI341" s="76"/>
      <c r="DJ341" s="76"/>
      <c r="DK341" s="76"/>
      <c r="DL341" s="76"/>
      <c r="DM341" s="76"/>
      <c r="DN341" s="76"/>
      <c r="DO341" s="59" t="s">
        <v>85</v>
      </c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62" t="s">
        <v>102</v>
      </c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 t="s">
        <v>103</v>
      </c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</row>
    <row r="342" spans="1:154" s="21" customFormat="1" ht="39.75" customHeight="1" x14ac:dyDescent="0.2">
      <c r="A342" s="76" t="s">
        <v>465</v>
      </c>
      <c r="B342" s="76"/>
      <c r="C342" s="76"/>
      <c r="D342" s="76"/>
      <c r="E342" s="76"/>
      <c r="F342" s="76" t="s">
        <v>111</v>
      </c>
      <c r="G342" s="76"/>
      <c r="H342" s="76"/>
      <c r="I342" s="76"/>
      <c r="J342" s="76"/>
      <c r="K342" s="76"/>
      <c r="L342" s="76"/>
      <c r="M342" s="76"/>
      <c r="N342" s="76"/>
      <c r="O342" s="58" t="s">
        <v>1243</v>
      </c>
      <c r="P342" s="59"/>
      <c r="Q342" s="59"/>
      <c r="R342" s="59"/>
      <c r="S342" s="59"/>
      <c r="T342" s="59"/>
      <c r="U342" s="59"/>
      <c r="V342" s="59"/>
      <c r="W342" s="59"/>
      <c r="X342" s="60" t="s">
        <v>386</v>
      </c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 t="s">
        <v>77</v>
      </c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84" t="s">
        <v>78</v>
      </c>
      <c r="AZ342" s="84"/>
      <c r="BA342" s="84"/>
      <c r="BB342" s="84"/>
      <c r="BC342" s="84"/>
      <c r="BD342" s="84"/>
      <c r="BE342" s="62" t="s">
        <v>79</v>
      </c>
      <c r="BF342" s="62"/>
      <c r="BG342" s="62"/>
      <c r="BH342" s="62"/>
      <c r="BI342" s="62"/>
      <c r="BJ342" s="62"/>
      <c r="BK342" s="62"/>
      <c r="BL342" s="62"/>
      <c r="BM342" s="62"/>
      <c r="BN342" s="62">
        <v>147</v>
      </c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80">
        <v>71701000</v>
      </c>
      <c r="BZ342" s="76"/>
      <c r="CA342" s="76"/>
      <c r="CB342" s="76"/>
      <c r="CC342" s="76"/>
      <c r="CD342" s="76"/>
      <c r="CE342" s="62" t="s">
        <v>80</v>
      </c>
      <c r="CF342" s="62"/>
      <c r="CG342" s="62"/>
      <c r="CH342" s="62"/>
      <c r="CI342" s="62"/>
      <c r="CJ342" s="62"/>
      <c r="CK342" s="62"/>
      <c r="CL342" s="62"/>
      <c r="CM342" s="62"/>
      <c r="CN342" s="61">
        <v>824925.32</v>
      </c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76" t="s">
        <v>1173</v>
      </c>
      <c r="DC342" s="76"/>
      <c r="DD342" s="76"/>
      <c r="DE342" s="76"/>
      <c r="DF342" s="76"/>
      <c r="DG342" s="76"/>
      <c r="DH342" s="76"/>
      <c r="DI342" s="76"/>
      <c r="DJ342" s="76"/>
      <c r="DK342" s="76"/>
      <c r="DL342" s="76"/>
      <c r="DM342" s="76"/>
      <c r="DN342" s="76"/>
      <c r="DO342" s="59" t="s">
        <v>85</v>
      </c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62" t="s">
        <v>86</v>
      </c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 t="s">
        <v>84</v>
      </c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</row>
    <row r="343" spans="1:154" s="21" customFormat="1" ht="39.75" customHeight="1" x14ac:dyDescent="0.2">
      <c r="A343" s="76" t="s">
        <v>466</v>
      </c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58"/>
      <c r="P343" s="59"/>
      <c r="Q343" s="59"/>
      <c r="R343" s="59"/>
      <c r="S343" s="59"/>
      <c r="T343" s="59"/>
      <c r="U343" s="59"/>
      <c r="V343" s="59"/>
      <c r="W343" s="59"/>
      <c r="X343" s="60" t="s">
        <v>388</v>
      </c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 t="s">
        <v>77</v>
      </c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84" t="s">
        <v>78</v>
      </c>
      <c r="AZ343" s="84"/>
      <c r="BA343" s="84"/>
      <c r="BB343" s="84"/>
      <c r="BC343" s="84"/>
      <c r="BD343" s="84"/>
      <c r="BE343" s="62" t="s">
        <v>79</v>
      </c>
      <c r="BF343" s="62"/>
      <c r="BG343" s="62"/>
      <c r="BH343" s="62"/>
      <c r="BI343" s="62"/>
      <c r="BJ343" s="62"/>
      <c r="BK343" s="62"/>
      <c r="BL343" s="62"/>
      <c r="BM343" s="62"/>
      <c r="BN343" s="62">
        <v>1350</v>
      </c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80">
        <v>71701000</v>
      </c>
      <c r="BZ343" s="76"/>
      <c r="CA343" s="76"/>
      <c r="CB343" s="76"/>
      <c r="CC343" s="76"/>
      <c r="CD343" s="76"/>
      <c r="CE343" s="62" t="s">
        <v>80</v>
      </c>
      <c r="CF343" s="62"/>
      <c r="CG343" s="62"/>
      <c r="CH343" s="62"/>
      <c r="CI343" s="62"/>
      <c r="CJ343" s="62"/>
      <c r="CK343" s="62"/>
      <c r="CL343" s="62"/>
      <c r="CM343" s="62"/>
      <c r="CN343" s="61">
        <v>582802</v>
      </c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76" t="s">
        <v>150</v>
      </c>
      <c r="DC343" s="76"/>
      <c r="DD343" s="76"/>
      <c r="DE343" s="76"/>
      <c r="DF343" s="76"/>
      <c r="DG343" s="76"/>
      <c r="DH343" s="76"/>
      <c r="DI343" s="76"/>
      <c r="DJ343" s="76"/>
      <c r="DK343" s="76"/>
      <c r="DL343" s="76"/>
      <c r="DM343" s="76"/>
      <c r="DN343" s="76"/>
      <c r="DO343" s="59" t="s">
        <v>85</v>
      </c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62" t="s">
        <v>86</v>
      </c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 t="s">
        <v>84</v>
      </c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</row>
    <row r="344" spans="1:154" s="21" customFormat="1" ht="39.75" customHeight="1" x14ac:dyDescent="0.2">
      <c r="A344" s="76" t="s">
        <v>467</v>
      </c>
      <c r="B344" s="76"/>
      <c r="C344" s="76"/>
      <c r="D344" s="76"/>
      <c r="E344" s="76"/>
      <c r="F344" s="76" t="s">
        <v>111</v>
      </c>
      <c r="G344" s="76"/>
      <c r="H344" s="76"/>
      <c r="I344" s="76"/>
      <c r="J344" s="76"/>
      <c r="K344" s="76"/>
      <c r="L344" s="76"/>
      <c r="M344" s="76"/>
      <c r="N344" s="76"/>
      <c r="O344" s="58" t="s">
        <v>1146</v>
      </c>
      <c r="P344" s="58"/>
      <c r="Q344" s="58"/>
      <c r="R344" s="58"/>
      <c r="S344" s="58"/>
      <c r="T344" s="58"/>
      <c r="U344" s="58"/>
      <c r="V344" s="58"/>
      <c r="W344" s="58"/>
      <c r="X344" s="60" t="s">
        <v>391</v>
      </c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 t="s">
        <v>77</v>
      </c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84" t="s">
        <v>94</v>
      </c>
      <c r="AZ344" s="84"/>
      <c r="BA344" s="84"/>
      <c r="BB344" s="84"/>
      <c r="BC344" s="84"/>
      <c r="BD344" s="84"/>
      <c r="BE344" s="62" t="s">
        <v>95</v>
      </c>
      <c r="BF344" s="62"/>
      <c r="BG344" s="62"/>
      <c r="BH344" s="62"/>
      <c r="BI344" s="62"/>
      <c r="BJ344" s="62"/>
      <c r="BK344" s="62"/>
      <c r="BL344" s="62"/>
      <c r="BM344" s="62"/>
      <c r="BN344" s="62">
        <v>310</v>
      </c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80">
        <v>71701000</v>
      </c>
      <c r="BZ344" s="76"/>
      <c r="CA344" s="76"/>
      <c r="CB344" s="76"/>
      <c r="CC344" s="76"/>
      <c r="CD344" s="76"/>
      <c r="CE344" s="62" t="s">
        <v>80</v>
      </c>
      <c r="CF344" s="62"/>
      <c r="CG344" s="62"/>
      <c r="CH344" s="62"/>
      <c r="CI344" s="62"/>
      <c r="CJ344" s="62"/>
      <c r="CK344" s="62"/>
      <c r="CL344" s="62"/>
      <c r="CM344" s="62"/>
      <c r="CN344" s="61">
        <v>1297760</v>
      </c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76" t="s">
        <v>150</v>
      </c>
      <c r="DC344" s="76"/>
      <c r="DD344" s="76"/>
      <c r="DE344" s="76"/>
      <c r="DF344" s="76"/>
      <c r="DG344" s="76"/>
      <c r="DH344" s="76"/>
      <c r="DI344" s="76"/>
      <c r="DJ344" s="76"/>
      <c r="DK344" s="76"/>
      <c r="DL344" s="76"/>
      <c r="DM344" s="76"/>
      <c r="DN344" s="76"/>
      <c r="DO344" s="59" t="s">
        <v>1171</v>
      </c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62" t="s">
        <v>86</v>
      </c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 t="s">
        <v>84</v>
      </c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</row>
    <row r="345" spans="1:154" s="21" customFormat="1" ht="42.75" customHeight="1" x14ac:dyDescent="0.2">
      <c r="A345" s="76" t="s">
        <v>468</v>
      </c>
      <c r="B345" s="76"/>
      <c r="C345" s="76"/>
      <c r="D345" s="76"/>
      <c r="E345" s="76"/>
      <c r="F345" s="76" t="s">
        <v>111</v>
      </c>
      <c r="G345" s="76"/>
      <c r="H345" s="76"/>
      <c r="I345" s="76"/>
      <c r="J345" s="76"/>
      <c r="K345" s="76"/>
      <c r="L345" s="76"/>
      <c r="M345" s="76"/>
      <c r="N345" s="76"/>
      <c r="O345" s="58" t="s">
        <v>1146</v>
      </c>
      <c r="P345" s="58"/>
      <c r="Q345" s="58"/>
      <c r="R345" s="58"/>
      <c r="S345" s="58"/>
      <c r="T345" s="58"/>
      <c r="U345" s="58"/>
      <c r="V345" s="58"/>
      <c r="W345" s="58"/>
      <c r="X345" s="60" t="s">
        <v>391</v>
      </c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 t="s">
        <v>77</v>
      </c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84" t="s">
        <v>94</v>
      </c>
      <c r="AZ345" s="84"/>
      <c r="BA345" s="84"/>
      <c r="BB345" s="84"/>
      <c r="BC345" s="84"/>
      <c r="BD345" s="84"/>
      <c r="BE345" s="62" t="s">
        <v>95</v>
      </c>
      <c r="BF345" s="62"/>
      <c r="BG345" s="62"/>
      <c r="BH345" s="62"/>
      <c r="BI345" s="62"/>
      <c r="BJ345" s="62"/>
      <c r="BK345" s="62"/>
      <c r="BL345" s="62"/>
      <c r="BM345" s="62"/>
      <c r="BN345" s="62">
        <v>60</v>
      </c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80">
        <v>71701000</v>
      </c>
      <c r="BZ345" s="76"/>
      <c r="CA345" s="76"/>
      <c r="CB345" s="76"/>
      <c r="CC345" s="76"/>
      <c r="CD345" s="76"/>
      <c r="CE345" s="62" t="s">
        <v>80</v>
      </c>
      <c r="CF345" s="62"/>
      <c r="CG345" s="62"/>
      <c r="CH345" s="62"/>
      <c r="CI345" s="62"/>
      <c r="CJ345" s="62"/>
      <c r="CK345" s="62"/>
      <c r="CL345" s="62"/>
      <c r="CM345" s="62"/>
      <c r="CN345" s="61">
        <v>1006960</v>
      </c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76" t="s">
        <v>150</v>
      </c>
      <c r="DC345" s="76"/>
      <c r="DD345" s="76"/>
      <c r="DE345" s="76"/>
      <c r="DF345" s="76"/>
      <c r="DG345" s="76"/>
      <c r="DH345" s="76"/>
      <c r="DI345" s="76"/>
      <c r="DJ345" s="76"/>
      <c r="DK345" s="76"/>
      <c r="DL345" s="76"/>
      <c r="DM345" s="76"/>
      <c r="DN345" s="76"/>
      <c r="DO345" s="59" t="s">
        <v>1171</v>
      </c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62" t="s">
        <v>86</v>
      </c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 t="s">
        <v>84</v>
      </c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</row>
    <row r="346" spans="1:154" s="21" customFormat="1" ht="40.5" customHeight="1" x14ac:dyDescent="0.2">
      <c r="A346" s="76" t="s">
        <v>469</v>
      </c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58"/>
      <c r="P346" s="59"/>
      <c r="Q346" s="59"/>
      <c r="R346" s="59"/>
      <c r="S346" s="59"/>
      <c r="T346" s="59"/>
      <c r="U346" s="59"/>
      <c r="V346" s="59"/>
      <c r="W346" s="59"/>
      <c r="X346" s="60" t="s">
        <v>395</v>
      </c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 t="s">
        <v>77</v>
      </c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84" t="s">
        <v>94</v>
      </c>
      <c r="AZ346" s="84"/>
      <c r="BA346" s="84"/>
      <c r="BB346" s="84"/>
      <c r="BC346" s="84"/>
      <c r="BD346" s="84"/>
      <c r="BE346" s="62" t="s">
        <v>95</v>
      </c>
      <c r="BF346" s="62"/>
      <c r="BG346" s="62"/>
      <c r="BH346" s="62"/>
      <c r="BI346" s="62"/>
      <c r="BJ346" s="62"/>
      <c r="BK346" s="62"/>
      <c r="BL346" s="62"/>
      <c r="BM346" s="62"/>
      <c r="BN346" s="62">
        <v>620</v>
      </c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80">
        <v>71701000</v>
      </c>
      <c r="BZ346" s="76"/>
      <c r="CA346" s="76"/>
      <c r="CB346" s="76"/>
      <c r="CC346" s="76"/>
      <c r="CD346" s="76"/>
      <c r="CE346" s="62" t="s">
        <v>80</v>
      </c>
      <c r="CF346" s="62"/>
      <c r="CG346" s="62"/>
      <c r="CH346" s="62"/>
      <c r="CI346" s="62"/>
      <c r="CJ346" s="62"/>
      <c r="CK346" s="62"/>
      <c r="CL346" s="62"/>
      <c r="CM346" s="62"/>
      <c r="CN346" s="61">
        <v>481620</v>
      </c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76" t="s">
        <v>150</v>
      </c>
      <c r="DC346" s="76"/>
      <c r="DD346" s="76"/>
      <c r="DE346" s="76"/>
      <c r="DF346" s="76"/>
      <c r="DG346" s="76"/>
      <c r="DH346" s="76"/>
      <c r="DI346" s="76"/>
      <c r="DJ346" s="76"/>
      <c r="DK346" s="76"/>
      <c r="DL346" s="76"/>
      <c r="DM346" s="76"/>
      <c r="DN346" s="76"/>
      <c r="DO346" s="59" t="s">
        <v>85</v>
      </c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62" t="s">
        <v>86</v>
      </c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 t="s">
        <v>84</v>
      </c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</row>
    <row r="347" spans="1:154" s="21" customFormat="1" ht="38.25" customHeight="1" x14ac:dyDescent="0.2">
      <c r="A347" s="76" t="s">
        <v>470</v>
      </c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58"/>
      <c r="P347" s="59"/>
      <c r="Q347" s="59"/>
      <c r="R347" s="59"/>
      <c r="S347" s="59"/>
      <c r="T347" s="59"/>
      <c r="U347" s="59"/>
      <c r="V347" s="59"/>
      <c r="W347" s="59"/>
      <c r="X347" s="60" t="s">
        <v>399</v>
      </c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 t="s">
        <v>77</v>
      </c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84" t="s">
        <v>400</v>
      </c>
      <c r="AZ347" s="84"/>
      <c r="BA347" s="84"/>
      <c r="BB347" s="84"/>
      <c r="BC347" s="84"/>
      <c r="BD347" s="84"/>
      <c r="BE347" s="62" t="s">
        <v>401</v>
      </c>
      <c r="BF347" s="62"/>
      <c r="BG347" s="62"/>
      <c r="BH347" s="62"/>
      <c r="BI347" s="62"/>
      <c r="BJ347" s="62"/>
      <c r="BK347" s="62"/>
      <c r="BL347" s="62"/>
      <c r="BM347" s="62"/>
      <c r="BN347" s="62">
        <v>10</v>
      </c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80">
        <v>71701000</v>
      </c>
      <c r="BZ347" s="76"/>
      <c r="CA347" s="76"/>
      <c r="CB347" s="76"/>
      <c r="CC347" s="76"/>
      <c r="CD347" s="76"/>
      <c r="CE347" s="62" t="s">
        <v>80</v>
      </c>
      <c r="CF347" s="62"/>
      <c r="CG347" s="62"/>
      <c r="CH347" s="62"/>
      <c r="CI347" s="62"/>
      <c r="CJ347" s="62"/>
      <c r="CK347" s="62"/>
      <c r="CL347" s="62"/>
      <c r="CM347" s="62"/>
      <c r="CN347" s="61">
        <v>280000</v>
      </c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76" t="s">
        <v>150</v>
      </c>
      <c r="DC347" s="76"/>
      <c r="DD347" s="76"/>
      <c r="DE347" s="76"/>
      <c r="DF347" s="76"/>
      <c r="DG347" s="76"/>
      <c r="DH347" s="76"/>
      <c r="DI347" s="76"/>
      <c r="DJ347" s="76"/>
      <c r="DK347" s="76"/>
      <c r="DL347" s="76"/>
      <c r="DM347" s="76"/>
      <c r="DN347" s="76"/>
      <c r="DO347" s="59" t="s">
        <v>85</v>
      </c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62" t="s">
        <v>83</v>
      </c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 t="s">
        <v>84</v>
      </c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</row>
    <row r="348" spans="1:154" s="21" customFormat="1" ht="39.75" customHeight="1" x14ac:dyDescent="0.2">
      <c r="A348" s="76" t="s">
        <v>471</v>
      </c>
      <c r="B348" s="76"/>
      <c r="C348" s="76"/>
      <c r="D348" s="76"/>
      <c r="E348" s="76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60" t="s">
        <v>403</v>
      </c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 t="s">
        <v>77</v>
      </c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84" t="s">
        <v>78</v>
      </c>
      <c r="AZ348" s="84"/>
      <c r="BA348" s="84"/>
      <c r="BB348" s="84"/>
      <c r="BC348" s="84"/>
      <c r="BD348" s="84"/>
      <c r="BE348" s="62" t="s">
        <v>79</v>
      </c>
      <c r="BF348" s="62"/>
      <c r="BG348" s="62"/>
      <c r="BH348" s="62"/>
      <c r="BI348" s="62"/>
      <c r="BJ348" s="62"/>
      <c r="BK348" s="62"/>
      <c r="BL348" s="62"/>
      <c r="BM348" s="62"/>
      <c r="BN348" s="62">
        <v>1</v>
      </c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80">
        <v>71701000</v>
      </c>
      <c r="BZ348" s="76"/>
      <c r="CA348" s="76"/>
      <c r="CB348" s="76"/>
      <c r="CC348" s="76"/>
      <c r="CD348" s="76"/>
      <c r="CE348" s="62" t="s">
        <v>80</v>
      </c>
      <c r="CF348" s="62"/>
      <c r="CG348" s="62"/>
      <c r="CH348" s="62"/>
      <c r="CI348" s="62"/>
      <c r="CJ348" s="62"/>
      <c r="CK348" s="62"/>
      <c r="CL348" s="62"/>
      <c r="CM348" s="62"/>
      <c r="CN348" s="61">
        <v>200000</v>
      </c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76" t="s">
        <v>150</v>
      </c>
      <c r="DC348" s="76"/>
      <c r="DD348" s="76"/>
      <c r="DE348" s="76"/>
      <c r="DF348" s="76"/>
      <c r="DG348" s="76"/>
      <c r="DH348" s="76"/>
      <c r="DI348" s="76"/>
      <c r="DJ348" s="76"/>
      <c r="DK348" s="76"/>
      <c r="DL348" s="76"/>
      <c r="DM348" s="76"/>
      <c r="DN348" s="76"/>
      <c r="DO348" s="59" t="s">
        <v>85</v>
      </c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62" t="s">
        <v>86</v>
      </c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 t="s">
        <v>84</v>
      </c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</row>
    <row r="349" spans="1:154" s="36" customFormat="1" ht="37.5" customHeight="1" x14ac:dyDescent="0.2">
      <c r="A349" s="76" t="s">
        <v>472</v>
      </c>
      <c r="B349" s="76"/>
      <c r="C349" s="76"/>
      <c r="D349" s="76"/>
      <c r="E349" s="76"/>
      <c r="F349" s="83" t="s">
        <v>111</v>
      </c>
      <c r="G349" s="83"/>
      <c r="H349" s="83"/>
      <c r="I349" s="83"/>
      <c r="J349" s="83"/>
      <c r="K349" s="83"/>
      <c r="L349" s="83"/>
      <c r="M349" s="83"/>
      <c r="N349" s="83"/>
      <c r="O349" s="83" t="s">
        <v>142</v>
      </c>
      <c r="P349" s="83"/>
      <c r="Q349" s="83"/>
      <c r="R349" s="83"/>
      <c r="S349" s="83"/>
      <c r="T349" s="83"/>
      <c r="U349" s="83"/>
      <c r="V349" s="83"/>
      <c r="W349" s="83"/>
      <c r="X349" s="60" t="s">
        <v>1235</v>
      </c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 t="s">
        <v>77</v>
      </c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84" t="s">
        <v>94</v>
      </c>
      <c r="AZ349" s="84"/>
      <c r="BA349" s="84"/>
      <c r="BB349" s="84"/>
      <c r="BC349" s="84"/>
      <c r="BD349" s="84"/>
      <c r="BE349" s="62" t="s">
        <v>95</v>
      </c>
      <c r="BF349" s="62"/>
      <c r="BG349" s="62"/>
      <c r="BH349" s="62"/>
      <c r="BI349" s="62"/>
      <c r="BJ349" s="62"/>
      <c r="BK349" s="62"/>
      <c r="BL349" s="62"/>
      <c r="BM349" s="62"/>
      <c r="BN349" s="62">
        <v>23</v>
      </c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80">
        <v>71701000</v>
      </c>
      <c r="BZ349" s="76"/>
      <c r="CA349" s="76"/>
      <c r="CB349" s="76"/>
      <c r="CC349" s="76"/>
      <c r="CD349" s="76"/>
      <c r="CE349" s="62" t="s">
        <v>80</v>
      </c>
      <c r="CF349" s="62"/>
      <c r="CG349" s="62"/>
      <c r="CH349" s="62"/>
      <c r="CI349" s="62"/>
      <c r="CJ349" s="62"/>
      <c r="CK349" s="62"/>
      <c r="CL349" s="62"/>
      <c r="CM349" s="62"/>
      <c r="CN349" s="61">
        <v>744355</v>
      </c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76" t="s">
        <v>1173</v>
      </c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59" t="s">
        <v>85</v>
      </c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62" t="s">
        <v>86</v>
      </c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 t="s">
        <v>84</v>
      </c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</row>
    <row r="350" spans="1:154" s="21" customFormat="1" ht="42" customHeight="1" x14ac:dyDescent="0.2">
      <c r="A350" s="76" t="s">
        <v>473</v>
      </c>
      <c r="B350" s="76"/>
      <c r="C350" s="76"/>
      <c r="D350" s="76"/>
      <c r="E350" s="76"/>
      <c r="F350" s="83" t="s">
        <v>111</v>
      </c>
      <c r="G350" s="83"/>
      <c r="H350" s="83"/>
      <c r="I350" s="83"/>
      <c r="J350" s="83"/>
      <c r="K350" s="83"/>
      <c r="L350" s="83"/>
      <c r="M350" s="83"/>
      <c r="N350" s="83"/>
      <c r="O350" s="83" t="s">
        <v>142</v>
      </c>
      <c r="P350" s="83"/>
      <c r="Q350" s="83"/>
      <c r="R350" s="83"/>
      <c r="S350" s="83"/>
      <c r="T350" s="83"/>
      <c r="U350" s="83"/>
      <c r="V350" s="83"/>
      <c r="W350" s="83"/>
      <c r="X350" s="60" t="s">
        <v>123</v>
      </c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 t="s">
        <v>77</v>
      </c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84" t="s">
        <v>94</v>
      </c>
      <c r="AZ350" s="84"/>
      <c r="BA350" s="84"/>
      <c r="BB350" s="84"/>
      <c r="BC350" s="84"/>
      <c r="BD350" s="84"/>
      <c r="BE350" s="62" t="s">
        <v>95</v>
      </c>
      <c r="BF350" s="62"/>
      <c r="BG350" s="62"/>
      <c r="BH350" s="62"/>
      <c r="BI350" s="62"/>
      <c r="BJ350" s="62"/>
      <c r="BK350" s="62"/>
      <c r="BL350" s="62"/>
      <c r="BM350" s="62"/>
      <c r="BN350" s="62">
        <v>60</v>
      </c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80">
        <v>71701000</v>
      </c>
      <c r="BZ350" s="76"/>
      <c r="CA350" s="76"/>
      <c r="CB350" s="76"/>
      <c r="CC350" s="76"/>
      <c r="CD350" s="76"/>
      <c r="CE350" s="62" t="s">
        <v>80</v>
      </c>
      <c r="CF350" s="62"/>
      <c r="CG350" s="62"/>
      <c r="CH350" s="62"/>
      <c r="CI350" s="62"/>
      <c r="CJ350" s="62"/>
      <c r="CK350" s="62"/>
      <c r="CL350" s="62"/>
      <c r="CM350" s="62"/>
      <c r="CN350" s="61">
        <v>804000</v>
      </c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76" t="s">
        <v>150</v>
      </c>
      <c r="DC350" s="76"/>
      <c r="DD350" s="76"/>
      <c r="DE350" s="76"/>
      <c r="DF350" s="76"/>
      <c r="DG350" s="76"/>
      <c r="DH350" s="76"/>
      <c r="DI350" s="76"/>
      <c r="DJ350" s="76"/>
      <c r="DK350" s="76"/>
      <c r="DL350" s="76"/>
      <c r="DM350" s="76"/>
      <c r="DN350" s="76"/>
      <c r="DO350" s="59" t="s">
        <v>85</v>
      </c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62" t="s">
        <v>86</v>
      </c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 t="s">
        <v>84</v>
      </c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</row>
    <row r="351" spans="1:154" s="21" customFormat="1" ht="42" customHeight="1" x14ac:dyDescent="0.2">
      <c r="A351" s="76" t="s">
        <v>474</v>
      </c>
      <c r="B351" s="76"/>
      <c r="C351" s="76"/>
      <c r="D351" s="76"/>
      <c r="E351" s="76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60" t="s">
        <v>409</v>
      </c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 t="s">
        <v>77</v>
      </c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84" t="s">
        <v>78</v>
      </c>
      <c r="AZ351" s="84"/>
      <c r="BA351" s="84"/>
      <c r="BB351" s="84"/>
      <c r="BC351" s="84"/>
      <c r="BD351" s="84"/>
      <c r="BE351" s="62" t="s">
        <v>79</v>
      </c>
      <c r="BF351" s="62"/>
      <c r="BG351" s="62"/>
      <c r="BH351" s="62"/>
      <c r="BI351" s="62"/>
      <c r="BJ351" s="62"/>
      <c r="BK351" s="62"/>
      <c r="BL351" s="62"/>
      <c r="BM351" s="62"/>
      <c r="BN351" s="62">
        <v>1</v>
      </c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80">
        <v>71701000</v>
      </c>
      <c r="BZ351" s="76"/>
      <c r="CA351" s="76"/>
      <c r="CB351" s="76"/>
      <c r="CC351" s="76"/>
      <c r="CD351" s="76"/>
      <c r="CE351" s="62" t="s">
        <v>80</v>
      </c>
      <c r="CF351" s="62"/>
      <c r="CG351" s="62"/>
      <c r="CH351" s="62"/>
      <c r="CI351" s="62"/>
      <c r="CJ351" s="62"/>
      <c r="CK351" s="62"/>
      <c r="CL351" s="62"/>
      <c r="CM351" s="62"/>
      <c r="CN351" s="61">
        <v>125000</v>
      </c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76" t="s">
        <v>150</v>
      </c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59" t="s">
        <v>85</v>
      </c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62" t="s">
        <v>86</v>
      </c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 t="s">
        <v>84</v>
      </c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</row>
    <row r="352" spans="1:154" s="21" customFormat="1" ht="42" customHeight="1" x14ac:dyDescent="0.2">
      <c r="A352" s="76" t="s">
        <v>475</v>
      </c>
      <c r="B352" s="76"/>
      <c r="C352" s="76"/>
      <c r="D352" s="76"/>
      <c r="E352" s="76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60" t="s">
        <v>411</v>
      </c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 t="s">
        <v>77</v>
      </c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84" t="s">
        <v>78</v>
      </c>
      <c r="AZ352" s="84"/>
      <c r="BA352" s="84"/>
      <c r="BB352" s="84"/>
      <c r="BC352" s="84"/>
      <c r="BD352" s="84"/>
      <c r="BE352" s="62" t="s">
        <v>79</v>
      </c>
      <c r="BF352" s="62"/>
      <c r="BG352" s="62"/>
      <c r="BH352" s="62"/>
      <c r="BI352" s="62"/>
      <c r="BJ352" s="62"/>
      <c r="BK352" s="62"/>
      <c r="BL352" s="62"/>
      <c r="BM352" s="62"/>
      <c r="BN352" s="62">
        <v>1</v>
      </c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80">
        <v>71701000</v>
      </c>
      <c r="BZ352" s="76"/>
      <c r="CA352" s="76"/>
      <c r="CB352" s="76"/>
      <c r="CC352" s="76"/>
      <c r="CD352" s="76"/>
      <c r="CE352" s="62" t="s">
        <v>80</v>
      </c>
      <c r="CF352" s="62"/>
      <c r="CG352" s="62"/>
      <c r="CH352" s="62"/>
      <c r="CI352" s="62"/>
      <c r="CJ352" s="62"/>
      <c r="CK352" s="62"/>
      <c r="CL352" s="62"/>
      <c r="CM352" s="62"/>
      <c r="CN352" s="61">
        <v>680110</v>
      </c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76" t="s">
        <v>150</v>
      </c>
      <c r="DC352" s="76"/>
      <c r="DD352" s="76"/>
      <c r="DE352" s="76"/>
      <c r="DF352" s="76"/>
      <c r="DG352" s="76"/>
      <c r="DH352" s="76"/>
      <c r="DI352" s="76"/>
      <c r="DJ352" s="76"/>
      <c r="DK352" s="76"/>
      <c r="DL352" s="76"/>
      <c r="DM352" s="76"/>
      <c r="DN352" s="76"/>
      <c r="DO352" s="59" t="s">
        <v>85</v>
      </c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62" t="s">
        <v>86</v>
      </c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 t="s">
        <v>84</v>
      </c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</row>
    <row r="353" spans="1:354" s="21" customFormat="1" ht="42" customHeight="1" x14ac:dyDescent="0.2">
      <c r="A353" s="76" t="s">
        <v>476</v>
      </c>
      <c r="B353" s="76"/>
      <c r="C353" s="76"/>
      <c r="D353" s="76"/>
      <c r="E353" s="76"/>
      <c r="F353" s="83" t="s">
        <v>111</v>
      </c>
      <c r="G353" s="83"/>
      <c r="H353" s="83"/>
      <c r="I353" s="83"/>
      <c r="J353" s="83"/>
      <c r="K353" s="83"/>
      <c r="L353" s="83"/>
      <c r="M353" s="83"/>
      <c r="N353" s="83"/>
      <c r="O353" s="83" t="s">
        <v>652</v>
      </c>
      <c r="P353" s="83"/>
      <c r="Q353" s="83"/>
      <c r="R353" s="83"/>
      <c r="S353" s="83"/>
      <c r="T353" s="83"/>
      <c r="U353" s="83"/>
      <c r="V353" s="83"/>
      <c r="W353" s="83"/>
      <c r="X353" s="60" t="s">
        <v>1219</v>
      </c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 t="s">
        <v>77</v>
      </c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84" t="s">
        <v>78</v>
      </c>
      <c r="AZ353" s="84"/>
      <c r="BA353" s="84"/>
      <c r="BB353" s="84"/>
      <c r="BC353" s="84"/>
      <c r="BD353" s="84"/>
      <c r="BE353" s="62" t="s">
        <v>79</v>
      </c>
      <c r="BF353" s="62"/>
      <c r="BG353" s="62"/>
      <c r="BH353" s="62"/>
      <c r="BI353" s="62"/>
      <c r="BJ353" s="62"/>
      <c r="BK353" s="62"/>
      <c r="BL353" s="62"/>
      <c r="BM353" s="62"/>
      <c r="BN353" s="62">
        <v>438</v>
      </c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80">
        <v>71701000</v>
      </c>
      <c r="BZ353" s="76"/>
      <c r="CA353" s="76"/>
      <c r="CB353" s="76"/>
      <c r="CC353" s="76"/>
      <c r="CD353" s="76"/>
      <c r="CE353" s="62" t="s">
        <v>80</v>
      </c>
      <c r="CF353" s="62"/>
      <c r="CG353" s="62"/>
      <c r="CH353" s="62"/>
      <c r="CI353" s="62"/>
      <c r="CJ353" s="62"/>
      <c r="CK353" s="62"/>
      <c r="CL353" s="62"/>
      <c r="CM353" s="62"/>
      <c r="CN353" s="61">
        <v>403464</v>
      </c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76" t="s">
        <v>150</v>
      </c>
      <c r="DC353" s="76"/>
      <c r="DD353" s="76"/>
      <c r="DE353" s="76"/>
      <c r="DF353" s="76"/>
      <c r="DG353" s="76"/>
      <c r="DH353" s="76"/>
      <c r="DI353" s="76"/>
      <c r="DJ353" s="76"/>
      <c r="DK353" s="76"/>
      <c r="DL353" s="76"/>
      <c r="DM353" s="76"/>
      <c r="DN353" s="76"/>
      <c r="DO353" s="59" t="s">
        <v>85</v>
      </c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62" t="s">
        <v>86</v>
      </c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 t="s">
        <v>84</v>
      </c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</row>
    <row r="354" spans="1:354" s="21" customFormat="1" ht="42" customHeight="1" x14ac:dyDescent="0.2">
      <c r="A354" s="76" t="s">
        <v>477</v>
      </c>
      <c r="B354" s="76"/>
      <c r="C354" s="76"/>
      <c r="D354" s="76"/>
      <c r="E354" s="76"/>
      <c r="F354" s="83" t="s">
        <v>111</v>
      </c>
      <c r="G354" s="83"/>
      <c r="H354" s="83"/>
      <c r="I354" s="83"/>
      <c r="J354" s="83"/>
      <c r="K354" s="83"/>
      <c r="L354" s="83"/>
      <c r="M354" s="83"/>
      <c r="N354" s="83"/>
      <c r="O354" s="83" t="s">
        <v>652</v>
      </c>
      <c r="P354" s="83"/>
      <c r="Q354" s="83"/>
      <c r="R354" s="83"/>
      <c r="S354" s="83"/>
      <c r="T354" s="83"/>
      <c r="U354" s="83"/>
      <c r="V354" s="83"/>
      <c r="W354" s="83"/>
      <c r="X354" s="60" t="s">
        <v>113</v>
      </c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 t="s">
        <v>77</v>
      </c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84" t="s">
        <v>88</v>
      </c>
      <c r="AZ354" s="84"/>
      <c r="BA354" s="84"/>
      <c r="BB354" s="84"/>
      <c r="BC354" s="84"/>
      <c r="BD354" s="84"/>
      <c r="BE354" s="62" t="s">
        <v>89</v>
      </c>
      <c r="BF354" s="62"/>
      <c r="BG354" s="62"/>
      <c r="BH354" s="62"/>
      <c r="BI354" s="62"/>
      <c r="BJ354" s="62"/>
      <c r="BK354" s="62"/>
      <c r="BL354" s="62"/>
      <c r="BM354" s="62"/>
      <c r="BN354" s="62">
        <v>280</v>
      </c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80">
        <v>71701000</v>
      </c>
      <c r="BZ354" s="76"/>
      <c r="CA354" s="76"/>
      <c r="CB354" s="76"/>
      <c r="CC354" s="76"/>
      <c r="CD354" s="76"/>
      <c r="CE354" s="62" t="s">
        <v>80</v>
      </c>
      <c r="CF354" s="62"/>
      <c r="CG354" s="62"/>
      <c r="CH354" s="62"/>
      <c r="CI354" s="62"/>
      <c r="CJ354" s="62"/>
      <c r="CK354" s="62"/>
      <c r="CL354" s="62"/>
      <c r="CM354" s="62"/>
      <c r="CN354" s="61">
        <v>1109000</v>
      </c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76" t="s">
        <v>150</v>
      </c>
      <c r="DC354" s="76"/>
      <c r="DD354" s="76"/>
      <c r="DE354" s="76"/>
      <c r="DF354" s="76"/>
      <c r="DG354" s="76"/>
      <c r="DH354" s="76"/>
      <c r="DI354" s="76"/>
      <c r="DJ354" s="76"/>
      <c r="DK354" s="76"/>
      <c r="DL354" s="76"/>
      <c r="DM354" s="76"/>
      <c r="DN354" s="76"/>
      <c r="DO354" s="59" t="s">
        <v>85</v>
      </c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62" t="s">
        <v>86</v>
      </c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 t="s">
        <v>84</v>
      </c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</row>
    <row r="355" spans="1:354" s="35" customFormat="1" ht="40.5" customHeight="1" x14ac:dyDescent="0.2">
      <c r="A355" s="76" t="s">
        <v>478</v>
      </c>
      <c r="B355" s="76"/>
      <c r="C355" s="76"/>
      <c r="D355" s="76"/>
      <c r="E355" s="76"/>
      <c r="F355" s="83" t="s">
        <v>1140</v>
      </c>
      <c r="G355" s="83"/>
      <c r="H355" s="83"/>
      <c r="I355" s="83"/>
      <c r="J355" s="83"/>
      <c r="K355" s="83"/>
      <c r="L355" s="83"/>
      <c r="M355" s="83"/>
      <c r="N355" s="83"/>
      <c r="O355" s="83" t="s">
        <v>1228</v>
      </c>
      <c r="P355" s="83"/>
      <c r="Q355" s="83"/>
      <c r="R355" s="83"/>
      <c r="S355" s="83"/>
      <c r="T355" s="83"/>
      <c r="U355" s="83"/>
      <c r="V355" s="83"/>
      <c r="W355" s="83"/>
      <c r="X355" s="60" t="s">
        <v>1229</v>
      </c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 t="s">
        <v>77</v>
      </c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84" t="s">
        <v>88</v>
      </c>
      <c r="AZ355" s="84"/>
      <c r="BA355" s="84"/>
      <c r="BB355" s="84"/>
      <c r="BC355" s="84"/>
      <c r="BD355" s="84"/>
      <c r="BE355" s="62" t="s">
        <v>89</v>
      </c>
      <c r="BF355" s="62"/>
      <c r="BG355" s="62"/>
      <c r="BH355" s="62"/>
      <c r="BI355" s="62"/>
      <c r="BJ355" s="62"/>
      <c r="BK355" s="62"/>
      <c r="BL355" s="62"/>
      <c r="BM355" s="62"/>
      <c r="BN355" s="62">
        <v>6650</v>
      </c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80">
        <v>71701000</v>
      </c>
      <c r="BZ355" s="76"/>
      <c r="CA355" s="76"/>
      <c r="CB355" s="76"/>
      <c r="CC355" s="76"/>
      <c r="CD355" s="76"/>
      <c r="CE355" s="62" t="s">
        <v>80</v>
      </c>
      <c r="CF355" s="62"/>
      <c r="CG355" s="62"/>
      <c r="CH355" s="62"/>
      <c r="CI355" s="62"/>
      <c r="CJ355" s="62"/>
      <c r="CK355" s="62"/>
      <c r="CL355" s="62"/>
      <c r="CM355" s="62"/>
      <c r="CN355" s="61">
        <v>196500</v>
      </c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76" t="s">
        <v>1173</v>
      </c>
      <c r="DC355" s="76"/>
      <c r="DD355" s="76"/>
      <c r="DE355" s="76"/>
      <c r="DF355" s="76"/>
      <c r="DG355" s="76"/>
      <c r="DH355" s="76"/>
      <c r="DI355" s="76"/>
      <c r="DJ355" s="76"/>
      <c r="DK355" s="76"/>
      <c r="DL355" s="76"/>
      <c r="DM355" s="76"/>
      <c r="DN355" s="76"/>
      <c r="DO355" s="59" t="s">
        <v>85</v>
      </c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62" t="s">
        <v>86</v>
      </c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 t="s">
        <v>84</v>
      </c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</row>
    <row r="356" spans="1:354" s="21" customFormat="1" ht="39.75" customHeight="1" x14ac:dyDescent="0.2">
      <c r="A356" s="76" t="s">
        <v>479</v>
      </c>
      <c r="B356" s="76"/>
      <c r="C356" s="76"/>
      <c r="D356" s="76"/>
      <c r="E356" s="76"/>
      <c r="F356" s="83" t="s">
        <v>1230</v>
      </c>
      <c r="G356" s="83"/>
      <c r="H356" s="83"/>
      <c r="I356" s="83"/>
      <c r="J356" s="83"/>
      <c r="K356" s="83"/>
      <c r="L356" s="83"/>
      <c r="M356" s="83"/>
      <c r="N356" s="83"/>
      <c r="O356" s="83" t="s">
        <v>1231</v>
      </c>
      <c r="P356" s="83"/>
      <c r="Q356" s="83"/>
      <c r="R356" s="83"/>
      <c r="S356" s="83"/>
      <c r="T356" s="83"/>
      <c r="U356" s="83"/>
      <c r="V356" s="83"/>
      <c r="W356" s="83"/>
      <c r="X356" s="60" t="s">
        <v>1232</v>
      </c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 t="s">
        <v>77</v>
      </c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84" t="s">
        <v>78</v>
      </c>
      <c r="AZ356" s="84"/>
      <c r="BA356" s="84"/>
      <c r="BB356" s="84"/>
      <c r="BC356" s="84"/>
      <c r="BD356" s="84"/>
      <c r="BE356" s="62" t="s">
        <v>79</v>
      </c>
      <c r="BF356" s="62"/>
      <c r="BG356" s="62"/>
      <c r="BH356" s="62"/>
      <c r="BI356" s="62"/>
      <c r="BJ356" s="62"/>
      <c r="BK356" s="62"/>
      <c r="BL356" s="62"/>
      <c r="BM356" s="62"/>
      <c r="BN356" s="62">
        <v>1</v>
      </c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80">
        <v>71701000</v>
      </c>
      <c r="BZ356" s="76"/>
      <c r="CA356" s="76"/>
      <c r="CB356" s="76"/>
      <c r="CC356" s="76"/>
      <c r="CD356" s="76"/>
      <c r="CE356" s="62" t="s">
        <v>80</v>
      </c>
      <c r="CF356" s="62"/>
      <c r="CG356" s="62"/>
      <c r="CH356" s="62"/>
      <c r="CI356" s="62"/>
      <c r="CJ356" s="62"/>
      <c r="CK356" s="62"/>
      <c r="CL356" s="62"/>
      <c r="CM356" s="62"/>
      <c r="CN356" s="61">
        <v>1807145</v>
      </c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76" t="s">
        <v>1233</v>
      </c>
      <c r="DC356" s="76"/>
      <c r="DD356" s="76"/>
      <c r="DE356" s="76"/>
      <c r="DF356" s="76"/>
      <c r="DG356" s="76"/>
      <c r="DH356" s="76"/>
      <c r="DI356" s="76"/>
      <c r="DJ356" s="76"/>
      <c r="DK356" s="76"/>
      <c r="DL356" s="76"/>
      <c r="DM356" s="76"/>
      <c r="DN356" s="76"/>
      <c r="DO356" s="59" t="s">
        <v>643</v>
      </c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62" t="s">
        <v>86</v>
      </c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 t="s">
        <v>84</v>
      </c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</row>
    <row r="357" spans="1:354" s="21" customFormat="1" ht="39.75" customHeight="1" x14ac:dyDescent="0.2">
      <c r="A357" s="76" t="s">
        <v>480</v>
      </c>
      <c r="B357" s="76"/>
      <c r="C357" s="76"/>
      <c r="D357" s="76"/>
      <c r="E357" s="76"/>
      <c r="F357" s="83" t="s">
        <v>111</v>
      </c>
      <c r="G357" s="83"/>
      <c r="H357" s="83"/>
      <c r="I357" s="83"/>
      <c r="J357" s="83"/>
      <c r="K357" s="83"/>
      <c r="L357" s="83"/>
      <c r="M357" s="83"/>
      <c r="N357" s="83"/>
      <c r="O357" s="83" t="s">
        <v>312</v>
      </c>
      <c r="P357" s="83"/>
      <c r="Q357" s="83"/>
      <c r="R357" s="83"/>
      <c r="S357" s="83"/>
      <c r="T357" s="83"/>
      <c r="U357" s="83"/>
      <c r="V357" s="83"/>
      <c r="W357" s="83"/>
      <c r="X357" s="60" t="s">
        <v>125</v>
      </c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 t="s">
        <v>77</v>
      </c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84" t="s">
        <v>94</v>
      </c>
      <c r="AZ357" s="84"/>
      <c r="BA357" s="84"/>
      <c r="BB357" s="84"/>
      <c r="BC357" s="84"/>
      <c r="BD357" s="84"/>
      <c r="BE357" s="62" t="s">
        <v>95</v>
      </c>
      <c r="BF357" s="62"/>
      <c r="BG357" s="62"/>
      <c r="BH357" s="62"/>
      <c r="BI357" s="62"/>
      <c r="BJ357" s="62"/>
      <c r="BK357" s="62"/>
      <c r="BL357" s="62"/>
      <c r="BM357" s="62"/>
      <c r="BN357" s="62">
        <v>10</v>
      </c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80">
        <v>71701000</v>
      </c>
      <c r="BZ357" s="76"/>
      <c r="CA357" s="76"/>
      <c r="CB357" s="76"/>
      <c r="CC357" s="76"/>
      <c r="CD357" s="76"/>
      <c r="CE357" s="62" t="s">
        <v>80</v>
      </c>
      <c r="CF357" s="62"/>
      <c r="CG357" s="62"/>
      <c r="CH357" s="62"/>
      <c r="CI357" s="62"/>
      <c r="CJ357" s="62"/>
      <c r="CK357" s="62"/>
      <c r="CL357" s="62"/>
      <c r="CM357" s="62"/>
      <c r="CN357" s="61">
        <v>100000</v>
      </c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76" t="s">
        <v>1173</v>
      </c>
      <c r="DC357" s="76"/>
      <c r="DD357" s="76"/>
      <c r="DE357" s="76"/>
      <c r="DF357" s="76"/>
      <c r="DG357" s="76"/>
      <c r="DH357" s="76"/>
      <c r="DI357" s="76"/>
      <c r="DJ357" s="76"/>
      <c r="DK357" s="76"/>
      <c r="DL357" s="76"/>
      <c r="DM357" s="76"/>
      <c r="DN357" s="76"/>
      <c r="DO357" s="59" t="s">
        <v>1173</v>
      </c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62" t="s">
        <v>83</v>
      </c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 t="s">
        <v>84</v>
      </c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</row>
    <row r="358" spans="1:354" s="21" customFormat="1" ht="39.75" customHeight="1" x14ac:dyDescent="0.2">
      <c r="A358" s="76" t="s">
        <v>481</v>
      </c>
      <c r="B358" s="76"/>
      <c r="C358" s="76"/>
      <c r="D358" s="76"/>
      <c r="E358" s="76"/>
      <c r="F358" s="83" t="s">
        <v>111</v>
      </c>
      <c r="G358" s="83"/>
      <c r="H358" s="83"/>
      <c r="I358" s="83"/>
      <c r="J358" s="83"/>
      <c r="K358" s="83"/>
      <c r="L358" s="83"/>
      <c r="M358" s="83"/>
      <c r="N358" s="83"/>
      <c r="O358" s="83" t="s">
        <v>1238</v>
      </c>
      <c r="P358" s="83"/>
      <c r="Q358" s="83"/>
      <c r="R358" s="83"/>
      <c r="S358" s="83"/>
      <c r="T358" s="83"/>
      <c r="U358" s="83"/>
      <c r="V358" s="83"/>
      <c r="W358" s="83"/>
      <c r="X358" s="60" t="s">
        <v>125</v>
      </c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 t="s">
        <v>77</v>
      </c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84" t="s">
        <v>94</v>
      </c>
      <c r="AZ358" s="84"/>
      <c r="BA358" s="84"/>
      <c r="BB358" s="84"/>
      <c r="BC358" s="84"/>
      <c r="BD358" s="84"/>
      <c r="BE358" s="62" t="s">
        <v>95</v>
      </c>
      <c r="BF358" s="62"/>
      <c r="BG358" s="62"/>
      <c r="BH358" s="62"/>
      <c r="BI358" s="62"/>
      <c r="BJ358" s="62"/>
      <c r="BK358" s="62"/>
      <c r="BL358" s="62"/>
      <c r="BM358" s="62"/>
      <c r="BN358" s="62">
        <v>28</v>
      </c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80">
        <v>71701000</v>
      </c>
      <c r="BZ358" s="80"/>
      <c r="CA358" s="80"/>
      <c r="CB358" s="80"/>
      <c r="CC358" s="80"/>
      <c r="CD358" s="80"/>
      <c r="CE358" s="62" t="s">
        <v>80</v>
      </c>
      <c r="CF358" s="62"/>
      <c r="CG358" s="62"/>
      <c r="CH358" s="62"/>
      <c r="CI358" s="62"/>
      <c r="CJ358" s="62"/>
      <c r="CK358" s="62"/>
      <c r="CL358" s="62"/>
      <c r="CM358" s="62"/>
      <c r="CN358" s="61">
        <v>168298.48</v>
      </c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76" t="s">
        <v>1173</v>
      </c>
      <c r="DC358" s="76"/>
      <c r="DD358" s="76"/>
      <c r="DE358" s="76"/>
      <c r="DF358" s="76"/>
      <c r="DG358" s="76"/>
      <c r="DH358" s="76"/>
      <c r="DI358" s="76"/>
      <c r="DJ358" s="76"/>
      <c r="DK358" s="76"/>
      <c r="DL358" s="76"/>
      <c r="DM358" s="76"/>
      <c r="DN358" s="76"/>
      <c r="DO358" s="59" t="s">
        <v>1171</v>
      </c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62" t="s">
        <v>86</v>
      </c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 t="s">
        <v>84</v>
      </c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</row>
    <row r="359" spans="1:354" s="21" customFormat="1" ht="39.75" customHeight="1" x14ac:dyDescent="0.2">
      <c r="A359" s="76" t="s">
        <v>482</v>
      </c>
      <c r="B359" s="76"/>
      <c r="C359" s="76"/>
      <c r="D359" s="76"/>
      <c r="E359" s="76"/>
      <c r="F359" s="83" t="s">
        <v>111</v>
      </c>
      <c r="G359" s="83"/>
      <c r="H359" s="83"/>
      <c r="I359" s="83"/>
      <c r="J359" s="83"/>
      <c r="K359" s="83"/>
      <c r="L359" s="83"/>
      <c r="M359" s="83"/>
      <c r="N359" s="83"/>
      <c r="O359" s="83" t="s">
        <v>1247</v>
      </c>
      <c r="P359" s="83"/>
      <c r="Q359" s="83"/>
      <c r="R359" s="83"/>
      <c r="S359" s="83"/>
      <c r="T359" s="83"/>
      <c r="U359" s="83"/>
      <c r="V359" s="83"/>
      <c r="W359" s="83"/>
      <c r="X359" s="60" t="s">
        <v>125</v>
      </c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 t="s">
        <v>77</v>
      </c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84" t="s">
        <v>94</v>
      </c>
      <c r="AZ359" s="84"/>
      <c r="BA359" s="84"/>
      <c r="BB359" s="84"/>
      <c r="BC359" s="84"/>
      <c r="BD359" s="84"/>
      <c r="BE359" s="62" t="s">
        <v>95</v>
      </c>
      <c r="BF359" s="62"/>
      <c r="BG359" s="62"/>
      <c r="BH359" s="62"/>
      <c r="BI359" s="62"/>
      <c r="BJ359" s="62"/>
      <c r="BK359" s="62"/>
      <c r="BL359" s="62"/>
      <c r="BM359" s="62"/>
      <c r="BN359" s="62">
        <v>200</v>
      </c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80" t="s">
        <v>22</v>
      </c>
      <c r="BZ359" s="80"/>
      <c r="CA359" s="80"/>
      <c r="CB359" s="80"/>
      <c r="CC359" s="80"/>
      <c r="CD359" s="80"/>
      <c r="CE359" s="62" t="s">
        <v>80</v>
      </c>
      <c r="CF359" s="62"/>
      <c r="CG359" s="62"/>
      <c r="CH359" s="62"/>
      <c r="CI359" s="62"/>
      <c r="CJ359" s="62"/>
      <c r="CK359" s="62"/>
      <c r="CL359" s="62"/>
      <c r="CM359" s="62"/>
      <c r="CN359" s="61">
        <v>900746</v>
      </c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76" t="s">
        <v>1173</v>
      </c>
      <c r="DC359" s="76"/>
      <c r="DD359" s="76"/>
      <c r="DE359" s="76"/>
      <c r="DF359" s="76"/>
      <c r="DG359" s="76"/>
      <c r="DH359" s="76"/>
      <c r="DI359" s="76"/>
      <c r="DJ359" s="76"/>
      <c r="DK359" s="76"/>
      <c r="DL359" s="76"/>
      <c r="DM359" s="76"/>
      <c r="DN359" s="76"/>
      <c r="DO359" s="76" t="s">
        <v>85</v>
      </c>
      <c r="DP359" s="76"/>
      <c r="DQ359" s="76"/>
      <c r="DR359" s="76"/>
      <c r="DS359" s="76"/>
      <c r="DT359" s="76"/>
      <c r="DU359" s="76"/>
      <c r="DV359" s="76"/>
      <c r="DW359" s="76"/>
      <c r="DX359" s="76"/>
      <c r="DY359" s="76"/>
      <c r="DZ359" s="62" t="s">
        <v>86</v>
      </c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81" t="s">
        <v>84</v>
      </c>
      <c r="EM359" s="81"/>
      <c r="EN359" s="81"/>
      <c r="EO359" s="81"/>
      <c r="EP359" s="81"/>
      <c r="EQ359" s="81"/>
      <c r="ER359" s="81"/>
      <c r="ES359" s="81"/>
      <c r="ET359" s="81"/>
      <c r="EU359" s="81"/>
      <c r="EV359" s="81"/>
      <c r="EW359" s="81"/>
      <c r="EX359" s="81"/>
    </row>
    <row r="360" spans="1:354" s="21" customFormat="1" ht="39.75" customHeight="1" x14ac:dyDescent="0.2">
      <c r="A360" s="76" t="s">
        <v>483</v>
      </c>
      <c r="B360" s="76"/>
      <c r="C360" s="76"/>
      <c r="D360" s="76"/>
      <c r="E360" s="76"/>
      <c r="F360" s="83" t="s">
        <v>111</v>
      </c>
      <c r="G360" s="83"/>
      <c r="H360" s="83"/>
      <c r="I360" s="83"/>
      <c r="J360" s="83"/>
      <c r="K360" s="83"/>
      <c r="L360" s="83"/>
      <c r="M360" s="83"/>
      <c r="N360" s="83"/>
      <c r="O360" s="83" t="s">
        <v>312</v>
      </c>
      <c r="P360" s="83"/>
      <c r="Q360" s="83"/>
      <c r="R360" s="83"/>
      <c r="S360" s="83"/>
      <c r="T360" s="83"/>
      <c r="U360" s="83"/>
      <c r="V360" s="83"/>
      <c r="W360" s="83"/>
      <c r="X360" s="60" t="s">
        <v>125</v>
      </c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 t="s">
        <v>77</v>
      </c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84" t="s">
        <v>94</v>
      </c>
      <c r="AZ360" s="84"/>
      <c r="BA360" s="84"/>
      <c r="BB360" s="84"/>
      <c r="BC360" s="84"/>
      <c r="BD360" s="84"/>
      <c r="BE360" s="62" t="s">
        <v>95</v>
      </c>
      <c r="BF360" s="62"/>
      <c r="BG360" s="62"/>
      <c r="BH360" s="62"/>
      <c r="BI360" s="62"/>
      <c r="BJ360" s="62"/>
      <c r="BK360" s="62"/>
      <c r="BL360" s="62"/>
      <c r="BM360" s="62"/>
      <c r="BN360" s="62">
        <v>100</v>
      </c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80" t="s">
        <v>22</v>
      </c>
      <c r="BZ360" s="80"/>
      <c r="CA360" s="80"/>
      <c r="CB360" s="80"/>
      <c r="CC360" s="80"/>
      <c r="CD360" s="80"/>
      <c r="CE360" s="62" t="s">
        <v>80</v>
      </c>
      <c r="CF360" s="62"/>
      <c r="CG360" s="62"/>
      <c r="CH360" s="62"/>
      <c r="CI360" s="62"/>
      <c r="CJ360" s="62"/>
      <c r="CK360" s="62"/>
      <c r="CL360" s="62"/>
      <c r="CM360" s="62"/>
      <c r="CN360" s="61">
        <v>1554740</v>
      </c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76" t="s">
        <v>1171</v>
      </c>
      <c r="DC360" s="76"/>
      <c r="DD360" s="76"/>
      <c r="DE360" s="76"/>
      <c r="DF360" s="76"/>
      <c r="DG360" s="76"/>
      <c r="DH360" s="76"/>
      <c r="DI360" s="76"/>
      <c r="DJ360" s="76"/>
      <c r="DK360" s="76"/>
      <c r="DL360" s="76"/>
      <c r="DM360" s="76"/>
      <c r="DN360" s="76"/>
      <c r="DO360" s="76" t="s">
        <v>85</v>
      </c>
      <c r="DP360" s="76"/>
      <c r="DQ360" s="76"/>
      <c r="DR360" s="76"/>
      <c r="DS360" s="76"/>
      <c r="DT360" s="76"/>
      <c r="DU360" s="76"/>
      <c r="DV360" s="76"/>
      <c r="DW360" s="76"/>
      <c r="DX360" s="76"/>
      <c r="DY360" s="76"/>
      <c r="DZ360" s="62" t="s">
        <v>86</v>
      </c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81" t="s">
        <v>84</v>
      </c>
      <c r="EM360" s="81"/>
      <c r="EN360" s="81"/>
      <c r="EO360" s="81"/>
      <c r="EP360" s="81"/>
      <c r="EQ360" s="81"/>
      <c r="ER360" s="81"/>
      <c r="ES360" s="81"/>
      <c r="ET360" s="81"/>
      <c r="EU360" s="81"/>
      <c r="EV360" s="81"/>
      <c r="EW360" s="81"/>
      <c r="EX360" s="81"/>
    </row>
    <row r="361" spans="1:354" s="21" customFormat="1" ht="39.75" customHeight="1" x14ac:dyDescent="0.2">
      <c r="A361" s="76" t="s">
        <v>484</v>
      </c>
      <c r="B361" s="76"/>
      <c r="C361" s="76"/>
      <c r="D361" s="76"/>
      <c r="E361" s="76"/>
      <c r="F361" s="83" t="s">
        <v>111</v>
      </c>
      <c r="G361" s="83"/>
      <c r="H361" s="83"/>
      <c r="I361" s="83"/>
      <c r="J361" s="83"/>
      <c r="K361" s="83"/>
      <c r="L361" s="83"/>
      <c r="M361" s="83"/>
      <c r="N361" s="83"/>
      <c r="O361" s="83" t="s">
        <v>1247</v>
      </c>
      <c r="P361" s="83"/>
      <c r="Q361" s="83"/>
      <c r="R361" s="83"/>
      <c r="S361" s="83"/>
      <c r="T361" s="83"/>
      <c r="U361" s="83"/>
      <c r="V361" s="83"/>
      <c r="W361" s="83"/>
      <c r="X361" s="60" t="s">
        <v>125</v>
      </c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 t="s">
        <v>77</v>
      </c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84" t="s">
        <v>94</v>
      </c>
      <c r="AZ361" s="84"/>
      <c r="BA361" s="84"/>
      <c r="BB361" s="84"/>
      <c r="BC361" s="84"/>
      <c r="BD361" s="84"/>
      <c r="BE361" s="62" t="s">
        <v>95</v>
      </c>
      <c r="BF361" s="62"/>
      <c r="BG361" s="62"/>
      <c r="BH361" s="62"/>
      <c r="BI361" s="62"/>
      <c r="BJ361" s="62"/>
      <c r="BK361" s="62"/>
      <c r="BL361" s="62"/>
      <c r="BM361" s="62"/>
      <c r="BN361" s="62">
        <v>35</v>
      </c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80">
        <v>71701000</v>
      </c>
      <c r="BZ361" s="80"/>
      <c r="CA361" s="80"/>
      <c r="CB361" s="80"/>
      <c r="CC361" s="80"/>
      <c r="CD361" s="80"/>
      <c r="CE361" s="62" t="s">
        <v>80</v>
      </c>
      <c r="CF361" s="62"/>
      <c r="CG361" s="62"/>
      <c r="CH361" s="62"/>
      <c r="CI361" s="62"/>
      <c r="CJ361" s="62"/>
      <c r="CK361" s="62"/>
      <c r="CL361" s="62"/>
      <c r="CM361" s="62"/>
      <c r="CN361" s="61">
        <v>469503.35</v>
      </c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76" t="s">
        <v>1173</v>
      </c>
      <c r="DC361" s="76"/>
      <c r="DD361" s="76"/>
      <c r="DE361" s="76"/>
      <c r="DF361" s="76"/>
      <c r="DG361" s="76"/>
      <c r="DH361" s="76"/>
      <c r="DI361" s="76"/>
      <c r="DJ361" s="76"/>
      <c r="DK361" s="76"/>
      <c r="DL361" s="76"/>
      <c r="DM361" s="76"/>
      <c r="DN361" s="76"/>
      <c r="DO361" s="76" t="s">
        <v>85</v>
      </c>
      <c r="DP361" s="76"/>
      <c r="DQ361" s="76"/>
      <c r="DR361" s="76"/>
      <c r="DS361" s="76"/>
      <c r="DT361" s="76"/>
      <c r="DU361" s="76"/>
      <c r="DV361" s="76"/>
      <c r="DW361" s="76"/>
      <c r="DX361" s="76"/>
      <c r="DY361" s="76"/>
      <c r="DZ361" s="62" t="s">
        <v>86</v>
      </c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81" t="s">
        <v>84</v>
      </c>
      <c r="EM361" s="81"/>
      <c r="EN361" s="81"/>
      <c r="EO361" s="81"/>
      <c r="EP361" s="81"/>
      <c r="EQ361" s="81"/>
      <c r="ER361" s="81"/>
      <c r="ES361" s="81"/>
      <c r="ET361" s="81"/>
      <c r="EU361" s="81"/>
      <c r="EV361" s="81"/>
      <c r="EW361" s="81"/>
      <c r="EX361" s="81"/>
    </row>
    <row r="362" spans="1:354" s="15" customFormat="1" ht="39.75" customHeight="1" x14ac:dyDescent="0.2">
      <c r="A362" s="76" t="s">
        <v>485</v>
      </c>
      <c r="B362" s="76"/>
      <c r="C362" s="76"/>
      <c r="D362" s="76"/>
      <c r="E362" s="76"/>
      <c r="F362" s="83" t="s">
        <v>111</v>
      </c>
      <c r="G362" s="83"/>
      <c r="H362" s="83"/>
      <c r="I362" s="83"/>
      <c r="J362" s="83"/>
      <c r="K362" s="83"/>
      <c r="L362" s="83"/>
      <c r="M362" s="83"/>
      <c r="N362" s="83"/>
      <c r="O362" s="83" t="s">
        <v>312</v>
      </c>
      <c r="P362" s="83"/>
      <c r="Q362" s="83"/>
      <c r="R362" s="83"/>
      <c r="S362" s="83"/>
      <c r="T362" s="83"/>
      <c r="U362" s="83"/>
      <c r="V362" s="83"/>
      <c r="W362" s="83"/>
      <c r="X362" s="60" t="s">
        <v>1204</v>
      </c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 t="s">
        <v>77</v>
      </c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84" t="s">
        <v>94</v>
      </c>
      <c r="AZ362" s="84"/>
      <c r="BA362" s="84"/>
      <c r="BB362" s="84"/>
      <c r="BC362" s="84"/>
      <c r="BD362" s="84"/>
      <c r="BE362" s="62" t="s">
        <v>95</v>
      </c>
      <c r="BF362" s="62"/>
      <c r="BG362" s="62"/>
      <c r="BH362" s="62"/>
      <c r="BI362" s="62"/>
      <c r="BJ362" s="62"/>
      <c r="BK362" s="62"/>
      <c r="BL362" s="62"/>
      <c r="BM362" s="62"/>
      <c r="BN362" s="62">
        <v>4</v>
      </c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80">
        <v>71701000</v>
      </c>
      <c r="BZ362" s="80"/>
      <c r="CA362" s="80"/>
      <c r="CB362" s="80"/>
      <c r="CC362" s="80"/>
      <c r="CD362" s="80"/>
      <c r="CE362" s="62" t="s">
        <v>80</v>
      </c>
      <c r="CF362" s="62"/>
      <c r="CG362" s="62"/>
      <c r="CH362" s="62"/>
      <c r="CI362" s="62"/>
      <c r="CJ362" s="62"/>
      <c r="CK362" s="62"/>
      <c r="CL362" s="62"/>
      <c r="CM362" s="62"/>
      <c r="CN362" s="61">
        <v>1344002</v>
      </c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76" t="s">
        <v>1173</v>
      </c>
      <c r="DC362" s="76"/>
      <c r="DD362" s="76"/>
      <c r="DE362" s="76"/>
      <c r="DF362" s="76"/>
      <c r="DG362" s="76"/>
      <c r="DH362" s="76"/>
      <c r="DI362" s="76"/>
      <c r="DJ362" s="76"/>
      <c r="DK362" s="76"/>
      <c r="DL362" s="76"/>
      <c r="DM362" s="76"/>
      <c r="DN362" s="76"/>
      <c r="DO362" s="76" t="s">
        <v>532</v>
      </c>
      <c r="DP362" s="76"/>
      <c r="DQ362" s="76"/>
      <c r="DR362" s="76"/>
      <c r="DS362" s="76"/>
      <c r="DT362" s="76"/>
      <c r="DU362" s="76"/>
      <c r="DV362" s="76"/>
      <c r="DW362" s="76"/>
      <c r="DX362" s="76"/>
      <c r="DY362" s="76"/>
      <c r="DZ362" s="62" t="s">
        <v>86</v>
      </c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81" t="s">
        <v>84</v>
      </c>
      <c r="EM362" s="81"/>
      <c r="EN362" s="81"/>
      <c r="EO362" s="81"/>
      <c r="EP362" s="81"/>
      <c r="EQ362" s="81"/>
      <c r="ER362" s="81"/>
      <c r="ES362" s="81"/>
      <c r="ET362" s="81"/>
      <c r="EU362" s="81"/>
      <c r="EV362" s="81"/>
      <c r="EW362" s="81"/>
      <c r="EX362" s="81"/>
    </row>
    <row r="363" spans="1:354" s="21" customFormat="1" ht="39.75" customHeight="1" x14ac:dyDescent="0.2">
      <c r="A363" s="76" t="s">
        <v>486</v>
      </c>
      <c r="B363" s="76"/>
      <c r="C363" s="76"/>
      <c r="D363" s="76"/>
      <c r="E363" s="76"/>
      <c r="F363" s="83" t="s">
        <v>111</v>
      </c>
      <c r="G363" s="83"/>
      <c r="H363" s="83"/>
      <c r="I363" s="83"/>
      <c r="J363" s="83"/>
      <c r="K363" s="83"/>
      <c r="L363" s="83"/>
      <c r="M363" s="83"/>
      <c r="N363" s="83"/>
      <c r="O363" s="83" t="s">
        <v>1244</v>
      </c>
      <c r="P363" s="83"/>
      <c r="Q363" s="83"/>
      <c r="R363" s="83"/>
      <c r="S363" s="83"/>
      <c r="T363" s="83"/>
      <c r="U363" s="83"/>
      <c r="V363" s="83"/>
      <c r="W363" s="83"/>
      <c r="X363" s="60" t="s">
        <v>125</v>
      </c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 t="s">
        <v>77</v>
      </c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84" t="s">
        <v>94</v>
      </c>
      <c r="AZ363" s="84"/>
      <c r="BA363" s="84"/>
      <c r="BB363" s="84"/>
      <c r="BC363" s="84"/>
      <c r="BD363" s="84"/>
      <c r="BE363" s="62" t="s">
        <v>95</v>
      </c>
      <c r="BF363" s="62"/>
      <c r="BG363" s="62"/>
      <c r="BH363" s="62"/>
      <c r="BI363" s="62"/>
      <c r="BJ363" s="62"/>
      <c r="BK363" s="62"/>
      <c r="BL363" s="62"/>
      <c r="BM363" s="62"/>
      <c r="BN363" s="62">
        <v>100</v>
      </c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80">
        <v>71701000</v>
      </c>
      <c r="BZ363" s="80"/>
      <c r="CA363" s="80"/>
      <c r="CB363" s="80"/>
      <c r="CC363" s="80"/>
      <c r="CD363" s="80"/>
      <c r="CE363" s="62" t="s">
        <v>80</v>
      </c>
      <c r="CF363" s="62"/>
      <c r="CG363" s="62"/>
      <c r="CH363" s="62"/>
      <c r="CI363" s="62"/>
      <c r="CJ363" s="62"/>
      <c r="CK363" s="62"/>
      <c r="CL363" s="62"/>
      <c r="CM363" s="62"/>
      <c r="CN363" s="61">
        <v>265000</v>
      </c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76" t="s">
        <v>1171</v>
      </c>
      <c r="DC363" s="76"/>
      <c r="DD363" s="76"/>
      <c r="DE363" s="76"/>
      <c r="DF363" s="76"/>
      <c r="DG363" s="76"/>
      <c r="DH363" s="76"/>
      <c r="DI363" s="76"/>
      <c r="DJ363" s="76"/>
      <c r="DK363" s="76"/>
      <c r="DL363" s="76"/>
      <c r="DM363" s="76"/>
      <c r="DN363" s="76"/>
      <c r="DO363" s="76" t="s">
        <v>85</v>
      </c>
      <c r="DP363" s="76"/>
      <c r="DQ363" s="76"/>
      <c r="DR363" s="76"/>
      <c r="DS363" s="76"/>
      <c r="DT363" s="76"/>
      <c r="DU363" s="76"/>
      <c r="DV363" s="76"/>
      <c r="DW363" s="76"/>
      <c r="DX363" s="76"/>
      <c r="DY363" s="76"/>
      <c r="DZ363" s="62" t="s">
        <v>86</v>
      </c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81" t="s">
        <v>84</v>
      </c>
      <c r="EM363" s="81"/>
      <c r="EN363" s="81"/>
      <c r="EO363" s="81"/>
      <c r="EP363" s="81"/>
      <c r="EQ363" s="81"/>
      <c r="ER363" s="81"/>
      <c r="ES363" s="81"/>
      <c r="ET363" s="81"/>
      <c r="EU363" s="81"/>
      <c r="EV363" s="81"/>
      <c r="EW363" s="81"/>
      <c r="EX363" s="81"/>
    </row>
    <row r="364" spans="1:354" s="21" customFormat="1" ht="39.75" customHeight="1" x14ac:dyDescent="0.2">
      <c r="A364" s="76" t="s">
        <v>487</v>
      </c>
      <c r="B364" s="76"/>
      <c r="C364" s="76"/>
      <c r="D364" s="76"/>
      <c r="E364" s="76"/>
      <c r="F364" s="83" t="s">
        <v>111</v>
      </c>
      <c r="G364" s="83"/>
      <c r="H364" s="83"/>
      <c r="I364" s="83"/>
      <c r="J364" s="83"/>
      <c r="K364" s="83"/>
      <c r="L364" s="83"/>
      <c r="M364" s="83"/>
      <c r="N364" s="83"/>
      <c r="O364" s="83" t="s">
        <v>1236</v>
      </c>
      <c r="P364" s="83"/>
      <c r="Q364" s="83"/>
      <c r="R364" s="83"/>
      <c r="S364" s="83"/>
      <c r="T364" s="83"/>
      <c r="U364" s="83"/>
      <c r="V364" s="83"/>
      <c r="W364" s="83"/>
      <c r="X364" s="60" t="s">
        <v>125</v>
      </c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 t="s">
        <v>77</v>
      </c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84" t="s">
        <v>94</v>
      </c>
      <c r="AZ364" s="84"/>
      <c r="BA364" s="84"/>
      <c r="BB364" s="84"/>
      <c r="BC364" s="84"/>
      <c r="BD364" s="84"/>
      <c r="BE364" s="62" t="s">
        <v>95</v>
      </c>
      <c r="BF364" s="62"/>
      <c r="BG364" s="62"/>
      <c r="BH364" s="62"/>
      <c r="BI364" s="62"/>
      <c r="BJ364" s="62"/>
      <c r="BK364" s="62"/>
      <c r="BL364" s="62"/>
      <c r="BM364" s="62"/>
      <c r="BN364" s="62">
        <v>500</v>
      </c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80">
        <v>71701000</v>
      </c>
      <c r="BZ364" s="80"/>
      <c r="CA364" s="80"/>
      <c r="CB364" s="80"/>
      <c r="CC364" s="80"/>
      <c r="CD364" s="80"/>
      <c r="CE364" s="62" t="s">
        <v>80</v>
      </c>
      <c r="CF364" s="62"/>
      <c r="CG364" s="62"/>
      <c r="CH364" s="62"/>
      <c r="CI364" s="62"/>
      <c r="CJ364" s="62"/>
      <c r="CK364" s="62"/>
      <c r="CL364" s="62"/>
      <c r="CM364" s="62"/>
      <c r="CN364" s="61">
        <v>990000</v>
      </c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76" t="s">
        <v>1173</v>
      </c>
      <c r="DC364" s="76"/>
      <c r="DD364" s="76"/>
      <c r="DE364" s="76"/>
      <c r="DF364" s="76"/>
      <c r="DG364" s="76"/>
      <c r="DH364" s="76"/>
      <c r="DI364" s="76"/>
      <c r="DJ364" s="76"/>
      <c r="DK364" s="76"/>
      <c r="DL364" s="76"/>
      <c r="DM364" s="76"/>
      <c r="DN364" s="76"/>
      <c r="DO364" s="76" t="s">
        <v>85</v>
      </c>
      <c r="DP364" s="76"/>
      <c r="DQ364" s="76"/>
      <c r="DR364" s="76"/>
      <c r="DS364" s="76"/>
      <c r="DT364" s="76"/>
      <c r="DU364" s="76"/>
      <c r="DV364" s="76"/>
      <c r="DW364" s="76"/>
      <c r="DX364" s="76"/>
      <c r="DY364" s="76"/>
      <c r="DZ364" s="62" t="s">
        <v>86</v>
      </c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81" t="s">
        <v>84</v>
      </c>
      <c r="EM364" s="81"/>
      <c r="EN364" s="81"/>
      <c r="EO364" s="81"/>
      <c r="EP364" s="81"/>
      <c r="EQ364" s="81"/>
      <c r="ER364" s="81"/>
      <c r="ES364" s="81"/>
      <c r="ET364" s="81"/>
      <c r="EU364" s="81"/>
      <c r="EV364" s="81"/>
      <c r="EW364" s="81"/>
      <c r="EX364" s="81"/>
    </row>
    <row r="365" spans="1:354" s="21" customFormat="1" ht="39" customHeight="1" x14ac:dyDescent="0.2">
      <c r="A365" s="76" t="s">
        <v>488</v>
      </c>
      <c r="B365" s="76"/>
      <c r="C365" s="76"/>
      <c r="D365" s="76"/>
      <c r="E365" s="76"/>
      <c r="F365" s="83" t="s">
        <v>111</v>
      </c>
      <c r="G365" s="83"/>
      <c r="H365" s="83"/>
      <c r="I365" s="83"/>
      <c r="J365" s="83"/>
      <c r="K365" s="83"/>
      <c r="L365" s="83"/>
      <c r="M365" s="83"/>
      <c r="N365" s="83"/>
      <c r="O365" s="83" t="s">
        <v>1236</v>
      </c>
      <c r="P365" s="83"/>
      <c r="Q365" s="83"/>
      <c r="R365" s="83"/>
      <c r="S365" s="83"/>
      <c r="T365" s="83"/>
      <c r="U365" s="83"/>
      <c r="V365" s="83"/>
      <c r="W365" s="83"/>
      <c r="X365" s="60" t="s">
        <v>125</v>
      </c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 t="s">
        <v>77</v>
      </c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84" t="s">
        <v>94</v>
      </c>
      <c r="AZ365" s="84"/>
      <c r="BA365" s="84"/>
      <c r="BB365" s="84"/>
      <c r="BC365" s="84"/>
      <c r="BD365" s="84"/>
      <c r="BE365" s="62" t="s">
        <v>95</v>
      </c>
      <c r="BF365" s="62"/>
      <c r="BG365" s="62"/>
      <c r="BH365" s="62"/>
      <c r="BI365" s="62"/>
      <c r="BJ365" s="62"/>
      <c r="BK365" s="62"/>
      <c r="BL365" s="62"/>
      <c r="BM365" s="62"/>
      <c r="BN365" s="62">
        <v>450</v>
      </c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80">
        <v>71701000</v>
      </c>
      <c r="BZ365" s="80"/>
      <c r="CA365" s="80"/>
      <c r="CB365" s="80"/>
      <c r="CC365" s="80"/>
      <c r="CD365" s="80"/>
      <c r="CE365" s="62" t="s">
        <v>80</v>
      </c>
      <c r="CF365" s="62"/>
      <c r="CG365" s="62"/>
      <c r="CH365" s="62"/>
      <c r="CI365" s="62"/>
      <c r="CJ365" s="62"/>
      <c r="CK365" s="62"/>
      <c r="CL365" s="62"/>
      <c r="CM365" s="62"/>
      <c r="CN365" s="61">
        <v>1121977.5</v>
      </c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76" t="s">
        <v>1173</v>
      </c>
      <c r="DC365" s="76"/>
      <c r="DD365" s="76"/>
      <c r="DE365" s="76"/>
      <c r="DF365" s="76"/>
      <c r="DG365" s="76"/>
      <c r="DH365" s="76"/>
      <c r="DI365" s="76"/>
      <c r="DJ365" s="76"/>
      <c r="DK365" s="76"/>
      <c r="DL365" s="76"/>
      <c r="DM365" s="76"/>
      <c r="DN365" s="76"/>
      <c r="DO365" s="76" t="s">
        <v>85</v>
      </c>
      <c r="DP365" s="76"/>
      <c r="DQ365" s="76"/>
      <c r="DR365" s="76"/>
      <c r="DS365" s="76"/>
      <c r="DT365" s="76"/>
      <c r="DU365" s="76"/>
      <c r="DV365" s="76"/>
      <c r="DW365" s="76"/>
      <c r="DX365" s="76"/>
      <c r="DY365" s="76"/>
      <c r="DZ365" s="62" t="s">
        <v>86</v>
      </c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81" t="s">
        <v>84</v>
      </c>
      <c r="EM365" s="81"/>
      <c r="EN365" s="81"/>
      <c r="EO365" s="81"/>
      <c r="EP365" s="81"/>
      <c r="EQ365" s="81"/>
      <c r="ER365" s="81"/>
      <c r="ES365" s="81"/>
      <c r="ET365" s="81"/>
      <c r="EU365" s="81"/>
      <c r="EV365" s="81"/>
      <c r="EW365" s="81"/>
      <c r="EX365" s="81"/>
    </row>
    <row r="366" spans="1:354" s="15" customFormat="1" ht="39" customHeight="1" x14ac:dyDescent="0.2">
      <c r="A366" s="76" t="s">
        <v>489</v>
      </c>
      <c r="B366" s="76"/>
      <c r="C366" s="76"/>
      <c r="D366" s="76"/>
      <c r="E366" s="76"/>
      <c r="F366" s="83" t="s">
        <v>111</v>
      </c>
      <c r="G366" s="83"/>
      <c r="H366" s="83"/>
      <c r="I366" s="83"/>
      <c r="J366" s="83"/>
      <c r="K366" s="83"/>
      <c r="L366" s="83"/>
      <c r="M366" s="83"/>
      <c r="N366" s="83"/>
      <c r="O366" s="83" t="s">
        <v>312</v>
      </c>
      <c r="P366" s="83"/>
      <c r="Q366" s="83"/>
      <c r="R366" s="83"/>
      <c r="S366" s="83"/>
      <c r="T366" s="83"/>
      <c r="U366" s="83"/>
      <c r="V366" s="83"/>
      <c r="W366" s="83"/>
      <c r="X366" s="60" t="s">
        <v>1204</v>
      </c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 t="s">
        <v>77</v>
      </c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84" t="s">
        <v>94</v>
      </c>
      <c r="AZ366" s="84"/>
      <c r="BA366" s="84"/>
      <c r="BB366" s="84"/>
      <c r="BC366" s="84"/>
      <c r="BD366" s="84"/>
      <c r="BE366" s="62" t="s">
        <v>95</v>
      </c>
      <c r="BF366" s="62"/>
      <c r="BG366" s="62"/>
      <c r="BH366" s="62"/>
      <c r="BI366" s="62"/>
      <c r="BJ366" s="62"/>
      <c r="BK366" s="62"/>
      <c r="BL366" s="62"/>
      <c r="BM366" s="62"/>
      <c r="BN366" s="62">
        <v>24</v>
      </c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80">
        <v>71701000</v>
      </c>
      <c r="BZ366" s="80"/>
      <c r="CA366" s="80"/>
      <c r="CB366" s="80"/>
      <c r="CC366" s="80"/>
      <c r="CD366" s="80"/>
      <c r="CE366" s="62" t="s">
        <v>80</v>
      </c>
      <c r="CF366" s="62"/>
      <c r="CG366" s="62"/>
      <c r="CH366" s="62"/>
      <c r="CI366" s="62"/>
      <c r="CJ366" s="62"/>
      <c r="CK366" s="62"/>
      <c r="CL366" s="62"/>
      <c r="CM366" s="62"/>
      <c r="CN366" s="61">
        <v>2709432</v>
      </c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76" t="s">
        <v>1173</v>
      </c>
      <c r="DC366" s="76"/>
      <c r="DD366" s="76"/>
      <c r="DE366" s="76"/>
      <c r="DF366" s="76"/>
      <c r="DG366" s="76"/>
      <c r="DH366" s="76"/>
      <c r="DI366" s="76"/>
      <c r="DJ366" s="76"/>
      <c r="DK366" s="76"/>
      <c r="DL366" s="76"/>
      <c r="DM366" s="76"/>
      <c r="DN366" s="76"/>
      <c r="DO366" s="76" t="s">
        <v>85</v>
      </c>
      <c r="DP366" s="76"/>
      <c r="DQ366" s="76"/>
      <c r="DR366" s="76"/>
      <c r="DS366" s="76"/>
      <c r="DT366" s="76"/>
      <c r="DU366" s="76"/>
      <c r="DV366" s="76"/>
      <c r="DW366" s="76"/>
      <c r="DX366" s="76"/>
      <c r="DY366" s="76"/>
      <c r="DZ366" s="62" t="s">
        <v>102</v>
      </c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81" t="s">
        <v>103</v>
      </c>
      <c r="EM366" s="81"/>
      <c r="EN366" s="81"/>
      <c r="EO366" s="81"/>
      <c r="EP366" s="81"/>
      <c r="EQ366" s="81"/>
      <c r="ER366" s="81"/>
      <c r="ES366" s="81"/>
      <c r="ET366" s="81"/>
      <c r="EU366" s="81"/>
      <c r="EV366" s="81"/>
      <c r="EW366" s="81"/>
      <c r="EX366" s="81"/>
    </row>
    <row r="367" spans="1:354" s="15" customFormat="1" ht="39" customHeight="1" x14ac:dyDescent="0.2">
      <c r="A367" s="76" t="s">
        <v>490</v>
      </c>
      <c r="B367" s="76"/>
      <c r="C367" s="76"/>
      <c r="D367" s="76"/>
      <c r="E367" s="76"/>
      <c r="F367" s="83" t="s">
        <v>111</v>
      </c>
      <c r="G367" s="83"/>
      <c r="H367" s="83"/>
      <c r="I367" s="83"/>
      <c r="J367" s="83"/>
      <c r="K367" s="83"/>
      <c r="L367" s="83"/>
      <c r="M367" s="83"/>
      <c r="N367" s="83"/>
      <c r="O367" s="83" t="s">
        <v>131</v>
      </c>
      <c r="P367" s="83"/>
      <c r="Q367" s="83"/>
      <c r="R367" s="83"/>
      <c r="S367" s="83"/>
      <c r="T367" s="83"/>
      <c r="U367" s="83"/>
      <c r="V367" s="83"/>
      <c r="W367" s="83"/>
      <c r="X367" s="60" t="s">
        <v>125</v>
      </c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 t="s">
        <v>77</v>
      </c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84" t="s">
        <v>94</v>
      </c>
      <c r="AZ367" s="84"/>
      <c r="BA367" s="84"/>
      <c r="BB367" s="84"/>
      <c r="BC367" s="84"/>
      <c r="BD367" s="84"/>
      <c r="BE367" s="62" t="s">
        <v>95</v>
      </c>
      <c r="BF367" s="62"/>
      <c r="BG367" s="62"/>
      <c r="BH367" s="62"/>
      <c r="BI367" s="62"/>
      <c r="BJ367" s="62"/>
      <c r="BK367" s="62"/>
      <c r="BL367" s="62"/>
      <c r="BM367" s="62"/>
      <c r="BN367" s="62">
        <v>191</v>
      </c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80" t="s">
        <v>22</v>
      </c>
      <c r="BZ367" s="80"/>
      <c r="CA367" s="80"/>
      <c r="CB367" s="80"/>
      <c r="CC367" s="80"/>
      <c r="CD367" s="80"/>
      <c r="CE367" s="62" t="s">
        <v>80</v>
      </c>
      <c r="CF367" s="62"/>
      <c r="CG367" s="62"/>
      <c r="CH367" s="62"/>
      <c r="CI367" s="62"/>
      <c r="CJ367" s="62"/>
      <c r="CK367" s="62"/>
      <c r="CL367" s="62"/>
      <c r="CM367" s="62"/>
      <c r="CN367" s="61">
        <v>179163.55</v>
      </c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76" t="s">
        <v>1171</v>
      </c>
      <c r="DC367" s="76"/>
      <c r="DD367" s="76"/>
      <c r="DE367" s="76"/>
      <c r="DF367" s="76"/>
      <c r="DG367" s="76"/>
      <c r="DH367" s="76"/>
      <c r="DI367" s="76"/>
      <c r="DJ367" s="76"/>
      <c r="DK367" s="76"/>
      <c r="DL367" s="76"/>
      <c r="DM367" s="76"/>
      <c r="DN367" s="76"/>
      <c r="DO367" s="76" t="s">
        <v>85</v>
      </c>
      <c r="DP367" s="76"/>
      <c r="DQ367" s="76"/>
      <c r="DR367" s="76"/>
      <c r="DS367" s="76"/>
      <c r="DT367" s="76"/>
      <c r="DU367" s="76"/>
      <c r="DV367" s="76"/>
      <c r="DW367" s="76"/>
      <c r="DX367" s="76"/>
      <c r="DY367" s="76"/>
      <c r="DZ367" s="62" t="s">
        <v>86</v>
      </c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 t="s">
        <v>84</v>
      </c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</row>
    <row r="368" spans="1:354" s="15" customFormat="1" ht="39" customHeight="1" x14ac:dyDescent="0.2">
      <c r="A368" s="76" t="s">
        <v>491</v>
      </c>
      <c r="B368" s="76"/>
      <c r="C368" s="76"/>
      <c r="D368" s="76"/>
      <c r="E368" s="76"/>
      <c r="F368" s="83" t="s">
        <v>111</v>
      </c>
      <c r="G368" s="83"/>
      <c r="H368" s="83"/>
      <c r="I368" s="83"/>
      <c r="J368" s="83"/>
      <c r="K368" s="83"/>
      <c r="L368" s="83"/>
      <c r="M368" s="83"/>
      <c r="N368" s="83"/>
      <c r="O368" s="83" t="s">
        <v>312</v>
      </c>
      <c r="P368" s="83"/>
      <c r="Q368" s="83"/>
      <c r="R368" s="83"/>
      <c r="S368" s="83"/>
      <c r="T368" s="83"/>
      <c r="U368" s="83"/>
      <c r="V368" s="83"/>
      <c r="W368" s="83"/>
      <c r="X368" s="60" t="s">
        <v>125</v>
      </c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 t="s">
        <v>77</v>
      </c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84" t="s">
        <v>94</v>
      </c>
      <c r="AZ368" s="84"/>
      <c r="BA368" s="84"/>
      <c r="BB368" s="84"/>
      <c r="BC368" s="84"/>
      <c r="BD368" s="84"/>
      <c r="BE368" s="62" t="s">
        <v>95</v>
      </c>
      <c r="BF368" s="62"/>
      <c r="BG368" s="62"/>
      <c r="BH368" s="62"/>
      <c r="BI368" s="62"/>
      <c r="BJ368" s="62"/>
      <c r="BK368" s="62"/>
      <c r="BL368" s="62"/>
      <c r="BM368" s="62"/>
      <c r="BN368" s="62">
        <v>500</v>
      </c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80">
        <v>71701000</v>
      </c>
      <c r="BZ368" s="80"/>
      <c r="CA368" s="80"/>
      <c r="CB368" s="80"/>
      <c r="CC368" s="80"/>
      <c r="CD368" s="80"/>
      <c r="CE368" s="62" t="s">
        <v>80</v>
      </c>
      <c r="CF368" s="62"/>
      <c r="CG368" s="62"/>
      <c r="CH368" s="62"/>
      <c r="CI368" s="62"/>
      <c r="CJ368" s="62"/>
      <c r="CK368" s="62"/>
      <c r="CL368" s="62"/>
      <c r="CM368" s="62"/>
      <c r="CN368" s="61">
        <v>893980</v>
      </c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76" t="s">
        <v>1171</v>
      </c>
      <c r="DC368" s="76"/>
      <c r="DD368" s="76"/>
      <c r="DE368" s="76"/>
      <c r="DF368" s="76"/>
      <c r="DG368" s="76"/>
      <c r="DH368" s="76"/>
      <c r="DI368" s="76"/>
      <c r="DJ368" s="76"/>
      <c r="DK368" s="76"/>
      <c r="DL368" s="76"/>
      <c r="DM368" s="76"/>
      <c r="DN368" s="76"/>
      <c r="DO368" s="76" t="s">
        <v>85</v>
      </c>
      <c r="DP368" s="76"/>
      <c r="DQ368" s="76"/>
      <c r="DR368" s="76"/>
      <c r="DS368" s="76"/>
      <c r="DT368" s="76"/>
      <c r="DU368" s="76"/>
      <c r="DV368" s="76"/>
      <c r="DW368" s="76"/>
      <c r="DX368" s="76"/>
      <c r="DY368" s="76"/>
      <c r="DZ368" s="62" t="s">
        <v>86</v>
      </c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 t="s">
        <v>84</v>
      </c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</row>
    <row r="369" spans="1:154" s="15" customFormat="1" ht="39" customHeight="1" x14ac:dyDescent="0.2">
      <c r="A369" s="76" t="s">
        <v>492</v>
      </c>
      <c r="B369" s="76"/>
      <c r="C369" s="76"/>
      <c r="D369" s="76"/>
      <c r="E369" s="76"/>
      <c r="F369" s="83" t="s">
        <v>111</v>
      </c>
      <c r="G369" s="83"/>
      <c r="H369" s="83"/>
      <c r="I369" s="83"/>
      <c r="J369" s="83"/>
      <c r="K369" s="83"/>
      <c r="L369" s="83"/>
      <c r="M369" s="83"/>
      <c r="N369" s="83"/>
      <c r="O369" s="83" t="s">
        <v>312</v>
      </c>
      <c r="P369" s="83"/>
      <c r="Q369" s="83"/>
      <c r="R369" s="83"/>
      <c r="S369" s="83"/>
      <c r="T369" s="83"/>
      <c r="U369" s="83"/>
      <c r="V369" s="83"/>
      <c r="W369" s="83"/>
      <c r="X369" s="60" t="s">
        <v>344</v>
      </c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 t="s">
        <v>77</v>
      </c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84" t="s">
        <v>94</v>
      </c>
      <c r="AZ369" s="84"/>
      <c r="BA369" s="84"/>
      <c r="BB369" s="84"/>
      <c r="BC369" s="84"/>
      <c r="BD369" s="84"/>
      <c r="BE369" s="62" t="s">
        <v>95</v>
      </c>
      <c r="BF369" s="62"/>
      <c r="BG369" s="62"/>
      <c r="BH369" s="62"/>
      <c r="BI369" s="62"/>
      <c r="BJ369" s="62"/>
      <c r="BK369" s="62"/>
      <c r="BL369" s="62"/>
      <c r="BM369" s="62"/>
      <c r="BN369" s="62">
        <v>300</v>
      </c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80" t="s">
        <v>22</v>
      </c>
      <c r="BZ369" s="80"/>
      <c r="CA369" s="80"/>
      <c r="CB369" s="80"/>
      <c r="CC369" s="80"/>
      <c r="CD369" s="80"/>
      <c r="CE369" s="83" t="s">
        <v>80</v>
      </c>
      <c r="CF369" s="83"/>
      <c r="CG369" s="83"/>
      <c r="CH369" s="83"/>
      <c r="CI369" s="83"/>
      <c r="CJ369" s="83"/>
      <c r="CK369" s="83"/>
      <c r="CL369" s="83"/>
      <c r="CM369" s="83"/>
      <c r="CN369" s="61">
        <v>22440000</v>
      </c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76" t="s">
        <v>1171</v>
      </c>
      <c r="DC369" s="76"/>
      <c r="DD369" s="76"/>
      <c r="DE369" s="76"/>
      <c r="DF369" s="76"/>
      <c r="DG369" s="76"/>
      <c r="DH369" s="76"/>
      <c r="DI369" s="76"/>
      <c r="DJ369" s="76"/>
      <c r="DK369" s="76"/>
      <c r="DL369" s="76"/>
      <c r="DM369" s="76"/>
      <c r="DN369" s="76"/>
      <c r="DO369" s="76" t="s">
        <v>85</v>
      </c>
      <c r="DP369" s="76"/>
      <c r="DQ369" s="76"/>
      <c r="DR369" s="76"/>
      <c r="DS369" s="76"/>
      <c r="DT369" s="76"/>
      <c r="DU369" s="76"/>
      <c r="DV369" s="76"/>
      <c r="DW369" s="76"/>
      <c r="DX369" s="76"/>
      <c r="DY369" s="76"/>
      <c r="DZ369" s="62" t="s">
        <v>102</v>
      </c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 t="s">
        <v>103</v>
      </c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</row>
    <row r="370" spans="1:154" s="15" customFormat="1" ht="39" customHeight="1" x14ac:dyDescent="0.2">
      <c r="A370" s="76" t="s">
        <v>493</v>
      </c>
      <c r="B370" s="76"/>
      <c r="C370" s="76"/>
      <c r="D370" s="76"/>
      <c r="E370" s="76"/>
      <c r="F370" s="83" t="s">
        <v>111</v>
      </c>
      <c r="G370" s="83"/>
      <c r="H370" s="83"/>
      <c r="I370" s="83"/>
      <c r="J370" s="83"/>
      <c r="K370" s="83"/>
      <c r="L370" s="83"/>
      <c r="M370" s="83"/>
      <c r="N370" s="83"/>
      <c r="O370" s="83" t="s">
        <v>312</v>
      </c>
      <c r="P370" s="83"/>
      <c r="Q370" s="83"/>
      <c r="R370" s="83"/>
      <c r="S370" s="83"/>
      <c r="T370" s="83"/>
      <c r="U370" s="83"/>
      <c r="V370" s="83"/>
      <c r="W370" s="83"/>
      <c r="X370" s="60" t="s">
        <v>1259</v>
      </c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 t="s">
        <v>77</v>
      </c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84" t="s">
        <v>94</v>
      </c>
      <c r="AZ370" s="84"/>
      <c r="BA370" s="84"/>
      <c r="BB370" s="84"/>
      <c r="BC370" s="84"/>
      <c r="BD370" s="84"/>
      <c r="BE370" s="62" t="s">
        <v>95</v>
      </c>
      <c r="BF370" s="62"/>
      <c r="BG370" s="62"/>
      <c r="BH370" s="62"/>
      <c r="BI370" s="62"/>
      <c r="BJ370" s="62"/>
      <c r="BK370" s="62"/>
      <c r="BL370" s="62"/>
      <c r="BM370" s="62"/>
      <c r="BN370" s="62">
        <v>70</v>
      </c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80">
        <v>71701001</v>
      </c>
      <c r="BZ370" s="80"/>
      <c r="CA370" s="80"/>
      <c r="CB370" s="80"/>
      <c r="CC370" s="80"/>
      <c r="CD370" s="80"/>
      <c r="CE370" s="83" t="s">
        <v>80</v>
      </c>
      <c r="CF370" s="83"/>
      <c r="CG370" s="83"/>
      <c r="CH370" s="83"/>
      <c r="CI370" s="83"/>
      <c r="CJ370" s="83"/>
      <c r="CK370" s="83"/>
      <c r="CL370" s="83"/>
      <c r="CM370" s="83"/>
      <c r="CN370" s="61">
        <v>840000</v>
      </c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76" t="s">
        <v>1171</v>
      </c>
      <c r="DC370" s="76"/>
      <c r="DD370" s="76"/>
      <c r="DE370" s="76"/>
      <c r="DF370" s="76"/>
      <c r="DG370" s="76"/>
      <c r="DH370" s="76"/>
      <c r="DI370" s="76"/>
      <c r="DJ370" s="76"/>
      <c r="DK370" s="76"/>
      <c r="DL370" s="76"/>
      <c r="DM370" s="76"/>
      <c r="DN370" s="76"/>
      <c r="DO370" s="76" t="s">
        <v>85</v>
      </c>
      <c r="DP370" s="76"/>
      <c r="DQ370" s="76"/>
      <c r="DR370" s="76"/>
      <c r="DS370" s="76"/>
      <c r="DT370" s="76"/>
      <c r="DU370" s="76"/>
      <c r="DV370" s="76"/>
      <c r="DW370" s="76"/>
      <c r="DX370" s="76"/>
      <c r="DY370" s="76"/>
      <c r="DZ370" s="62" t="s">
        <v>86</v>
      </c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81" t="s">
        <v>84</v>
      </c>
      <c r="EM370" s="81"/>
      <c r="EN370" s="81"/>
      <c r="EO370" s="81"/>
      <c r="EP370" s="81"/>
      <c r="EQ370" s="81"/>
      <c r="ER370" s="81"/>
      <c r="ES370" s="81"/>
      <c r="ET370" s="81"/>
      <c r="EU370" s="81"/>
      <c r="EV370" s="81"/>
      <c r="EW370" s="81"/>
      <c r="EX370" s="81"/>
    </row>
    <row r="371" spans="1:154" s="15" customFormat="1" ht="39" customHeight="1" x14ac:dyDescent="0.2">
      <c r="A371" s="76" t="s">
        <v>494</v>
      </c>
      <c r="B371" s="76"/>
      <c r="C371" s="76"/>
      <c r="D371" s="76"/>
      <c r="E371" s="76"/>
      <c r="F371" s="83" t="s">
        <v>111</v>
      </c>
      <c r="G371" s="83"/>
      <c r="H371" s="83"/>
      <c r="I371" s="83"/>
      <c r="J371" s="83"/>
      <c r="K371" s="83"/>
      <c r="L371" s="83"/>
      <c r="M371" s="83"/>
      <c r="N371" s="83"/>
      <c r="O371" s="83" t="s">
        <v>312</v>
      </c>
      <c r="P371" s="83"/>
      <c r="Q371" s="83"/>
      <c r="R371" s="83"/>
      <c r="S371" s="83"/>
      <c r="T371" s="83"/>
      <c r="U371" s="83"/>
      <c r="V371" s="83"/>
      <c r="W371" s="83"/>
      <c r="X371" s="60" t="s">
        <v>125</v>
      </c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 t="s">
        <v>77</v>
      </c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84" t="s">
        <v>94</v>
      </c>
      <c r="AZ371" s="84"/>
      <c r="BA371" s="84"/>
      <c r="BB371" s="84"/>
      <c r="BC371" s="84"/>
      <c r="BD371" s="84"/>
      <c r="BE371" s="62" t="s">
        <v>95</v>
      </c>
      <c r="BF371" s="62"/>
      <c r="BG371" s="62"/>
      <c r="BH371" s="62"/>
      <c r="BI371" s="62"/>
      <c r="BJ371" s="62"/>
      <c r="BK371" s="62"/>
      <c r="BL371" s="62"/>
      <c r="BM371" s="62"/>
      <c r="BN371" s="62">
        <v>25</v>
      </c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80">
        <v>71701000</v>
      </c>
      <c r="BZ371" s="80"/>
      <c r="CA371" s="80"/>
      <c r="CB371" s="80"/>
      <c r="CC371" s="80"/>
      <c r="CD371" s="80"/>
      <c r="CE371" s="83" t="s">
        <v>80</v>
      </c>
      <c r="CF371" s="83"/>
      <c r="CG371" s="83"/>
      <c r="CH371" s="83"/>
      <c r="CI371" s="83"/>
      <c r="CJ371" s="83"/>
      <c r="CK371" s="83"/>
      <c r="CL371" s="83"/>
      <c r="CM371" s="83"/>
      <c r="CN371" s="61">
        <v>3052000</v>
      </c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76" t="s">
        <v>1171</v>
      </c>
      <c r="DC371" s="76"/>
      <c r="DD371" s="76"/>
      <c r="DE371" s="76"/>
      <c r="DF371" s="76"/>
      <c r="DG371" s="76"/>
      <c r="DH371" s="76"/>
      <c r="DI371" s="76"/>
      <c r="DJ371" s="76"/>
      <c r="DK371" s="76"/>
      <c r="DL371" s="76"/>
      <c r="DM371" s="76"/>
      <c r="DN371" s="76"/>
      <c r="DO371" s="76" t="s">
        <v>85</v>
      </c>
      <c r="DP371" s="76"/>
      <c r="DQ371" s="76"/>
      <c r="DR371" s="76"/>
      <c r="DS371" s="76"/>
      <c r="DT371" s="76"/>
      <c r="DU371" s="76"/>
      <c r="DV371" s="76"/>
      <c r="DW371" s="76"/>
      <c r="DX371" s="76"/>
      <c r="DY371" s="76"/>
      <c r="DZ371" s="62" t="s">
        <v>102</v>
      </c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81" t="s">
        <v>103</v>
      </c>
      <c r="EM371" s="81"/>
      <c r="EN371" s="81"/>
      <c r="EO371" s="81"/>
      <c r="EP371" s="81"/>
      <c r="EQ371" s="81"/>
      <c r="ER371" s="81"/>
      <c r="ES371" s="81"/>
      <c r="ET371" s="81"/>
      <c r="EU371" s="81"/>
      <c r="EV371" s="81"/>
      <c r="EW371" s="81"/>
      <c r="EX371" s="81"/>
    </row>
    <row r="372" spans="1:154" s="15" customFormat="1" ht="39" customHeight="1" x14ac:dyDescent="0.2">
      <c r="A372" s="76" t="s">
        <v>495</v>
      </c>
      <c r="B372" s="76"/>
      <c r="C372" s="76"/>
      <c r="D372" s="76"/>
      <c r="E372" s="76"/>
      <c r="F372" s="83" t="s">
        <v>111</v>
      </c>
      <c r="G372" s="83"/>
      <c r="H372" s="83"/>
      <c r="I372" s="83"/>
      <c r="J372" s="83"/>
      <c r="K372" s="83"/>
      <c r="L372" s="83"/>
      <c r="M372" s="83"/>
      <c r="N372" s="83"/>
      <c r="O372" s="83" t="s">
        <v>312</v>
      </c>
      <c r="P372" s="83"/>
      <c r="Q372" s="83"/>
      <c r="R372" s="83"/>
      <c r="S372" s="83"/>
      <c r="T372" s="83"/>
      <c r="U372" s="83"/>
      <c r="V372" s="83"/>
      <c r="W372" s="83"/>
      <c r="X372" s="60" t="s">
        <v>1204</v>
      </c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 t="s">
        <v>77</v>
      </c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84" t="s">
        <v>94</v>
      </c>
      <c r="AZ372" s="84"/>
      <c r="BA372" s="84"/>
      <c r="BB372" s="84"/>
      <c r="BC372" s="84"/>
      <c r="BD372" s="84"/>
      <c r="BE372" s="62" t="s">
        <v>95</v>
      </c>
      <c r="BF372" s="62"/>
      <c r="BG372" s="62"/>
      <c r="BH372" s="62"/>
      <c r="BI372" s="62"/>
      <c r="BJ372" s="62"/>
      <c r="BK372" s="62"/>
      <c r="BL372" s="62"/>
      <c r="BM372" s="62"/>
      <c r="BN372" s="62">
        <v>3</v>
      </c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80">
        <v>71701000</v>
      </c>
      <c r="BZ372" s="80"/>
      <c r="CA372" s="80"/>
      <c r="CB372" s="80"/>
      <c r="CC372" s="80"/>
      <c r="CD372" s="80"/>
      <c r="CE372" s="83" t="s">
        <v>80</v>
      </c>
      <c r="CF372" s="83"/>
      <c r="CG372" s="83"/>
      <c r="CH372" s="83"/>
      <c r="CI372" s="83"/>
      <c r="CJ372" s="83"/>
      <c r="CK372" s="83"/>
      <c r="CL372" s="83"/>
      <c r="CM372" s="83"/>
      <c r="CN372" s="61">
        <v>840900</v>
      </c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76" t="s">
        <v>1171</v>
      </c>
      <c r="DC372" s="76"/>
      <c r="DD372" s="76"/>
      <c r="DE372" s="76"/>
      <c r="DF372" s="76"/>
      <c r="DG372" s="76"/>
      <c r="DH372" s="76"/>
      <c r="DI372" s="76"/>
      <c r="DJ372" s="76"/>
      <c r="DK372" s="76"/>
      <c r="DL372" s="76"/>
      <c r="DM372" s="76"/>
      <c r="DN372" s="76"/>
      <c r="DO372" s="76" t="s">
        <v>85</v>
      </c>
      <c r="DP372" s="76"/>
      <c r="DQ372" s="76"/>
      <c r="DR372" s="76"/>
      <c r="DS372" s="76"/>
      <c r="DT372" s="76"/>
      <c r="DU372" s="76"/>
      <c r="DV372" s="76"/>
      <c r="DW372" s="76"/>
      <c r="DX372" s="76"/>
      <c r="DY372" s="76"/>
      <c r="DZ372" s="62" t="s">
        <v>86</v>
      </c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81" t="s">
        <v>84</v>
      </c>
      <c r="EM372" s="81"/>
      <c r="EN372" s="81"/>
      <c r="EO372" s="81"/>
      <c r="EP372" s="81"/>
      <c r="EQ372" s="81"/>
      <c r="ER372" s="81"/>
      <c r="ES372" s="81"/>
      <c r="ET372" s="81"/>
      <c r="EU372" s="81"/>
      <c r="EV372" s="81"/>
      <c r="EW372" s="81"/>
      <c r="EX372" s="81"/>
    </row>
    <row r="373" spans="1:154" s="15" customFormat="1" ht="39" customHeight="1" x14ac:dyDescent="0.2">
      <c r="A373" s="76" t="s">
        <v>496</v>
      </c>
      <c r="B373" s="76"/>
      <c r="C373" s="76"/>
      <c r="D373" s="76"/>
      <c r="E373" s="76"/>
      <c r="F373" s="83" t="s">
        <v>111</v>
      </c>
      <c r="G373" s="83"/>
      <c r="H373" s="83"/>
      <c r="I373" s="83"/>
      <c r="J373" s="83"/>
      <c r="K373" s="83"/>
      <c r="L373" s="83"/>
      <c r="M373" s="83"/>
      <c r="N373" s="83"/>
      <c r="O373" s="83" t="s">
        <v>1260</v>
      </c>
      <c r="P373" s="83"/>
      <c r="Q373" s="83"/>
      <c r="R373" s="83"/>
      <c r="S373" s="83"/>
      <c r="T373" s="83"/>
      <c r="U373" s="83"/>
      <c r="V373" s="83"/>
      <c r="W373" s="83"/>
      <c r="X373" s="60" t="s">
        <v>1261</v>
      </c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 t="s">
        <v>77</v>
      </c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84" t="s">
        <v>94</v>
      </c>
      <c r="AZ373" s="84"/>
      <c r="BA373" s="84"/>
      <c r="BB373" s="84"/>
      <c r="BC373" s="84"/>
      <c r="BD373" s="84"/>
      <c r="BE373" s="62" t="s">
        <v>95</v>
      </c>
      <c r="BF373" s="62"/>
      <c r="BG373" s="62"/>
      <c r="BH373" s="62"/>
      <c r="BI373" s="62"/>
      <c r="BJ373" s="62"/>
      <c r="BK373" s="62"/>
      <c r="BL373" s="62"/>
      <c r="BM373" s="62"/>
      <c r="BN373" s="62">
        <v>60</v>
      </c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80">
        <v>71701000</v>
      </c>
      <c r="BZ373" s="80"/>
      <c r="CA373" s="80"/>
      <c r="CB373" s="80"/>
      <c r="CC373" s="80"/>
      <c r="CD373" s="80"/>
      <c r="CE373" s="83" t="s">
        <v>80</v>
      </c>
      <c r="CF373" s="83"/>
      <c r="CG373" s="83"/>
      <c r="CH373" s="83"/>
      <c r="CI373" s="83"/>
      <c r="CJ373" s="83"/>
      <c r="CK373" s="83"/>
      <c r="CL373" s="83"/>
      <c r="CM373" s="83"/>
      <c r="CN373" s="61">
        <v>594426.4</v>
      </c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76" t="s">
        <v>1171</v>
      </c>
      <c r="DC373" s="76"/>
      <c r="DD373" s="76"/>
      <c r="DE373" s="76"/>
      <c r="DF373" s="76"/>
      <c r="DG373" s="76"/>
      <c r="DH373" s="76"/>
      <c r="DI373" s="76"/>
      <c r="DJ373" s="76"/>
      <c r="DK373" s="76"/>
      <c r="DL373" s="76"/>
      <c r="DM373" s="76"/>
      <c r="DN373" s="76"/>
      <c r="DO373" s="76" t="s">
        <v>85</v>
      </c>
      <c r="DP373" s="76"/>
      <c r="DQ373" s="76"/>
      <c r="DR373" s="76"/>
      <c r="DS373" s="76"/>
      <c r="DT373" s="76"/>
      <c r="DU373" s="76"/>
      <c r="DV373" s="76"/>
      <c r="DW373" s="76"/>
      <c r="DX373" s="76"/>
      <c r="DY373" s="76"/>
      <c r="DZ373" s="62" t="s">
        <v>86</v>
      </c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81" t="s">
        <v>84</v>
      </c>
      <c r="EM373" s="81"/>
      <c r="EN373" s="81"/>
      <c r="EO373" s="81"/>
      <c r="EP373" s="81"/>
      <c r="EQ373" s="81"/>
      <c r="ER373" s="81"/>
      <c r="ES373" s="81"/>
      <c r="ET373" s="81"/>
      <c r="EU373" s="81"/>
      <c r="EV373" s="81"/>
      <c r="EW373" s="81"/>
      <c r="EX373" s="81"/>
    </row>
    <row r="374" spans="1:154" s="21" customFormat="1" ht="41.25" customHeight="1" x14ac:dyDescent="0.2">
      <c r="A374" s="76" t="s">
        <v>497</v>
      </c>
      <c r="B374" s="76"/>
      <c r="C374" s="76"/>
      <c r="D374" s="76"/>
      <c r="E374" s="76"/>
      <c r="F374" s="83" t="s">
        <v>111</v>
      </c>
      <c r="G374" s="83"/>
      <c r="H374" s="83"/>
      <c r="I374" s="83"/>
      <c r="J374" s="83"/>
      <c r="K374" s="83"/>
      <c r="L374" s="83"/>
      <c r="M374" s="83"/>
      <c r="N374" s="83"/>
      <c r="O374" s="83" t="s">
        <v>1243</v>
      </c>
      <c r="P374" s="83"/>
      <c r="Q374" s="83"/>
      <c r="R374" s="83"/>
      <c r="S374" s="83"/>
      <c r="T374" s="83"/>
      <c r="U374" s="83"/>
      <c r="V374" s="83"/>
      <c r="W374" s="83"/>
      <c r="X374" s="60" t="s">
        <v>388</v>
      </c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 t="s">
        <v>77</v>
      </c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84" t="s">
        <v>78</v>
      </c>
      <c r="AZ374" s="84"/>
      <c r="BA374" s="84"/>
      <c r="BB374" s="84"/>
      <c r="BC374" s="84"/>
      <c r="BD374" s="84"/>
      <c r="BE374" s="62" t="s">
        <v>79</v>
      </c>
      <c r="BF374" s="62"/>
      <c r="BG374" s="62"/>
      <c r="BH374" s="62"/>
      <c r="BI374" s="62"/>
      <c r="BJ374" s="62"/>
      <c r="BK374" s="62"/>
      <c r="BL374" s="62"/>
      <c r="BM374" s="62"/>
      <c r="BN374" s="62">
        <v>700</v>
      </c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80">
        <v>71701000</v>
      </c>
      <c r="BZ374" s="80"/>
      <c r="CA374" s="80"/>
      <c r="CB374" s="80"/>
      <c r="CC374" s="80"/>
      <c r="CD374" s="80"/>
      <c r="CE374" s="62" t="s">
        <v>80</v>
      </c>
      <c r="CF374" s="62"/>
      <c r="CG374" s="62"/>
      <c r="CH374" s="62"/>
      <c r="CI374" s="62"/>
      <c r="CJ374" s="62"/>
      <c r="CK374" s="62"/>
      <c r="CL374" s="62"/>
      <c r="CM374" s="62"/>
      <c r="CN374" s="61">
        <v>351433.5</v>
      </c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76" t="s">
        <v>1171</v>
      </c>
      <c r="DC374" s="76"/>
      <c r="DD374" s="76"/>
      <c r="DE374" s="76"/>
      <c r="DF374" s="76"/>
      <c r="DG374" s="76"/>
      <c r="DH374" s="76"/>
      <c r="DI374" s="76"/>
      <c r="DJ374" s="76"/>
      <c r="DK374" s="76"/>
      <c r="DL374" s="76"/>
      <c r="DM374" s="76"/>
      <c r="DN374" s="76"/>
      <c r="DO374" s="59" t="s">
        <v>85</v>
      </c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62" t="s">
        <v>86</v>
      </c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 t="s">
        <v>84</v>
      </c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</row>
    <row r="375" spans="1:154" s="15" customFormat="1" ht="53.25" customHeight="1" x14ac:dyDescent="0.2">
      <c r="A375" s="76" t="s">
        <v>498</v>
      </c>
      <c r="B375" s="76"/>
      <c r="C375" s="76"/>
      <c r="D375" s="76"/>
      <c r="E375" s="76"/>
      <c r="F375" s="83" t="s">
        <v>111</v>
      </c>
      <c r="G375" s="83"/>
      <c r="H375" s="83"/>
      <c r="I375" s="83"/>
      <c r="J375" s="83"/>
      <c r="K375" s="83"/>
      <c r="L375" s="83"/>
      <c r="M375" s="83"/>
      <c r="N375" s="83"/>
      <c r="O375" s="83" t="s">
        <v>312</v>
      </c>
      <c r="P375" s="83"/>
      <c r="Q375" s="83"/>
      <c r="R375" s="83"/>
      <c r="S375" s="83"/>
      <c r="T375" s="83"/>
      <c r="U375" s="83"/>
      <c r="V375" s="83"/>
      <c r="W375" s="83"/>
      <c r="X375" s="60" t="s">
        <v>1204</v>
      </c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 t="s">
        <v>77</v>
      </c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84" t="s">
        <v>94</v>
      </c>
      <c r="AZ375" s="84"/>
      <c r="BA375" s="84"/>
      <c r="BB375" s="84"/>
      <c r="BC375" s="84"/>
      <c r="BD375" s="84"/>
      <c r="BE375" s="62" t="s">
        <v>95</v>
      </c>
      <c r="BF375" s="62"/>
      <c r="BG375" s="62"/>
      <c r="BH375" s="62"/>
      <c r="BI375" s="62"/>
      <c r="BJ375" s="62"/>
      <c r="BK375" s="62"/>
      <c r="BL375" s="62"/>
      <c r="BM375" s="62"/>
      <c r="BN375" s="62">
        <v>12</v>
      </c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80">
        <v>71701000</v>
      </c>
      <c r="BZ375" s="80"/>
      <c r="CA375" s="80"/>
      <c r="CB375" s="80"/>
      <c r="CC375" s="80"/>
      <c r="CD375" s="80"/>
      <c r="CE375" s="62" t="s">
        <v>80</v>
      </c>
      <c r="CF375" s="62"/>
      <c r="CG375" s="62"/>
      <c r="CH375" s="62"/>
      <c r="CI375" s="62"/>
      <c r="CJ375" s="62"/>
      <c r="CK375" s="62"/>
      <c r="CL375" s="62"/>
      <c r="CM375" s="62"/>
      <c r="CN375" s="61">
        <v>335805</v>
      </c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76" t="s">
        <v>1171</v>
      </c>
      <c r="DC375" s="76"/>
      <c r="DD375" s="76"/>
      <c r="DE375" s="76"/>
      <c r="DF375" s="76"/>
      <c r="DG375" s="76"/>
      <c r="DH375" s="76"/>
      <c r="DI375" s="76"/>
      <c r="DJ375" s="76"/>
      <c r="DK375" s="76"/>
      <c r="DL375" s="76"/>
      <c r="DM375" s="76"/>
      <c r="DN375" s="76"/>
      <c r="DO375" s="76" t="s">
        <v>85</v>
      </c>
      <c r="DP375" s="76"/>
      <c r="DQ375" s="76"/>
      <c r="DR375" s="76"/>
      <c r="DS375" s="76"/>
      <c r="DT375" s="76"/>
      <c r="DU375" s="76"/>
      <c r="DV375" s="76"/>
      <c r="DW375" s="76"/>
      <c r="DX375" s="76"/>
      <c r="DY375" s="76"/>
      <c r="DZ375" s="62" t="s">
        <v>86</v>
      </c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81" t="s">
        <v>84</v>
      </c>
      <c r="EM375" s="81"/>
      <c r="EN375" s="81"/>
      <c r="EO375" s="81"/>
      <c r="EP375" s="81"/>
      <c r="EQ375" s="81"/>
      <c r="ER375" s="81"/>
      <c r="ES375" s="81"/>
      <c r="ET375" s="81"/>
      <c r="EU375" s="81"/>
      <c r="EV375" s="81"/>
      <c r="EW375" s="81"/>
      <c r="EX375" s="81"/>
    </row>
    <row r="376" spans="1:154" s="21" customFormat="1" ht="42.75" customHeight="1" x14ac:dyDescent="0.2">
      <c r="A376" s="76" t="s">
        <v>499</v>
      </c>
      <c r="B376" s="76"/>
      <c r="C376" s="76"/>
      <c r="D376" s="76"/>
      <c r="E376" s="76"/>
      <c r="F376" s="83" t="s">
        <v>111</v>
      </c>
      <c r="G376" s="83"/>
      <c r="H376" s="83"/>
      <c r="I376" s="83"/>
      <c r="J376" s="83"/>
      <c r="K376" s="83"/>
      <c r="L376" s="83"/>
      <c r="M376" s="83"/>
      <c r="N376" s="83"/>
      <c r="O376" s="83" t="s">
        <v>1146</v>
      </c>
      <c r="P376" s="83"/>
      <c r="Q376" s="83"/>
      <c r="R376" s="83"/>
      <c r="S376" s="83"/>
      <c r="T376" s="83"/>
      <c r="U376" s="83"/>
      <c r="V376" s="83"/>
      <c r="W376" s="83"/>
      <c r="X376" s="60" t="s">
        <v>391</v>
      </c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 t="s">
        <v>77</v>
      </c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84" t="s">
        <v>94</v>
      </c>
      <c r="AZ376" s="84"/>
      <c r="BA376" s="84"/>
      <c r="BB376" s="84"/>
      <c r="BC376" s="84"/>
      <c r="BD376" s="84"/>
      <c r="BE376" s="62" t="s">
        <v>95</v>
      </c>
      <c r="BF376" s="62"/>
      <c r="BG376" s="62"/>
      <c r="BH376" s="62"/>
      <c r="BI376" s="62"/>
      <c r="BJ376" s="62"/>
      <c r="BK376" s="62"/>
      <c r="BL376" s="62"/>
      <c r="BM376" s="62"/>
      <c r="BN376" s="62">
        <v>550</v>
      </c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80">
        <v>71701000</v>
      </c>
      <c r="BZ376" s="80"/>
      <c r="CA376" s="80"/>
      <c r="CB376" s="80"/>
      <c r="CC376" s="80"/>
      <c r="CD376" s="80"/>
      <c r="CE376" s="62" t="s">
        <v>80</v>
      </c>
      <c r="CF376" s="62"/>
      <c r="CG376" s="62"/>
      <c r="CH376" s="62"/>
      <c r="CI376" s="62"/>
      <c r="CJ376" s="62"/>
      <c r="CK376" s="62"/>
      <c r="CL376" s="62"/>
      <c r="CM376" s="62"/>
      <c r="CN376" s="61">
        <v>1489200</v>
      </c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76" t="s">
        <v>1171</v>
      </c>
      <c r="DC376" s="76"/>
      <c r="DD376" s="76"/>
      <c r="DE376" s="76"/>
      <c r="DF376" s="76"/>
      <c r="DG376" s="76"/>
      <c r="DH376" s="76"/>
      <c r="DI376" s="76"/>
      <c r="DJ376" s="76"/>
      <c r="DK376" s="76"/>
      <c r="DL376" s="76"/>
      <c r="DM376" s="76"/>
      <c r="DN376" s="76"/>
      <c r="DO376" s="59" t="s">
        <v>85</v>
      </c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62" t="s">
        <v>86</v>
      </c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 t="s">
        <v>84</v>
      </c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</row>
    <row r="377" spans="1:154" s="17" customFormat="1" ht="45" customHeight="1" x14ac:dyDescent="0.2">
      <c r="A377" s="76" t="s">
        <v>500</v>
      </c>
      <c r="B377" s="76"/>
      <c r="C377" s="76"/>
      <c r="D377" s="76"/>
      <c r="E377" s="76"/>
      <c r="F377" s="83" t="s">
        <v>111</v>
      </c>
      <c r="G377" s="83"/>
      <c r="H377" s="83"/>
      <c r="I377" s="83"/>
      <c r="J377" s="83"/>
      <c r="K377" s="83"/>
      <c r="L377" s="83"/>
      <c r="M377" s="83"/>
      <c r="N377" s="83"/>
      <c r="O377" s="83" t="s">
        <v>312</v>
      </c>
      <c r="P377" s="83"/>
      <c r="Q377" s="83"/>
      <c r="R377" s="83"/>
      <c r="S377" s="83"/>
      <c r="T377" s="83"/>
      <c r="U377" s="83"/>
      <c r="V377" s="83"/>
      <c r="W377" s="83"/>
      <c r="X377" s="60" t="s">
        <v>344</v>
      </c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 t="s">
        <v>77</v>
      </c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84" t="s">
        <v>94</v>
      </c>
      <c r="AZ377" s="84"/>
      <c r="BA377" s="84"/>
      <c r="BB377" s="84"/>
      <c r="BC377" s="84"/>
      <c r="BD377" s="84"/>
      <c r="BE377" s="62" t="s">
        <v>95</v>
      </c>
      <c r="BF377" s="62"/>
      <c r="BG377" s="62"/>
      <c r="BH377" s="62"/>
      <c r="BI377" s="62"/>
      <c r="BJ377" s="62"/>
      <c r="BK377" s="62"/>
      <c r="BL377" s="62"/>
      <c r="BM377" s="62"/>
      <c r="BN377" s="62">
        <v>19</v>
      </c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80">
        <v>71701000</v>
      </c>
      <c r="BZ377" s="80"/>
      <c r="CA377" s="80"/>
      <c r="CB377" s="80"/>
      <c r="CC377" s="80"/>
      <c r="CD377" s="80"/>
      <c r="CE377" s="62" t="s">
        <v>80</v>
      </c>
      <c r="CF377" s="62"/>
      <c r="CG377" s="62"/>
      <c r="CH377" s="62"/>
      <c r="CI377" s="62"/>
      <c r="CJ377" s="62"/>
      <c r="CK377" s="62"/>
      <c r="CL377" s="62"/>
      <c r="CM377" s="62"/>
      <c r="CN377" s="61">
        <v>852935.27</v>
      </c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76" t="s">
        <v>1171</v>
      </c>
      <c r="DC377" s="76"/>
      <c r="DD377" s="76"/>
      <c r="DE377" s="76"/>
      <c r="DF377" s="76"/>
      <c r="DG377" s="76"/>
      <c r="DH377" s="76"/>
      <c r="DI377" s="76"/>
      <c r="DJ377" s="76"/>
      <c r="DK377" s="76"/>
      <c r="DL377" s="76"/>
      <c r="DM377" s="76"/>
      <c r="DN377" s="76"/>
      <c r="DO377" s="76" t="s">
        <v>85</v>
      </c>
      <c r="DP377" s="76"/>
      <c r="DQ377" s="76"/>
      <c r="DR377" s="76"/>
      <c r="DS377" s="76"/>
      <c r="DT377" s="76"/>
      <c r="DU377" s="76"/>
      <c r="DV377" s="76"/>
      <c r="DW377" s="76"/>
      <c r="DX377" s="76"/>
      <c r="DY377" s="76"/>
      <c r="DZ377" s="86" t="s">
        <v>86</v>
      </c>
      <c r="EA377" s="86"/>
      <c r="EB377" s="86"/>
      <c r="EC377" s="86"/>
      <c r="ED377" s="86"/>
      <c r="EE377" s="86"/>
      <c r="EF377" s="86"/>
      <c r="EG377" s="86"/>
      <c r="EH377" s="86"/>
      <c r="EI377" s="86"/>
      <c r="EJ377" s="86"/>
      <c r="EK377" s="86"/>
      <c r="EL377" s="81" t="s">
        <v>84</v>
      </c>
      <c r="EM377" s="81"/>
      <c r="EN377" s="81"/>
      <c r="EO377" s="81"/>
      <c r="EP377" s="81"/>
      <c r="EQ377" s="81"/>
      <c r="ER377" s="81"/>
      <c r="ES377" s="81"/>
      <c r="ET377" s="81"/>
      <c r="EU377" s="81"/>
      <c r="EV377" s="81"/>
      <c r="EW377" s="81"/>
      <c r="EX377" s="81"/>
    </row>
    <row r="378" spans="1:154" s="17" customFormat="1" ht="45" customHeight="1" x14ac:dyDescent="0.2">
      <c r="A378" s="76" t="s">
        <v>501</v>
      </c>
      <c r="B378" s="76"/>
      <c r="C378" s="76"/>
      <c r="D378" s="76"/>
      <c r="E378" s="76"/>
      <c r="F378" s="83" t="s">
        <v>111</v>
      </c>
      <c r="G378" s="83"/>
      <c r="H378" s="83"/>
      <c r="I378" s="83"/>
      <c r="J378" s="83"/>
      <c r="K378" s="83"/>
      <c r="L378" s="83"/>
      <c r="M378" s="83"/>
      <c r="N378" s="83"/>
      <c r="O378" s="83" t="s">
        <v>312</v>
      </c>
      <c r="P378" s="83"/>
      <c r="Q378" s="83"/>
      <c r="R378" s="83"/>
      <c r="S378" s="83"/>
      <c r="T378" s="83"/>
      <c r="U378" s="83"/>
      <c r="V378" s="83"/>
      <c r="W378" s="83"/>
      <c r="X378" s="60" t="s">
        <v>1204</v>
      </c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 t="s">
        <v>77</v>
      </c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84" t="s">
        <v>94</v>
      </c>
      <c r="AZ378" s="84"/>
      <c r="BA378" s="84"/>
      <c r="BB378" s="84"/>
      <c r="BC378" s="84"/>
      <c r="BD378" s="84"/>
      <c r="BE378" s="62" t="s">
        <v>95</v>
      </c>
      <c r="BF378" s="62"/>
      <c r="BG378" s="62"/>
      <c r="BH378" s="62"/>
      <c r="BI378" s="62"/>
      <c r="BJ378" s="62"/>
      <c r="BK378" s="62"/>
      <c r="BL378" s="62"/>
      <c r="BM378" s="62"/>
      <c r="BN378" s="62">
        <v>6</v>
      </c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80">
        <v>71701000</v>
      </c>
      <c r="BZ378" s="80"/>
      <c r="CA378" s="80"/>
      <c r="CB378" s="80"/>
      <c r="CC378" s="80"/>
      <c r="CD378" s="80"/>
      <c r="CE378" s="62" t="s">
        <v>80</v>
      </c>
      <c r="CF378" s="62"/>
      <c r="CG378" s="62"/>
      <c r="CH378" s="62"/>
      <c r="CI378" s="62"/>
      <c r="CJ378" s="62"/>
      <c r="CK378" s="62"/>
      <c r="CL378" s="62"/>
      <c r="CM378" s="62"/>
      <c r="CN378" s="61">
        <v>1998000</v>
      </c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76" t="s">
        <v>1171</v>
      </c>
      <c r="DC378" s="76"/>
      <c r="DD378" s="76"/>
      <c r="DE378" s="76"/>
      <c r="DF378" s="76"/>
      <c r="DG378" s="76"/>
      <c r="DH378" s="76"/>
      <c r="DI378" s="76"/>
      <c r="DJ378" s="76"/>
      <c r="DK378" s="76"/>
      <c r="DL378" s="76"/>
      <c r="DM378" s="76"/>
      <c r="DN378" s="76"/>
      <c r="DO378" s="76" t="s">
        <v>85</v>
      </c>
      <c r="DP378" s="76"/>
      <c r="DQ378" s="76"/>
      <c r="DR378" s="76"/>
      <c r="DS378" s="76"/>
      <c r="DT378" s="76"/>
      <c r="DU378" s="76"/>
      <c r="DV378" s="76"/>
      <c r="DW378" s="76"/>
      <c r="DX378" s="76"/>
      <c r="DY378" s="76"/>
      <c r="DZ378" s="86" t="s">
        <v>86</v>
      </c>
      <c r="EA378" s="86"/>
      <c r="EB378" s="86"/>
      <c r="EC378" s="86"/>
      <c r="ED378" s="86"/>
      <c r="EE378" s="86"/>
      <c r="EF378" s="86"/>
      <c r="EG378" s="86"/>
      <c r="EH378" s="86"/>
      <c r="EI378" s="86"/>
      <c r="EJ378" s="86"/>
      <c r="EK378" s="86"/>
      <c r="EL378" s="81" t="s">
        <v>84</v>
      </c>
      <c r="EM378" s="81"/>
      <c r="EN378" s="81"/>
      <c r="EO378" s="81"/>
      <c r="EP378" s="81"/>
      <c r="EQ378" s="81"/>
      <c r="ER378" s="81"/>
      <c r="ES378" s="81"/>
      <c r="ET378" s="81"/>
      <c r="EU378" s="81"/>
      <c r="EV378" s="81"/>
      <c r="EW378" s="81"/>
      <c r="EX378" s="81"/>
    </row>
    <row r="379" spans="1:154" s="15" customFormat="1" ht="38.25" customHeight="1" x14ac:dyDescent="0.2">
      <c r="A379" s="76" t="s">
        <v>502</v>
      </c>
      <c r="B379" s="76"/>
      <c r="C379" s="76"/>
      <c r="D379" s="76"/>
      <c r="E379" s="76"/>
      <c r="F379" s="83" t="s">
        <v>111</v>
      </c>
      <c r="G379" s="83"/>
      <c r="H379" s="83"/>
      <c r="I379" s="83"/>
      <c r="J379" s="83"/>
      <c r="K379" s="83"/>
      <c r="L379" s="83"/>
      <c r="M379" s="83"/>
      <c r="N379" s="83"/>
      <c r="O379" s="83" t="s">
        <v>312</v>
      </c>
      <c r="P379" s="83"/>
      <c r="Q379" s="83"/>
      <c r="R379" s="83"/>
      <c r="S379" s="83"/>
      <c r="T379" s="83"/>
      <c r="U379" s="83"/>
      <c r="V379" s="83"/>
      <c r="W379" s="83"/>
      <c r="X379" s="60" t="s">
        <v>299</v>
      </c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 t="s">
        <v>77</v>
      </c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84" t="s">
        <v>94</v>
      </c>
      <c r="AZ379" s="84"/>
      <c r="BA379" s="84"/>
      <c r="BB379" s="84"/>
      <c r="BC379" s="84"/>
      <c r="BD379" s="84"/>
      <c r="BE379" s="62" t="s">
        <v>95</v>
      </c>
      <c r="BF379" s="62"/>
      <c r="BG379" s="62"/>
      <c r="BH379" s="62"/>
      <c r="BI379" s="62"/>
      <c r="BJ379" s="62"/>
      <c r="BK379" s="62"/>
      <c r="BL379" s="62"/>
      <c r="BM379" s="62"/>
      <c r="BN379" s="62">
        <v>4</v>
      </c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80">
        <v>71701000</v>
      </c>
      <c r="BZ379" s="76"/>
      <c r="CA379" s="76"/>
      <c r="CB379" s="76"/>
      <c r="CC379" s="76"/>
      <c r="CD379" s="76"/>
      <c r="CE379" s="60" t="s">
        <v>80</v>
      </c>
      <c r="CF379" s="60"/>
      <c r="CG379" s="60"/>
      <c r="CH379" s="60"/>
      <c r="CI379" s="60"/>
      <c r="CJ379" s="60"/>
      <c r="CK379" s="60"/>
      <c r="CL379" s="60"/>
      <c r="CM379" s="60"/>
      <c r="CN379" s="61">
        <v>1286371.1200000001</v>
      </c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76" t="s">
        <v>1171</v>
      </c>
      <c r="DC379" s="76"/>
      <c r="DD379" s="76"/>
      <c r="DE379" s="76"/>
      <c r="DF379" s="76"/>
      <c r="DG379" s="76"/>
      <c r="DH379" s="76"/>
      <c r="DI379" s="76"/>
      <c r="DJ379" s="76"/>
      <c r="DK379" s="76"/>
      <c r="DL379" s="76"/>
      <c r="DM379" s="76"/>
      <c r="DN379" s="76"/>
      <c r="DO379" s="76" t="s">
        <v>85</v>
      </c>
      <c r="DP379" s="76"/>
      <c r="DQ379" s="76"/>
      <c r="DR379" s="76"/>
      <c r="DS379" s="76"/>
      <c r="DT379" s="76"/>
      <c r="DU379" s="76"/>
      <c r="DV379" s="76"/>
      <c r="DW379" s="76"/>
      <c r="DX379" s="76"/>
      <c r="DY379" s="76"/>
      <c r="DZ379" s="86" t="s">
        <v>83</v>
      </c>
      <c r="EA379" s="86"/>
      <c r="EB379" s="86"/>
      <c r="EC379" s="86"/>
      <c r="ED379" s="86"/>
      <c r="EE379" s="86"/>
      <c r="EF379" s="86"/>
      <c r="EG379" s="86"/>
      <c r="EH379" s="86"/>
      <c r="EI379" s="86"/>
      <c r="EJ379" s="86"/>
      <c r="EK379" s="86"/>
      <c r="EL379" s="81" t="s">
        <v>84</v>
      </c>
      <c r="EM379" s="81"/>
      <c r="EN379" s="81"/>
      <c r="EO379" s="81"/>
      <c r="EP379" s="81"/>
      <c r="EQ379" s="81"/>
      <c r="ER379" s="81"/>
      <c r="ES379" s="81"/>
      <c r="ET379" s="81"/>
      <c r="EU379" s="81"/>
      <c r="EV379" s="81"/>
      <c r="EW379" s="81"/>
      <c r="EX379" s="81"/>
    </row>
    <row r="380" spans="1:154" s="15" customFormat="1" ht="38.25" customHeight="1" x14ac:dyDescent="0.2">
      <c r="A380" s="76" t="s">
        <v>503</v>
      </c>
      <c r="B380" s="76"/>
      <c r="C380" s="76"/>
      <c r="D380" s="76"/>
      <c r="E380" s="76"/>
      <c r="F380" s="83" t="s">
        <v>111</v>
      </c>
      <c r="G380" s="83"/>
      <c r="H380" s="83"/>
      <c r="I380" s="83"/>
      <c r="J380" s="83"/>
      <c r="K380" s="83"/>
      <c r="L380" s="83"/>
      <c r="M380" s="83"/>
      <c r="N380" s="83"/>
      <c r="O380" s="83" t="s">
        <v>1230</v>
      </c>
      <c r="P380" s="83"/>
      <c r="Q380" s="83"/>
      <c r="R380" s="83"/>
      <c r="S380" s="83"/>
      <c r="T380" s="83"/>
      <c r="U380" s="83"/>
      <c r="V380" s="83"/>
      <c r="W380" s="83"/>
      <c r="X380" s="60" t="s">
        <v>1204</v>
      </c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 t="s">
        <v>77</v>
      </c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84" t="s">
        <v>94</v>
      </c>
      <c r="AZ380" s="84"/>
      <c r="BA380" s="84"/>
      <c r="BB380" s="84"/>
      <c r="BC380" s="84"/>
      <c r="BD380" s="84"/>
      <c r="BE380" s="62" t="s">
        <v>95</v>
      </c>
      <c r="BF380" s="62"/>
      <c r="BG380" s="62"/>
      <c r="BH380" s="62"/>
      <c r="BI380" s="62"/>
      <c r="BJ380" s="62"/>
      <c r="BK380" s="62"/>
      <c r="BL380" s="62"/>
      <c r="BM380" s="62"/>
      <c r="BN380" s="62">
        <v>12</v>
      </c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80">
        <v>71701000</v>
      </c>
      <c r="BZ380" s="76"/>
      <c r="CA380" s="76"/>
      <c r="CB380" s="76"/>
      <c r="CC380" s="76"/>
      <c r="CD380" s="76"/>
      <c r="CE380" s="60" t="s">
        <v>80</v>
      </c>
      <c r="CF380" s="60"/>
      <c r="CG380" s="60"/>
      <c r="CH380" s="60"/>
      <c r="CI380" s="60"/>
      <c r="CJ380" s="60"/>
      <c r="CK380" s="60"/>
      <c r="CL380" s="60"/>
      <c r="CM380" s="60"/>
      <c r="CN380" s="61">
        <v>131580</v>
      </c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76" t="s">
        <v>532</v>
      </c>
      <c r="DC380" s="76"/>
      <c r="DD380" s="76"/>
      <c r="DE380" s="76"/>
      <c r="DF380" s="76"/>
      <c r="DG380" s="76"/>
      <c r="DH380" s="76"/>
      <c r="DI380" s="76"/>
      <c r="DJ380" s="76"/>
      <c r="DK380" s="76"/>
      <c r="DL380" s="76"/>
      <c r="DM380" s="76"/>
      <c r="DN380" s="76"/>
      <c r="DO380" s="76" t="s">
        <v>85</v>
      </c>
      <c r="DP380" s="76"/>
      <c r="DQ380" s="76"/>
      <c r="DR380" s="76"/>
      <c r="DS380" s="76"/>
      <c r="DT380" s="76"/>
      <c r="DU380" s="76"/>
      <c r="DV380" s="76"/>
      <c r="DW380" s="76"/>
      <c r="DX380" s="76"/>
      <c r="DY380" s="76"/>
      <c r="DZ380" s="62" t="s">
        <v>86</v>
      </c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81" t="s">
        <v>84</v>
      </c>
      <c r="EM380" s="81"/>
      <c r="EN380" s="81"/>
      <c r="EO380" s="81"/>
      <c r="EP380" s="81"/>
      <c r="EQ380" s="81"/>
      <c r="ER380" s="81"/>
      <c r="ES380" s="81"/>
      <c r="ET380" s="81"/>
      <c r="EU380" s="81"/>
      <c r="EV380" s="81"/>
      <c r="EW380" s="81"/>
      <c r="EX380" s="81"/>
    </row>
    <row r="381" spans="1:154" s="15" customFormat="1" ht="38.25" customHeight="1" x14ac:dyDescent="0.2">
      <c r="A381" s="76" t="s">
        <v>504</v>
      </c>
      <c r="B381" s="76"/>
      <c r="C381" s="76"/>
      <c r="D381" s="76"/>
      <c r="E381" s="76"/>
      <c r="F381" s="83" t="s">
        <v>111</v>
      </c>
      <c r="G381" s="83"/>
      <c r="H381" s="83"/>
      <c r="I381" s="83"/>
      <c r="J381" s="83"/>
      <c r="K381" s="83"/>
      <c r="L381" s="83"/>
      <c r="M381" s="83"/>
      <c r="N381" s="83"/>
      <c r="O381" s="83" t="s">
        <v>312</v>
      </c>
      <c r="P381" s="83"/>
      <c r="Q381" s="83"/>
      <c r="R381" s="83"/>
      <c r="S381" s="83"/>
      <c r="T381" s="83"/>
      <c r="U381" s="83"/>
      <c r="V381" s="83"/>
      <c r="W381" s="83"/>
      <c r="X381" s="60" t="s">
        <v>1204</v>
      </c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 t="s">
        <v>77</v>
      </c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84" t="s">
        <v>94</v>
      </c>
      <c r="AZ381" s="84"/>
      <c r="BA381" s="84"/>
      <c r="BB381" s="84"/>
      <c r="BC381" s="84"/>
      <c r="BD381" s="84"/>
      <c r="BE381" s="62" t="s">
        <v>95</v>
      </c>
      <c r="BF381" s="62"/>
      <c r="BG381" s="62"/>
      <c r="BH381" s="62"/>
      <c r="BI381" s="62"/>
      <c r="BJ381" s="62"/>
      <c r="BK381" s="62"/>
      <c r="BL381" s="62"/>
      <c r="BM381" s="62"/>
      <c r="BN381" s="62">
        <v>6</v>
      </c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80">
        <v>71701000</v>
      </c>
      <c r="BZ381" s="76"/>
      <c r="CA381" s="76"/>
      <c r="CB381" s="76"/>
      <c r="CC381" s="76"/>
      <c r="CD381" s="76"/>
      <c r="CE381" s="60" t="s">
        <v>80</v>
      </c>
      <c r="CF381" s="60"/>
      <c r="CG381" s="60"/>
      <c r="CH381" s="60"/>
      <c r="CI381" s="60"/>
      <c r="CJ381" s="60"/>
      <c r="CK381" s="60"/>
      <c r="CL381" s="60"/>
      <c r="CM381" s="60"/>
      <c r="CN381" s="61">
        <v>1998000</v>
      </c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76" t="s">
        <v>532</v>
      </c>
      <c r="DC381" s="76"/>
      <c r="DD381" s="76"/>
      <c r="DE381" s="76"/>
      <c r="DF381" s="76"/>
      <c r="DG381" s="76"/>
      <c r="DH381" s="76"/>
      <c r="DI381" s="76"/>
      <c r="DJ381" s="76"/>
      <c r="DK381" s="76"/>
      <c r="DL381" s="76"/>
      <c r="DM381" s="76"/>
      <c r="DN381" s="76"/>
      <c r="DO381" s="76" t="s">
        <v>85</v>
      </c>
      <c r="DP381" s="76"/>
      <c r="DQ381" s="76"/>
      <c r="DR381" s="76"/>
      <c r="DS381" s="76"/>
      <c r="DT381" s="76"/>
      <c r="DU381" s="76"/>
      <c r="DV381" s="76"/>
      <c r="DW381" s="76"/>
      <c r="DX381" s="76"/>
      <c r="DY381" s="76"/>
      <c r="DZ381" s="62" t="s">
        <v>86</v>
      </c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81" t="s">
        <v>84</v>
      </c>
      <c r="EM381" s="81"/>
      <c r="EN381" s="81"/>
      <c r="EO381" s="81"/>
      <c r="EP381" s="81"/>
      <c r="EQ381" s="81"/>
      <c r="ER381" s="81"/>
      <c r="ES381" s="81"/>
      <c r="ET381" s="81"/>
      <c r="EU381" s="81"/>
      <c r="EV381" s="81"/>
      <c r="EW381" s="81"/>
      <c r="EX381" s="81"/>
    </row>
    <row r="382" spans="1:154" s="15" customFormat="1" ht="38.25" customHeight="1" x14ac:dyDescent="0.2">
      <c r="A382" s="76" t="s">
        <v>505</v>
      </c>
      <c r="B382" s="76"/>
      <c r="C382" s="76"/>
      <c r="D382" s="76"/>
      <c r="E382" s="76"/>
      <c r="F382" s="83" t="s">
        <v>111</v>
      </c>
      <c r="G382" s="83"/>
      <c r="H382" s="83"/>
      <c r="I382" s="83"/>
      <c r="J382" s="83"/>
      <c r="K382" s="83"/>
      <c r="L382" s="83"/>
      <c r="M382" s="83"/>
      <c r="N382" s="83"/>
      <c r="O382" s="83" t="s">
        <v>312</v>
      </c>
      <c r="P382" s="83"/>
      <c r="Q382" s="83"/>
      <c r="R382" s="83"/>
      <c r="S382" s="83"/>
      <c r="T382" s="83"/>
      <c r="U382" s="83"/>
      <c r="V382" s="83"/>
      <c r="W382" s="83"/>
      <c r="X382" s="60" t="s">
        <v>384</v>
      </c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 t="s">
        <v>77</v>
      </c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84" t="s">
        <v>94</v>
      </c>
      <c r="AZ382" s="84"/>
      <c r="BA382" s="84"/>
      <c r="BB382" s="84"/>
      <c r="BC382" s="84"/>
      <c r="BD382" s="84"/>
      <c r="BE382" s="62" t="s">
        <v>95</v>
      </c>
      <c r="BF382" s="62"/>
      <c r="BG382" s="62"/>
      <c r="BH382" s="62"/>
      <c r="BI382" s="62"/>
      <c r="BJ382" s="62"/>
      <c r="BK382" s="62"/>
      <c r="BL382" s="62"/>
      <c r="BM382" s="62"/>
      <c r="BN382" s="62">
        <v>700</v>
      </c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80">
        <v>71701000</v>
      </c>
      <c r="BZ382" s="76"/>
      <c r="CA382" s="76"/>
      <c r="CB382" s="76"/>
      <c r="CC382" s="76"/>
      <c r="CD382" s="76"/>
      <c r="CE382" s="60" t="s">
        <v>80</v>
      </c>
      <c r="CF382" s="60"/>
      <c r="CG382" s="60"/>
      <c r="CH382" s="60"/>
      <c r="CI382" s="60"/>
      <c r="CJ382" s="60"/>
      <c r="CK382" s="60"/>
      <c r="CL382" s="60"/>
      <c r="CM382" s="60"/>
      <c r="CN382" s="61">
        <v>1518874</v>
      </c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76" t="s">
        <v>532</v>
      </c>
      <c r="DC382" s="76"/>
      <c r="DD382" s="76"/>
      <c r="DE382" s="76"/>
      <c r="DF382" s="76"/>
      <c r="DG382" s="76"/>
      <c r="DH382" s="76"/>
      <c r="DI382" s="76"/>
      <c r="DJ382" s="76"/>
      <c r="DK382" s="76"/>
      <c r="DL382" s="76"/>
      <c r="DM382" s="76"/>
      <c r="DN382" s="76"/>
      <c r="DO382" s="76" t="s">
        <v>85</v>
      </c>
      <c r="DP382" s="76"/>
      <c r="DQ382" s="76"/>
      <c r="DR382" s="76"/>
      <c r="DS382" s="76"/>
      <c r="DT382" s="76"/>
      <c r="DU382" s="76"/>
      <c r="DV382" s="76"/>
      <c r="DW382" s="76"/>
      <c r="DX382" s="76"/>
      <c r="DY382" s="76"/>
      <c r="DZ382" s="62" t="s">
        <v>86</v>
      </c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81" t="s">
        <v>84</v>
      </c>
      <c r="EM382" s="81"/>
      <c r="EN382" s="81"/>
      <c r="EO382" s="81"/>
      <c r="EP382" s="81"/>
      <c r="EQ382" s="81"/>
      <c r="ER382" s="81"/>
      <c r="ES382" s="81"/>
      <c r="ET382" s="81"/>
      <c r="EU382" s="81"/>
      <c r="EV382" s="81"/>
      <c r="EW382" s="81"/>
      <c r="EX382" s="81"/>
    </row>
    <row r="383" spans="1:154" s="15" customFormat="1" ht="38.25" customHeight="1" x14ac:dyDescent="0.2">
      <c r="A383" s="76" t="s">
        <v>506</v>
      </c>
      <c r="B383" s="76"/>
      <c r="C383" s="76"/>
      <c r="D383" s="76"/>
      <c r="E383" s="76"/>
      <c r="F383" s="83" t="s">
        <v>111</v>
      </c>
      <c r="G383" s="83"/>
      <c r="H383" s="83"/>
      <c r="I383" s="83"/>
      <c r="J383" s="83"/>
      <c r="K383" s="83"/>
      <c r="L383" s="83"/>
      <c r="M383" s="83"/>
      <c r="N383" s="83"/>
      <c r="O383" s="83" t="s">
        <v>312</v>
      </c>
      <c r="P383" s="83"/>
      <c r="Q383" s="83"/>
      <c r="R383" s="83"/>
      <c r="S383" s="83"/>
      <c r="T383" s="83"/>
      <c r="U383" s="83"/>
      <c r="V383" s="83"/>
      <c r="W383" s="83"/>
      <c r="X383" s="60" t="s">
        <v>1275</v>
      </c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 t="s">
        <v>77</v>
      </c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84" t="s">
        <v>94</v>
      </c>
      <c r="AZ383" s="84"/>
      <c r="BA383" s="84"/>
      <c r="BB383" s="84"/>
      <c r="BC383" s="84"/>
      <c r="BD383" s="84"/>
      <c r="BE383" s="62" t="s">
        <v>95</v>
      </c>
      <c r="BF383" s="62"/>
      <c r="BG383" s="62"/>
      <c r="BH383" s="62"/>
      <c r="BI383" s="62"/>
      <c r="BJ383" s="62"/>
      <c r="BK383" s="62"/>
      <c r="BL383" s="62"/>
      <c r="BM383" s="62"/>
      <c r="BN383" s="62">
        <v>100</v>
      </c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80">
        <v>71701000</v>
      </c>
      <c r="BZ383" s="76"/>
      <c r="CA383" s="76"/>
      <c r="CB383" s="76"/>
      <c r="CC383" s="76"/>
      <c r="CD383" s="76"/>
      <c r="CE383" s="60" t="s">
        <v>80</v>
      </c>
      <c r="CF383" s="60"/>
      <c r="CG383" s="60"/>
      <c r="CH383" s="60"/>
      <c r="CI383" s="60"/>
      <c r="CJ383" s="60"/>
      <c r="CK383" s="60"/>
      <c r="CL383" s="60"/>
      <c r="CM383" s="60"/>
      <c r="CN383" s="61">
        <v>1279904</v>
      </c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76" t="s">
        <v>532</v>
      </c>
      <c r="DC383" s="76"/>
      <c r="DD383" s="76"/>
      <c r="DE383" s="76"/>
      <c r="DF383" s="76"/>
      <c r="DG383" s="76"/>
      <c r="DH383" s="76"/>
      <c r="DI383" s="76"/>
      <c r="DJ383" s="76"/>
      <c r="DK383" s="76"/>
      <c r="DL383" s="76"/>
      <c r="DM383" s="76"/>
      <c r="DN383" s="76"/>
      <c r="DO383" s="76" t="s">
        <v>85</v>
      </c>
      <c r="DP383" s="76"/>
      <c r="DQ383" s="76"/>
      <c r="DR383" s="76"/>
      <c r="DS383" s="76"/>
      <c r="DT383" s="76"/>
      <c r="DU383" s="76"/>
      <c r="DV383" s="76"/>
      <c r="DW383" s="76"/>
      <c r="DX383" s="76"/>
      <c r="DY383" s="76"/>
      <c r="DZ383" s="62" t="s">
        <v>86</v>
      </c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81" t="s">
        <v>84</v>
      </c>
      <c r="EM383" s="81"/>
      <c r="EN383" s="81"/>
      <c r="EO383" s="81"/>
      <c r="EP383" s="81"/>
      <c r="EQ383" s="81"/>
      <c r="ER383" s="81"/>
      <c r="ES383" s="81"/>
      <c r="ET383" s="81"/>
      <c r="EU383" s="81"/>
      <c r="EV383" s="81"/>
      <c r="EW383" s="81"/>
      <c r="EX383" s="81"/>
    </row>
    <row r="384" spans="1:154" s="15" customFormat="1" ht="38.25" customHeight="1" x14ac:dyDescent="0.2">
      <c r="A384" s="76" t="s">
        <v>507</v>
      </c>
      <c r="B384" s="76"/>
      <c r="C384" s="76"/>
      <c r="D384" s="76"/>
      <c r="E384" s="76"/>
      <c r="F384" s="83" t="s">
        <v>111</v>
      </c>
      <c r="G384" s="83"/>
      <c r="H384" s="83"/>
      <c r="I384" s="83"/>
      <c r="J384" s="83"/>
      <c r="K384" s="83"/>
      <c r="L384" s="83"/>
      <c r="M384" s="83"/>
      <c r="N384" s="83"/>
      <c r="O384" s="83" t="s">
        <v>312</v>
      </c>
      <c r="P384" s="83"/>
      <c r="Q384" s="83"/>
      <c r="R384" s="83"/>
      <c r="S384" s="83"/>
      <c r="T384" s="83"/>
      <c r="U384" s="83"/>
      <c r="V384" s="83"/>
      <c r="W384" s="83"/>
      <c r="X384" s="60" t="s">
        <v>1204</v>
      </c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 t="s">
        <v>77</v>
      </c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84" t="s">
        <v>94</v>
      </c>
      <c r="AZ384" s="84"/>
      <c r="BA384" s="84"/>
      <c r="BB384" s="84"/>
      <c r="BC384" s="84"/>
      <c r="BD384" s="84"/>
      <c r="BE384" s="62" t="s">
        <v>95</v>
      </c>
      <c r="BF384" s="62"/>
      <c r="BG384" s="62"/>
      <c r="BH384" s="62"/>
      <c r="BI384" s="62"/>
      <c r="BJ384" s="62"/>
      <c r="BK384" s="62"/>
      <c r="BL384" s="62"/>
      <c r="BM384" s="62"/>
      <c r="BN384" s="62">
        <v>4</v>
      </c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80">
        <v>71701000</v>
      </c>
      <c r="BZ384" s="76"/>
      <c r="CA384" s="76"/>
      <c r="CB384" s="76"/>
      <c r="CC384" s="76"/>
      <c r="CD384" s="76"/>
      <c r="CE384" s="60" t="s">
        <v>80</v>
      </c>
      <c r="CF384" s="60"/>
      <c r="CG384" s="60"/>
      <c r="CH384" s="60"/>
      <c r="CI384" s="60"/>
      <c r="CJ384" s="60"/>
      <c r="CK384" s="60"/>
      <c r="CL384" s="60"/>
      <c r="CM384" s="60"/>
      <c r="CN384" s="61">
        <v>2229235.2799999998</v>
      </c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76" t="s">
        <v>532</v>
      </c>
      <c r="DC384" s="76"/>
      <c r="DD384" s="76"/>
      <c r="DE384" s="76"/>
      <c r="DF384" s="76"/>
      <c r="DG384" s="76"/>
      <c r="DH384" s="76"/>
      <c r="DI384" s="76"/>
      <c r="DJ384" s="76"/>
      <c r="DK384" s="76"/>
      <c r="DL384" s="76"/>
      <c r="DM384" s="76"/>
      <c r="DN384" s="76"/>
      <c r="DO384" s="76" t="s">
        <v>85</v>
      </c>
      <c r="DP384" s="76"/>
      <c r="DQ384" s="76"/>
      <c r="DR384" s="76"/>
      <c r="DS384" s="76"/>
      <c r="DT384" s="76"/>
      <c r="DU384" s="76"/>
      <c r="DV384" s="76"/>
      <c r="DW384" s="76"/>
      <c r="DX384" s="76"/>
      <c r="DY384" s="76"/>
      <c r="DZ384" s="62" t="s">
        <v>86</v>
      </c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81" t="s">
        <v>84</v>
      </c>
      <c r="EM384" s="81"/>
      <c r="EN384" s="81"/>
      <c r="EO384" s="81"/>
      <c r="EP384" s="81"/>
      <c r="EQ384" s="81"/>
      <c r="ER384" s="81"/>
      <c r="ES384" s="81"/>
      <c r="ET384" s="81"/>
      <c r="EU384" s="81"/>
      <c r="EV384" s="81"/>
      <c r="EW384" s="81"/>
      <c r="EX384" s="81"/>
    </row>
    <row r="385" spans="1:154" s="15" customFormat="1" ht="38.25" customHeight="1" x14ac:dyDescent="0.2">
      <c r="A385" s="76" t="s">
        <v>508</v>
      </c>
      <c r="B385" s="76"/>
      <c r="C385" s="76"/>
      <c r="D385" s="76"/>
      <c r="E385" s="76"/>
      <c r="F385" s="83" t="s">
        <v>111</v>
      </c>
      <c r="G385" s="83"/>
      <c r="H385" s="83"/>
      <c r="I385" s="83"/>
      <c r="J385" s="83"/>
      <c r="K385" s="83"/>
      <c r="L385" s="83"/>
      <c r="M385" s="83"/>
      <c r="N385" s="83"/>
      <c r="O385" s="83" t="s">
        <v>312</v>
      </c>
      <c r="P385" s="83"/>
      <c r="Q385" s="83"/>
      <c r="R385" s="83"/>
      <c r="S385" s="83"/>
      <c r="T385" s="83"/>
      <c r="U385" s="83"/>
      <c r="V385" s="83"/>
      <c r="W385" s="83"/>
      <c r="X385" s="60" t="s">
        <v>1205</v>
      </c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 t="s">
        <v>77</v>
      </c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84" t="s">
        <v>94</v>
      </c>
      <c r="AZ385" s="84"/>
      <c r="BA385" s="84"/>
      <c r="BB385" s="84"/>
      <c r="BC385" s="84"/>
      <c r="BD385" s="84"/>
      <c r="BE385" s="62" t="s">
        <v>95</v>
      </c>
      <c r="BF385" s="62"/>
      <c r="BG385" s="62"/>
      <c r="BH385" s="62"/>
      <c r="BI385" s="62"/>
      <c r="BJ385" s="62"/>
      <c r="BK385" s="62"/>
      <c r="BL385" s="62"/>
      <c r="BM385" s="62"/>
      <c r="BN385" s="62">
        <v>30</v>
      </c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80">
        <v>71701000</v>
      </c>
      <c r="BZ385" s="76"/>
      <c r="CA385" s="76"/>
      <c r="CB385" s="76"/>
      <c r="CC385" s="76"/>
      <c r="CD385" s="76"/>
      <c r="CE385" s="60" t="s">
        <v>80</v>
      </c>
      <c r="CF385" s="60"/>
      <c r="CG385" s="60"/>
      <c r="CH385" s="60"/>
      <c r="CI385" s="60"/>
      <c r="CJ385" s="60"/>
      <c r="CK385" s="60"/>
      <c r="CL385" s="60"/>
      <c r="CM385" s="60"/>
      <c r="CN385" s="61">
        <v>217500</v>
      </c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76" t="s">
        <v>1282</v>
      </c>
      <c r="DC385" s="76"/>
      <c r="DD385" s="76"/>
      <c r="DE385" s="76"/>
      <c r="DF385" s="76"/>
      <c r="DG385" s="76"/>
      <c r="DH385" s="76"/>
      <c r="DI385" s="76"/>
      <c r="DJ385" s="76"/>
      <c r="DK385" s="76"/>
      <c r="DL385" s="76"/>
      <c r="DM385" s="76"/>
      <c r="DN385" s="76"/>
      <c r="DO385" s="76" t="s">
        <v>85</v>
      </c>
      <c r="DP385" s="76"/>
      <c r="DQ385" s="76"/>
      <c r="DR385" s="76"/>
      <c r="DS385" s="76"/>
      <c r="DT385" s="76"/>
      <c r="DU385" s="76"/>
      <c r="DV385" s="76"/>
      <c r="DW385" s="76"/>
      <c r="DX385" s="76"/>
      <c r="DY385" s="76"/>
      <c r="DZ385" s="62" t="s">
        <v>86</v>
      </c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81" t="s">
        <v>84</v>
      </c>
      <c r="EM385" s="81"/>
      <c r="EN385" s="81"/>
      <c r="EO385" s="81"/>
      <c r="EP385" s="81"/>
      <c r="EQ385" s="81"/>
      <c r="ER385" s="81"/>
      <c r="ES385" s="81"/>
      <c r="ET385" s="81"/>
      <c r="EU385" s="81"/>
      <c r="EV385" s="81"/>
      <c r="EW385" s="81"/>
      <c r="EX385" s="81"/>
    </row>
    <row r="386" spans="1:154" s="15" customFormat="1" ht="38.25" customHeight="1" x14ac:dyDescent="0.2">
      <c r="A386" s="76" t="s">
        <v>509</v>
      </c>
      <c r="B386" s="76"/>
      <c r="C386" s="76"/>
      <c r="D386" s="76"/>
      <c r="E386" s="76"/>
      <c r="F386" s="83" t="s">
        <v>111</v>
      </c>
      <c r="G386" s="83"/>
      <c r="H386" s="83"/>
      <c r="I386" s="83"/>
      <c r="J386" s="83"/>
      <c r="K386" s="83"/>
      <c r="L386" s="83"/>
      <c r="M386" s="83"/>
      <c r="N386" s="83"/>
      <c r="O386" s="83" t="s">
        <v>312</v>
      </c>
      <c r="P386" s="83"/>
      <c r="Q386" s="83"/>
      <c r="R386" s="83"/>
      <c r="S386" s="83"/>
      <c r="T386" s="83"/>
      <c r="U386" s="83"/>
      <c r="V386" s="83"/>
      <c r="W386" s="83"/>
      <c r="X386" s="60" t="s">
        <v>344</v>
      </c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 t="s">
        <v>77</v>
      </c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84" t="s">
        <v>94</v>
      </c>
      <c r="AZ386" s="84"/>
      <c r="BA386" s="84"/>
      <c r="BB386" s="84"/>
      <c r="BC386" s="84"/>
      <c r="BD386" s="84"/>
      <c r="BE386" s="62" t="s">
        <v>95</v>
      </c>
      <c r="BF386" s="62"/>
      <c r="BG386" s="62"/>
      <c r="BH386" s="62"/>
      <c r="BI386" s="62"/>
      <c r="BJ386" s="62"/>
      <c r="BK386" s="62"/>
      <c r="BL386" s="62"/>
      <c r="BM386" s="62"/>
      <c r="BN386" s="62">
        <v>450</v>
      </c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80">
        <v>71701000</v>
      </c>
      <c r="BZ386" s="76"/>
      <c r="CA386" s="76"/>
      <c r="CB386" s="76"/>
      <c r="CC386" s="76"/>
      <c r="CD386" s="76"/>
      <c r="CE386" s="60" t="s">
        <v>80</v>
      </c>
      <c r="CF386" s="60"/>
      <c r="CG386" s="60"/>
      <c r="CH386" s="60"/>
      <c r="CI386" s="60"/>
      <c r="CJ386" s="60"/>
      <c r="CK386" s="60"/>
      <c r="CL386" s="60"/>
      <c r="CM386" s="60"/>
      <c r="CN386" s="61">
        <v>1291000</v>
      </c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76" t="s">
        <v>532</v>
      </c>
      <c r="DC386" s="76"/>
      <c r="DD386" s="76"/>
      <c r="DE386" s="76"/>
      <c r="DF386" s="76"/>
      <c r="DG386" s="76"/>
      <c r="DH386" s="76"/>
      <c r="DI386" s="76"/>
      <c r="DJ386" s="76"/>
      <c r="DK386" s="76"/>
      <c r="DL386" s="76"/>
      <c r="DM386" s="76"/>
      <c r="DN386" s="76"/>
      <c r="DO386" s="76" t="s">
        <v>85</v>
      </c>
      <c r="DP386" s="76"/>
      <c r="DQ386" s="76"/>
      <c r="DR386" s="76"/>
      <c r="DS386" s="76"/>
      <c r="DT386" s="76"/>
      <c r="DU386" s="76"/>
      <c r="DV386" s="76"/>
      <c r="DW386" s="76"/>
      <c r="DX386" s="76"/>
      <c r="DY386" s="76"/>
      <c r="DZ386" s="62" t="s">
        <v>86</v>
      </c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81" t="s">
        <v>84</v>
      </c>
      <c r="EM386" s="81"/>
      <c r="EN386" s="81"/>
      <c r="EO386" s="81"/>
      <c r="EP386" s="81"/>
      <c r="EQ386" s="81"/>
      <c r="ER386" s="81"/>
      <c r="ES386" s="81"/>
      <c r="ET386" s="81"/>
      <c r="EU386" s="81"/>
      <c r="EV386" s="81"/>
      <c r="EW386" s="81"/>
      <c r="EX386" s="81"/>
    </row>
    <row r="387" spans="1:154" s="15" customFormat="1" ht="38.25" customHeight="1" x14ac:dyDescent="0.2">
      <c r="A387" s="76" t="s">
        <v>510</v>
      </c>
      <c r="B387" s="76"/>
      <c r="C387" s="76"/>
      <c r="D387" s="76"/>
      <c r="E387" s="76"/>
      <c r="F387" s="83" t="s">
        <v>111</v>
      </c>
      <c r="G387" s="83"/>
      <c r="H387" s="83"/>
      <c r="I387" s="83"/>
      <c r="J387" s="83"/>
      <c r="K387" s="83"/>
      <c r="L387" s="83"/>
      <c r="M387" s="83"/>
      <c r="N387" s="83"/>
      <c r="O387" s="83" t="s">
        <v>312</v>
      </c>
      <c r="P387" s="83"/>
      <c r="Q387" s="83"/>
      <c r="R387" s="83"/>
      <c r="S387" s="83"/>
      <c r="T387" s="83"/>
      <c r="U387" s="83"/>
      <c r="V387" s="83"/>
      <c r="W387" s="83"/>
      <c r="X387" s="60" t="s">
        <v>299</v>
      </c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 t="s">
        <v>77</v>
      </c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84" t="s">
        <v>94</v>
      </c>
      <c r="AZ387" s="84"/>
      <c r="BA387" s="84"/>
      <c r="BB387" s="84"/>
      <c r="BC387" s="84"/>
      <c r="BD387" s="84"/>
      <c r="BE387" s="62" t="s">
        <v>95</v>
      </c>
      <c r="BF387" s="62"/>
      <c r="BG387" s="62"/>
      <c r="BH387" s="62"/>
      <c r="BI387" s="62"/>
      <c r="BJ387" s="62"/>
      <c r="BK387" s="62"/>
      <c r="BL387" s="62"/>
      <c r="BM387" s="62"/>
      <c r="BN387" s="62">
        <v>40</v>
      </c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80">
        <v>71701000</v>
      </c>
      <c r="BZ387" s="76"/>
      <c r="CA387" s="76"/>
      <c r="CB387" s="76"/>
      <c r="CC387" s="76"/>
      <c r="CD387" s="76"/>
      <c r="CE387" s="60" t="s">
        <v>80</v>
      </c>
      <c r="CF387" s="60"/>
      <c r="CG387" s="60"/>
      <c r="CH387" s="60"/>
      <c r="CI387" s="60"/>
      <c r="CJ387" s="60"/>
      <c r="CK387" s="60"/>
      <c r="CL387" s="60"/>
      <c r="CM387" s="60"/>
      <c r="CN387" s="61">
        <v>550000</v>
      </c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76" t="s">
        <v>532</v>
      </c>
      <c r="DC387" s="76"/>
      <c r="DD387" s="76"/>
      <c r="DE387" s="76"/>
      <c r="DF387" s="76"/>
      <c r="DG387" s="76"/>
      <c r="DH387" s="76"/>
      <c r="DI387" s="76"/>
      <c r="DJ387" s="76"/>
      <c r="DK387" s="76"/>
      <c r="DL387" s="76"/>
      <c r="DM387" s="76"/>
      <c r="DN387" s="76"/>
      <c r="DO387" s="76" t="s">
        <v>85</v>
      </c>
      <c r="DP387" s="76"/>
      <c r="DQ387" s="76"/>
      <c r="DR387" s="76"/>
      <c r="DS387" s="76"/>
      <c r="DT387" s="76"/>
      <c r="DU387" s="76"/>
      <c r="DV387" s="76"/>
      <c r="DW387" s="76"/>
      <c r="DX387" s="76"/>
      <c r="DY387" s="76"/>
      <c r="DZ387" s="62" t="s">
        <v>86</v>
      </c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81" t="s">
        <v>84</v>
      </c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</row>
    <row r="388" spans="1:154" s="15" customFormat="1" ht="38.25" customHeight="1" x14ac:dyDescent="0.2">
      <c r="A388" s="76" t="s">
        <v>511</v>
      </c>
      <c r="B388" s="76"/>
      <c r="C388" s="76"/>
      <c r="D388" s="76"/>
      <c r="E388" s="76"/>
      <c r="F388" s="83" t="s">
        <v>111</v>
      </c>
      <c r="G388" s="83"/>
      <c r="H388" s="83"/>
      <c r="I388" s="83"/>
      <c r="J388" s="83"/>
      <c r="K388" s="83"/>
      <c r="L388" s="83"/>
      <c r="M388" s="83"/>
      <c r="N388" s="83"/>
      <c r="O388" s="83" t="s">
        <v>312</v>
      </c>
      <c r="P388" s="83"/>
      <c r="Q388" s="83"/>
      <c r="R388" s="83"/>
      <c r="S388" s="83"/>
      <c r="T388" s="83"/>
      <c r="U388" s="83"/>
      <c r="V388" s="83"/>
      <c r="W388" s="83"/>
      <c r="X388" s="60" t="s">
        <v>1204</v>
      </c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 t="s">
        <v>77</v>
      </c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84" t="s">
        <v>94</v>
      </c>
      <c r="AZ388" s="84"/>
      <c r="BA388" s="84"/>
      <c r="BB388" s="84"/>
      <c r="BC388" s="84"/>
      <c r="BD388" s="84"/>
      <c r="BE388" s="62" t="s">
        <v>95</v>
      </c>
      <c r="BF388" s="62"/>
      <c r="BG388" s="62"/>
      <c r="BH388" s="62"/>
      <c r="BI388" s="62"/>
      <c r="BJ388" s="62"/>
      <c r="BK388" s="62"/>
      <c r="BL388" s="62"/>
      <c r="BM388" s="62"/>
      <c r="BN388" s="62">
        <v>7</v>
      </c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80">
        <v>71701000</v>
      </c>
      <c r="BZ388" s="76"/>
      <c r="CA388" s="76"/>
      <c r="CB388" s="76"/>
      <c r="CC388" s="76"/>
      <c r="CD388" s="76"/>
      <c r="CE388" s="60" t="s">
        <v>80</v>
      </c>
      <c r="CF388" s="60"/>
      <c r="CG388" s="60"/>
      <c r="CH388" s="60"/>
      <c r="CI388" s="60"/>
      <c r="CJ388" s="60"/>
      <c r="CK388" s="60"/>
      <c r="CL388" s="60"/>
      <c r="CM388" s="60"/>
      <c r="CN388" s="61">
        <v>454052.2</v>
      </c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76" t="s">
        <v>532</v>
      </c>
      <c r="DC388" s="76"/>
      <c r="DD388" s="76"/>
      <c r="DE388" s="76"/>
      <c r="DF388" s="76"/>
      <c r="DG388" s="76"/>
      <c r="DH388" s="76"/>
      <c r="DI388" s="76"/>
      <c r="DJ388" s="76"/>
      <c r="DK388" s="76"/>
      <c r="DL388" s="76"/>
      <c r="DM388" s="76"/>
      <c r="DN388" s="76"/>
      <c r="DO388" s="76" t="s">
        <v>85</v>
      </c>
      <c r="DP388" s="76"/>
      <c r="DQ388" s="76"/>
      <c r="DR388" s="76"/>
      <c r="DS388" s="76"/>
      <c r="DT388" s="76"/>
      <c r="DU388" s="76"/>
      <c r="DV388" s="76"/>
      <c r="DW388" s="76"/>
      <c r="DX388" s="76"/>
      <c r="DY388" s="76"/>
      <c r="DZ388" s="62" t="s">
        <v>86</v>
      </c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81" t="s">
        <v>84</v>
      </c>
      <c r="EM388" s="81"/>
      <c r="EN388" s="81"/>
      <c r="EO388" s="81"/>
      <c r="EP388" s="81"/>
      <c r="EQ388" s="81"/>
      <c r="ER388" s="81"/>
      <c r="ES388" s="81"/>
      <c r="ET388" s="81"/>
      <c r="EU388" s="81"/>
      <c r="EV388" s="81"/>
      <c r="EW388" s="81"/>
      <c r="EX388" s="81"/>
    </row>
    <row r="389" spans="1:154" s="15" customFormat="1" ht="38.25" customHeight="1" x14ac:dyDescent="0.2">
      <c r="A389" s="76" t="s">
        <v>512</v>
      </c>
      <c r="B389" s="76"/>
      <c r="C389" s="76"/>
      <c r="D389" s="76"/>
      <c r="E389" s="76"/>
      <c r="F389" s="83" t="s">
        <v>111</v>
      </c>
      <c r="G389" s="83"/>
      <c r="H389" s="83"/>
      <c r="I389" s="83"/>
      <c r="J389" s="83"/>
      <c r="K389" s="83"/>
      <c r="L389" s="83"/>
      <c r="M389" s="83"/>
      <c r="N389" s="83"/>
      <c r="O389" s="83" t="s">
        <v>1146</v>
      </c>
      <c r="P389" s="83"/>
      <c r="Q389" s="83"/>
      <c r="R389" s="83"/>
      <c r="S389" s="83"/>
      <c r="T389" s="83"/>
      <c r="U389" s="83"/>
      <c r="V389" s="83"/>
      <c r="W389" s="83"/>
      <c r="X389" s="60" t="s">
        <v>567</v>
      </c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 t="s">
        <v>77</v>
      </c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84" t="s">
        <v>94</v>
      </c>
      <c r="AZ389" s="84"/>
      <c r="BA389" s="84"/>
      <c r="BB389" s="84"/>
      <c r="BC389" s="84"/>
      <c r="BD389" s="84"/>
      <c r="BE389" s="62" t="s">
        <v>95</v>
      </c>
      <c r="BF389" s="62"/>
      <c r="BG389" s="62"/>
      <c r="BH389" s="62"/>
      <c r="BI389" s="62"/>
      <c r="BJ389" s="62"/>
      <c r="BK389" s="62"/>
      <c r="BL389" s="62"/>
      <c r="BM389" s="62"/>
      <c r="BN389" s="62">
        <v>15</v>
      </c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80">
        <v>71701000</v>
      </c>
      <c r="BZ389" s="76"/>
      <c r="CA389" s="76"/>
      <c r="CB389" s="76"/>
      <c r="CC389" s="76"/>
      <c r="CD389" s="76"/>
      <c r="CE389" s="60" t="s">
        <v>80</v>
      </c>
      <c r="CF389" s="60"/>
      <c r="CG389" s="60"/>
      <c r="CH389" s="60"/>
      <c r="CI389" s="60"/>
      <c r="CJ389" s="60"/>
      <c r="CK389" s="60"/>
      <c r="CL389" s="60"/>
      <c r="CM389" s="60"/>
      <c r="CN389" s="61">
        <v>1746315</v>
      </c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76" t="s">
        <v>1282</v>
      </c>
      <c r="DC389" s="76"/>
      <c r="DD389" s="76"/>
      <c r="DE389" s="76"/>
      <c r="DF389" s="76"/>
      <c r="DG389" s="76"/>
      <c r="DH389" s="76"/>
      <c r="DI389" s="76"/>
      <c r="DJ389" s="76"/>
      <c r="DK389" s="76"/>
      <c r="DL389" s="76"/>
      <c r="DM389" s="76"/>
      <c r="DN389" s="76"/>
      <c r="DO389" s="76" t="s">
        <v>85</v>
      </c>
      <c r="DP389" s="76"/>
      <c r="DQ389" s="76"/>
      <c r="DR389" s="76"/>
      <c r="DS389" s="76"/>
      <c r="DT389" s="76"/>
      <c r="DU389" s="76"/>
      <c r="DV389" s="76"/>
      <c r="DW389" s="76"/>
      <c r="DX389" s="76"/>
      <c r="DY389" s="76"/>
      <c r="DZ389" s="62" t="s">
        <v>86</v>
      </c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81" t="s">
        <v>84</v>
      </c>
      <c r="EM389" s="81"/>
      <c r="EN389" s="81"/>
      <c r="EO389" s="81"/>
      <c r="EP389" s="81"/>
      <c r="EQ389" s="81"/>
      <c r="ER389" s="81"/>
      <c r="ES389" s="81"/>
      <c r="ET389" s="81"/>
      <c r="EU389" s="81"/>
      <c r="EV389" s="81"/>
      <c r="EW389" s="81"/>
      <c r="EX389" s="81"/>
    </row>
    <row r="390" spans="1:154" s="15" customFormat="1" ht="38.25" customHeight="1" x14ac:dyDescent="0.2">
      <c r="A390" s="76" t="s">
        <v>513</v>
      </c>
      <c r="B390" s="76"/>
      <c r="C390" s="76"/>
      <c r="D390" s="76"/>
      <c r="E390" s="76"/>
      <c r="F390" s="83" t="s">
        <v>111</v>
      </c>
      <c r="G390" s="83"/>
      <c r="H390" s="83"/>
      <c r="I390" s="83"/>
      <c r="J390" s="83" t="s">
        <v>111</v>
      </c>
      <c r="K390" s="83"/>
      <c r="L390" s="83"/>
      <c r="M390" s="83"/>
      <c r="N390" s="83"/>
      <c r="O390" s="83" t="s">
        <v>1283</v>
      </c>
      <c r="P390" s="83"/>
      <c r="Q390" s="83"/>
      <c r="R390" s="83"/>
      <c r="S390" s="83"/>
      <c r="T390" s="83"/>
      <c r="U390" s="83"/>
      <c r="V390" s="83"/>
      <c r="W390" s="83"/>
      <c r="X390" s="60" t="s">
        <v>125</v>
      </c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 t="s">
        <v>77</v>
      </c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84" t="s">
        <v>94</v>
      </c>
      <c r="AZ390" s="84"/>
      <c r="BA390" s="84"/>
      <c r="BB390" s="84"/>
      <c r="BC390" s="84"/>
      <c r="BD390" s="84"/>
      <c r="BE390" s="62" t="s">
        <v>95</v>
      </c>
      <c r="BF390" s="62"/>
      <c r="BG390" s="62"/>
      <c r="BH390" s="62"/>
      <c r="BI390" s="62"/>
      <c r="BJ390" s="62"/>
      <c r="BK390" s="62"/>
      <c r="BL390" s="62"/>
      <c r="BM390" s="62"/>
      <c r="BN390" s="62">
        <v>42</v>
      </c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80">
        <v>71701000</v>
      </c>
      <c r="BZ390" s="76"/>
      <c r="CA390" s="76"/>
      <c r="CB390" s="76"/>
      <c r="CC390" s="76"/>
      <c r="CD390" s="76"/>
      <c r="CE390" s="60" t="s">
        <v>80</v>
      </c>
      <c r="CF390" s="60"/>
      <c r="CG390" s="60"/>
      <c r="CH390" s="60"/>
      <c r="CI390" s="60"/>
      <c r="CJ390" s="60"/>
      <c r="CK390" s="60"/>
      <c r="CL390" s="60"/>
      <c r="CM390" s="60"/>
      <c r="CN390" s="61">
        <v>260611.52</v>
      </c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76" t="s">
        <v>1282</v>
      </c>
      <c r="DC390" s="76"/>
      <c r="DD390" s="76"/>
      <c r="DE390" s="76"/>
      <c r="DF390" s="76"/>
      <c r="DG390" s="76"/>
      <c r="DH390" s="76"/>
      <c r="DI390" s="76"/>
      <c r="DJ390" s="76"/>
      <c r="DK390" s="76"/>
      <c r="DL390" s="76"/>
      <c r="DM390" s="76"/>
      <c r="DN390" s="76"/>
      <c r="DO390" s="76" t="s">
        <v>85</v>
      </c>
      <c r="DP390" s="76"/>
      <c r="DQ390" s="76"/>
      <c r="DR390" s="76"/>
      <c r="DS390" s="76"/>
      <c r="DT390" s="76"/>
      <c r="DU390" s="76"/>
      <c r="DV390" s="76"/>
      <c r="DW390" s="76"/>
      <c r="DX390" s="76"/>
      <c r="DY390" s="76"/>
      <c r="DZ390" s="62" t="s">
        <v>86</v>
      </c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81" t="s">
        <v>84</v>
      </c>
      <c r="EM390" s="81"/>
      <c r="EN390" s="81"/>
      <c r="EO390" s="81"/>
      <c r="EP390" s="81"/>
      <c r="EQ390" s="81"/>
      <c r="ER390" s="81"/>
      <c r="ES390" s="81"/>
      <c r="ET390" s="81"/>
      <c r="EU390" s="81"/>
      <c r="EV390" s="81"/>
      <c r="EW390" s="81"/>
      <c r="EX390" s="81"/>
    </row>
    <row r="391" spans="1:154" s="15" customFormat="1" ht="38.25" customHeight="1" x14ac:dyDescent="0.2">
      <c r="A391" s="76" t="s">
        <v>514</v>
      </c>
      <c r="B391" s="76"/>
      <c r="C391" s="76"/>
      <c r="D391" s="76"/>
      <c r="E391" s="76"/>
      <c r="F391" s="83" t="s">
        <v>111</v>
      </c>
      <c r="G391" s="83"/>
      <c r="H391" s="83"/>
      <c r="I391" s="83"/>
      <c r="J391" s="83"/>
      <c r="K391" s="83"/>
      <c r="L391" s="83"/>
      <c r="M391" s="83"/>
      <c r="N391" s="83"/>
      <c r="O391" s="83" t="s">
        <v>312</v>
      </c>
      <c r="P391" s="83"/>
      <c r="Q391" s="83"/>
      <c r="R391" s="83"/>
      <c r="S391" s="83"/>
      <c r="T391" s="83"/>
      <c r="U391" s="83"/>
      <c r="V391" s="83"/>
      <c r="W391" s="83"/>
      <c r="X391" s="60" t="s">
        <v>125</v>
      </c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 t="s">
        <v>77</v>
      </c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84" t="s">
        <v>94</v>
      </c>
      <c r="AZ391" s="84"/>
      <c r="BA391" s="84"/>
      <c r="BB391" s="84"/>
      <c r="BC391" s="84"/>
      <c r="BD391" s="84"/>
      <c r="BE391" s="62" t="s">
        <v>95</v>
      </c>
      <c r="BF391" s="62"/>
      <c r="BG391" s="62"/>
      <c r="BH391" s="62"/>
      <c r="BI391" s="62"/>
      <c r="BJ391" s="62"/>
      <c r="BK391" s="62"/>
      <c r="BL391" s="62"/>
      <c r="BM391" s="62"/>
      <c r="BN391" s="62">
        <v>500</v>
      </c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80">
        <v>71701000</v>
      </c>
      <c r="BZ391" s="76"/>
      <c r="CA391" s="76"/>
      <c r="CB391" s="76"/>
      <c r="CC391" s="76"/>
      <c r="CD391" s="76"/>
      <c r="CE391" s="60" t="s">
        <v>80</v>
      </c>
      <c r="CF391" s="60"/>
      <c r="CG391" s="60"/>
      <c r="CH391" s="60"/>
      <c r="CI391" s="60"/>
      <c r="CJ391" s="60"/>
      <c r="CK391" s="60"/>
      <c r="CL391" s="60"/>
      <c r="CM391" s="60"/>
      <c r="CN391" s="61">
        <v>374885</v>
      </c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76" t="s">
        <v>1282</v>
      </c>
      <c r="DC391" s="76"/>
      <c r="DD391" s="76"/>
      <c r="DE391" s="76"/>
      <c r="DF391" s="76"/>
      <c r="DG391" s="76"/>
      <c r="DH391" s="76"/>
      <c r="DI391" s="76"/>
      <c r="DJ391" s="76"/>
      <c r="DK391" s="76"/>
      <c r="DL391" s="76"/>
      <c r="DM391" s="76"/>
      <c r="DN391" s="76"/>
      <c r="DO391" s="76" t="s">
        <v>85</v>
      </c>
      <c r="DP391" s="76"/>
      <c r="DQ391" s="76"/>
      <c r="DR391" s="76"/>
      <c r="DS391" s="76"/>
      <c r="DT391" s="76"/>
      <c r="DU391" s="76"/>
      <c r="DV391" s="76"/>
      <c r="DW391" s="76"/>
      <c r="DX391" s="76"/>
      <c r="DY391" s="76"/>
      <c r="DZ391" s="62" t="s">
        <v>86</v>
      </c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81" t="s">
        <v>84</v>
      </c>
      <c r="EM391" s="81"/>
      <c r="EN391" s="81"/>
      <c r="EO391" s="81"/>
      <c r="EP391" s="81"/>
      <c r="EQ391" s="81"/>
      <c r="ER391" s="81"/>
      <c r="ES391" s="81"/>
      <c r="ET391" s="81"/>
      <c r="EU391" s="81"/>
      <c r="EV391" s="81"/>
      <c r="EW391" s="81"/>
      <c r="EX391" s="81"/>
    </row>
    <row r="392" spans="1:154" s="15" customFormat="1" ht="38.25" customHeight="1" x14ac:dyDescent="0.2">
      <c r="A392" s="76" t="s">
        <v>515</v>
      </c>
      <c r="B392" s="76"/>
      <c r="C392" s="76"/>
      <c r="D392" s="76"/>
      <c r="E392" s="76"/>
      <c r="F392" s="83" t="s">
        <v>111</v>
      </c>
      <c r="G392" s="83"/>
      <c r="H392" s="83"/>
      <c r="I392" s="83"/>
      <c r="J392" s="83"/>
      <c r="K392" s="83"/>
      <c r="L392" s="83"/>
      <c r="M392" s="83"/>
      <c r="N392" s="83"/>
      <c r="O392" s="83" t="s">
        <v>312</v>
      </c>
      <c r="P392" s="83"/>
      <c r="Q392" s="83"/>
      <c r="R392" s="83"/>
      <c r="S392" s="83"/>
      <c r="T392" s="83"/>
      <c r="U392" s="83"/>
      <c r="V392" s="83"/>
      <c r="W392" s="83"/>
      <c r="X392" s="60" t="s">
        <v>1204</v>
      </c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 t="s">
        <v>77</v>
      </c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84" t="s">
        <v>94</v>
      </c>
      <c r="AZ392" s="84"/>
      <c r="BA392" s="84"/>
      <c r="BB392" s="84"/>
      <c r="BC392" s="84"/>
      <c r="BD392" s="84"/>
      <c r="BE392" s="62" t="s">
        <v>95</v>
      </c>
      <c r="BF392" s="62"/>
      <c r="BG392" s="62"/>
      <c r="BH392" s="62"/>
      <c r="BI392" s="62"/>
      <c r="BJ392" s="62"/>
      <c r="BK392" s="62"/>
      <c r="BL392" s="62"/>
      <c r="BM392" s="62"/>
      <c r="BN392" s="62">
        <v>42</v>
      </c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80">
        <v>71701000</v>
      </c>
      <c r="BZ392" s="80"/>
      <c r="CA392" s="80"/>
      <c r="CB392" s="80"/>
      <c r="CC392" s="80"/>
      <c r="CD392" s="80"/>
      <c r="CE392" s="60" t="s">
        <v>80</v>
      </c>
      <c r="CF392" s="60"/>
      <c r="CG392" s="60"/>
      <c r="CH392" s="60"/>
      <c r="CI392" s="60"/>
      <c r="CJ392" s="60"/>
      <c r="CK392" s="60"/>
      <c r="CL392" s="60"/>
      <c r="CM392" s="60"/>
      <c r="CN392" s="61">
        <v>612391.68000000005</v>
      </c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76" t="s">
        <v>1282</v>
      </c>
      <c r="DC392" s="76"/>
      <c r="DD392" s="76"/>
      <c r="DE392" s="76"/>
      <c r="DF392" s="76"/>
      <c r="DG392" s="76"/>
      <c r="DH392" s="76"/>
      <c r="DI392" s="76"/>
      <c r="DJ392" s="76"/>
      <c r="DK392" s="76"/>
      <c r="DL392" s="76"/>
      <c r="DM392" s="76"/>
      <c r="DN392" s="76"/>
      <c r="DO392" s="76" t="s">
        <v>85</v>
      </c>
      <c r="DP392" s="76"/>
      <c r="DQ392" s="76"/>
      <c r="DR392" s="76"/>
      <c r="DS392" s="76"/>
      <c r="DT392" s="76"/>
      <c r="DU392" s="76"/>
      <c r="DV392" s="76"/>
      <c r="DW392" s="76"/>
      <c r="DX392" s="76"/>
      <c r="DY392" s="76"/>
      <c r="DZ392" s="62" t="s">
        <v>86</v>
      </c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81" t="s">
        <v>84</v>
      </c>
      <c r="EM392" s="81"/>
      <c r="EN392" s="81"/>
      <c r="EO392" s="81"/>
      <c r="EP392" s="81"/>
      <c r="EQ392" s="81"/>
      <c r="ER392" s="81"/>
      <c r="ES392" s="81"/>
      <c r="ET392" s="81"/>
      <c r="EU392" s="81"/>
      <c r="EV392" s="81"/>
      <c r="EW392" s="81"/>
      <c r="EX392" s="81"/>
    </row>
    <row r="393" spans="1:154" s="15" customFormat="1" ht="38.25" customHeight="1" x14ac:dyDescent="0.2">
      <c r="A393" s="76" t="s">
        <v>516</v>
      </c>
      <c r="B393" s="76"/>
      <c r="C393" s="76"/>
      <c r="D393" s="76"/>
      <c r="E393" s="76"/>
      <c r="F393" s="83" t="s">
        <v>111</v>
      </c>
      <c r="G393" s="83"/>
      <c r="H393" s="83"/>
      <c r="I393" s="83"/>
      <c r="J393" s="83"/>
      <c r="K393" s="83"/>
      <c r="L393" s="83"/>
      <c r="M393" s="83"/>
      <c r="N393" s="83"/>
      <c r="O393" s="83" t="s">
        <v>312</v>
      </c>
      <c r="P393" s="83"/>
      <c r="Q393" s="83"/>
      <c r="R393" s="83"/>
      <c r="S393" s="83"/>
      <c r="T393" s="83"/>
      <c r="U393" s="83"/>
      <c r="V393" s="83"/>
      <c r="W393" s="83"/>
      <c r="X393" s="60" t="s">
        <v>125</v>
      </c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 t="s">
        <v>77</v>
      </c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84" t="s">
        <v>94</v>
      </c>
      <c r="AZ393" s="84"/>
      <c r="BA393" s="84"/>
      <c r="BB393" s="84"/>
      <c r="BC393" s="84"/>
      <c r="BD393" s="84"/>
      <c r="BE393" s="62" t="s">
        <v>95</v>
      </c>
      <c r="BF393" s="62"/>
      <c r="BG393" s="62"/>
      <c r="BH393" s="62"/>
      <c r="BI393" s="62"/>
      <c r="BJ393" s="62"/>
      <c r="BK393" s="62"/>
      <c r="BL393" s="62"/>
      <c r="BM393" s="62"/>
      <c r="BN393" s="62">
        <v>160</v>
      </c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80">
        <v>71701000</v>
      </c>
      <c r="BZ393" s="76"/>
      <c r="CA393" s="76"/>
      <c r="CB393" s="76"/>
      <c r="CC393" s="76"/>
      <c r="CD393" s="76"/>
      <c r="CE393" s="60" t="s">
        <v>80</v>
      </c>
      <c r="CF393" s="60"/>
      <c r="CG393" s="60"/>
      <c r="CH393" s="60"/>
      <c r="CI393" s="60"/>
      <c r="CJ393" s="60"/>
      <c r="CK393" s="60"/>
      <c r="CL393" s="60"/>
      <c r="CM393" s="60"/>
      <c r="CN393" s="61">
        <v>320000</v>
      </c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76" t="s">
        <v>1282</v>
      </c>
      <c r="DC393" s="76"/>
      <c r="DD393" s="76"/>
      <c r="DE393" s="76"/>
      <c r="DF393" s="76"/>
      <c r="DG393" s="76"/>
      <c r="DH393" s="76"/>
      <c r="DI393" s="76"/>
      <c r="DJ393" s="76"/>
      <c r="DK393" s="76"/>
      <c r="DL393" s="76"/>
      <c r="DM393" s="76"/>
      <c r="DN393" s="76"/>
      <c r="DO393" s="76" t="s">
        <v>85</v>
      </c>
      <c r="DP393" s="76"/>
      <c r="DQ393" s="76"/>
      <c r="DR393" s="76"/>
      <c r="DS393" s="76"/>
      <c r="DT393" s="76"/>
      <c r="DU393" s="76"/>
      <c r="DV393" s="76"/>
      <c r="DW393" s="76"/>
      <c r="DX393" s="76"/>
      <c r="DY393" s="76"/>
      <c r="DZ393" s="62" t="s">
        <v>86</v>
      </c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81" t="s">
        <v>84</v>
      </c>
      <c r="EM393" s="81"/>
      <c r="EN393" s="81"/>
      <c r="EO393" s="81"/>
      <c r="EP393" s="81"/>
      <c r="EQ393" s="81"/>
      <c r="ER393" s="81"/>
      <c r="ES393" s="81"/>
      <c r="ET393" s="81"/>
      <c r="EU393" s="81"/>
      <c r="EV393" s="81"/>
      <c r="EW393" s="81"/>
      <c r="EX393" s="81"/>
    </row>
    <row r="394" spans="1:154" s="15" customFormat="1" ht="38.25" customHeight="1" x14ac:dyDescent="0.2">
      <c r="A394" s="76" t="s">
        <v>517</v>
      </c>
      <c r="B394" s="76"/>
      <c r="C394" s="76"/>
      <c r="D394" s="76"/>
      <c r="E394" s="76"/>
      <c r="F394" s="83" t="s">
        <v>111</v>
      </c>
      <c r="G394" s="83"/>
      <c r="H394" s="83"/>
      <c r="I394" s="83"/>
      <c r="J394" s="83"/>
      <c r="K394" s="83"/>
      <c r="L394" s="83"/>
      <c r="M394" s="83"/>
      <c r="N394" s="83"/>
      <c r="O394" s="83" t="s">
        <v>312</v>
      </c>
      <c r="P394" s="83"/>
      <c r="Q394" s="83"/>
      <c r="R394" s="83"/>
      <c r="S394" s="83"/>
      <c r="T394" s="83"/>
      <c r="U394" s="83"/>
      <c r="V394" s="83"/>
      <c r="W394" s="83"/>
      <c r="X394" s="60" t="s">
        <v>1204</v>
      </c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 t="s">
        <v>77</v>
      </c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84" t="s">
        <v>94</v>
      </c>
      <c r="AZ394" s="84"/>
      <c r="BA394" s="84"/>
      <c r="BB394" s="84"/>
      <c r="BC394" s="84"/>
      <c r="BD394" s="84"/>
      <c r="BE394" s="62" t="s">
        <v>95</v>
      </c>
      <c r="BF394" s="62"/>
      <c r="BG394" s="62"/>
      <c r="BH394" s="62"/>
      <c r="BI394" s="62"/>
      <c r="BJ394" s="62"/>
      <c r="BK394" s="62"/>
      <c r="BL394" s="62"/>
      <c r="BM394" s="62"/>
      <c r="BN394" s="62">
        <v>2</v>
      </c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80">
        <v>71701000</v>
      </c>
      <c r="BZ394" s="80"/>
      <c r="CA394" s="80"/>
      <c r="CB394" s="80"/>
      <c r="CC394" s="80"/>
      <c r="CD394" s="80"/>
      <c r="CE394" s="60" t="s">
        <v>80</v>
      </c>
      <c r="CF394" s="60"/>
      <c r="CG394" s="60"/>
      <c r="CH394" s="60"/>
      <c r="CI394" s="60"/>
      <c r="CJ394" s="60"/>
      <c r="CK394" s="60"/>
      <c r="CL394" s="60"/>
      <c r="CM394" s="60"/>
      <c r="CN394" s="61">
        <v>643185.56000000006</v>
      </c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76" t="s">
        <v>1282</v>
      </c>
      <c r="DC394" s="76"/>
      <c r="DD394" s="76"/>
      <c r="DE394" s="76"/>
      <c r="DF394" s="76"/>
      <c r="DG394" s="76"/>
      <c r="DH394" s="76"/>
      <c r="DI394" s="76"/>
      <c r="DJ394" s="76"/>
      <c r="DK394" s="76"/>
      <c r="DL394" s="76"/>
      <c r="DM394" s="76"/>
      <c r="DN394" s="76"/>
      <c r="DO394" s="76" t="s">
        <v>85</v>
      </c>
      <c r="DP394" s="76"/>
      <c r="DQ394" s="76"/>
      <c r="DR394" s="76"/>
      <c r="DS394" s="76"/>
      <c r="DT394" s="76"/>
      <c r="DU394" s="76"/>
      <c r="DV394" s="76"/>
      <c r="DW394" s="76"/>
      <c r="DX394" s="76"/>
      <c r="DY394" s="76"/>
      <c r="DZ394" s="62" t="s">
        <v>86</v>
      </c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81" t="s">
        <v>84</v>
      </c>
      <c r="EM394" s="81"/>
      <c r="EN394" s="81"/>
      <c r="EO394" s="81"/>
      <c r="EP394" s="81"/>
      <c r="EQ394" s="81"/>
      <c r="ER394" s="81"/>
      <c r="ES394" s="81"/>
      <c r="ET394" s="81"/>
      <c r="EU394" s="81"/>
      <c r="EV394" s="81"/>
      <c r="EW394" s="81"/>
      <c r="EX394" s="81"/>
    </row>
    <row r="395" spans="1:154" s="15" customFormat="1" ht="38.25" customHeight="1" x14ac:dyDescent="0.2">
      <c r="A395" s="76" t="s">
        <v>518</v>
      </c>
      <c r="B395" s="76"/>
      <c r="C395" s="76"/>
      <c r="D395" s="76"/>
      <c r="E395" s="76"/>
      <c r="F395" s="83" t="s">
        <v>111</v>
      </c>
      <c r="G395" s="83"/>
      <c r="H395" s="83"/>
      <c r="I395" s="83"/>
      <c r="J395" s="83"/>
      <c r="K395" s="83"/>
      <c r="L395" s="83"/>
      <c r="M395" s="83"/>
      <c r="N395" s="83"/>
      <c r="O395" s="83" t="s">
        <v>312</v>
      </c>
      <c r="P395" s="83"/>
      <c r="Q395" s="83"/>
      <c r="R395" s="83"/>
      <c r="S395" s="83"/>
      <c r="T395" s="83"/>
      <c r="U395" s="83"/>
      <c r="V395" s="83"/>
      <c r="W395" s="83"/>
      <c r="X395" s="60" t="s">
        <v>299</v>
      </c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 t="s">
        <v>77</v>
      </c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84" t="s">
        <v>94</v>
      </c>
      <c r="AZ395" s="84"/>
      <c r="BA395" s="84"/>
      <c r="BB395" s="84"/>
      <c r="BC395" s="84"/>
      <c r="BD395" s="84"/>
      <c r="BE395" s="62" t="s">
        <v>95</v>
      </c>
      <c r="BF395" s="62"/>
      <c r="BG395" s="62"/>
      <c r="BH395" s="62"/>
      <c r="BI395" s="62"/>
      <c r="BJ395" s="62"/>
      <c r="BK395" s="62"/>
      <c r="BL395" s="62"/>
      <c r="BM395" s="62"/>
      <c r="BN395" s="62">
        <v>200</v>
      </c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80">
        <v>71701000</v>
      </c>
      <c r="BZ395" s="80"/>
      <c r="CA395" s="80"/>
      <c r="CB395" s="80"/>
      <c r="CC395" s="80"/>
      <c r="CD395" s="80"/>
      <c r="CE395" s="60" t="s">
        <v>80</v>
      </c>
      <c r="CF395" s="60"/>
      <c r="CG395" s="60"/>
      <c r="CH395" s="60"/>
      <c r="CI395" s="60"/>
      <c r="CJ395" s="60"/>
      <c r="CK395" s="60"/>
      <c r="CL395" s="60"/>
      <c r="CM395" s="60"/>
      <c r="CN395" s="61">
        <v>851221.82</v>
      </c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76" t="s">
        <v>1282</v>
      </c>
      <c r="DC395" s="76"/>
      <c r="DD395" s="76"/>
      <c r="DE395" s="76"/>
      <c r="DF395" s="76"/>
      <c r="DG395" s="76"/>
      <c r="DH395" s="76"/>
      <c r="DI395" s="76"/>
      <c r="DJ395" s="76"/>
      <c r="DK395" s="76"/>
      <c r="DL395" s="76"/>
      <c r="DM395" s="76"/>
      <c r="DN395" s="76"/>
      <c r="DO395" s="76" t="s">
        <v>85</v>
      </c>
      <c r="DP395" s="76"/>
      <c r="DQ395" s="76"/>
      <c r="DR395" s="76"/>
      <c r="DS395" s="76"/>
      <c r="DT395" s="76"/>
      <c r="DU395" s="76"/>
      <c r="DV395" s="76"/>
      <c r="DW395" s="76"/>
      <c r="DX395" s="76"/>
      <c r="DY395" s="76"/>
      <c r="DZ395" s="62" t="s">
        <v>86</v>
      </c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81" t="s">
        <v>84</v>
      </c>
      <c r="EM395" s="81"/>
      <c r="EN395" s="81"/>
      <c r="EO395" s="81"/>
      <c r="EP395" s="81"/>
      <c r="EQ395" s="81"/>
      <c r="ER395" s="81"/>
      <c r="ES395" s="81"/>
      <c r="ET395" s="81"/>
      <c r="EU395" s="81"/>
      <c r="EV395" s="81"/>
      <c r="EW395" s="81"/>
      <c r="EX395" s="81"/>
    </row>
    <row r="396" spans="1:154" s="15" customFormat="1" ht="38.25" customHeight="1" x14ac:dyDescent="0.2">
      <c r="A396" s="76" t="s">
        <v>519</v>
      </c>
      <c r="B396" s="76"/>
      <c r="C396" s="76"/>
      <c r="D396" s="76"/>
      <c r="E396" s="76"/>
      <c r="F396" s="83" t="s">
        <v>111</v>
      </c>
      <c r="G396" s="83"/>
      <c r="H396" s="83"/>
      <c r="I396" s="83"/>
      <c r="J396" s="83"/>
      <c r="K396" s="83"/>
      <c r="L396" s="83"/>
      <c r="M396" s="83" t="s">
        <v>1140</v>
      </c>
      <c r="N396" s="83"/>
      <c r="O396" s="83" t="s">
        <v>312</v>
      </c>
      <c r="P396" s="83"/>
      <c r="Q396" s="83"/>
      <c r="R396" s="83"/>
      <c r="S396" s="83"/>
      <c r="T396" s="83"/>
      <c r="U396" s="83"/>
      <c r="V396" s="83"/>
      <c r="W396" s="83"/>
      <c r="X396" s="60" t="s">
        <v>1204</v>
      </c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 t="s">
        <v>77</v>
      </c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84" t="s">
        <v>94</v>
      </c>
      <c r="AZ396" s="84"/>
      <c r="BA396" s="84"/>
      <c r="BB396" s="84"/>
      <c r="BC396" s="84"/>
      <c r="BD396" s="84"/>
      <c r="BE396" s="62" t="s">
        <v>95</v>
      </c>
      <c r="BF396" s="62"/>
      <c r="BG396" s="62"/>
      <c r="BH396" s="62"/>
      <c r="BI396" s="62"/>
      <c r="BJ396" s="62"/>
      <c r="BK396" s="62"/>
      <c r="BL396" s="62"/>
      <c r="BM396" s="62"/>
      <c r="BN396" s="62">
        <v>4</v>
      </c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80">
        <v>71701000</v>
      </c>
      <c r="BZ396" s="80"/>
      <c r="CA396" s="80"/>
      <c r="CB396" s="80"/>
      <c r="CC396" s="80"/>
      <c r="CD396" s="80"/>
      <c r="CE396" s="60" t="s">
        <v>80</v>
      </c>
      <c r="CF396" s="60"/>
      <c r="CG396" s="60"/>
      <c r="CH396" s="60"/>
      <c r="CI396" s="60"/>
      <c r="CJ396" s="60"/>
      <c r="CK396" s="60"/>
      <c r="CL396" s="60"/>
      <c r="CM396" s="60"/>
      <c r="CN396" s="61">
        <v>1332000</v>
      </c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76" t="s">
        <v>1282</v>
      </c>
      <c r="DC396" s="76"/>
      <c r="DD396" s="76"/>
      <c r="DE396" s="76"/>
      <c r="DF396" s="76"/>
      <c r="DG396" s="76"/>
      <c r="DH396" s="76"/>
      <c r="DI396" s="76"/>
      <c r="DJ396" s="76"/>
      <c r="DK396" s="76"/>
      <c r="DL396" s="76"/>
      <c r="DM396" s="76"/>
      <c r="DN396" s="76"/>
      <c r="DO396" s="76" t="s">
        <v>85</v>
      </c>
      <c r="DP396" s="76"/>
      <c r="DQ396" s="76"/>
      <c r="DR396" s="76"/>
      <c r="DS396" s="76"/>
      <c r="DT396" s="76"/>
      <c r="DU396" s="76"/>
      <c r="DV396" s="76"/>
      <c r="DW396" s="76"/>
      <c r="DX396" s="76"/>
      <c r="DY396" s="76"/>
      <c r="DZ396" s="62" t="s">
        <v>86</v>
      </c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81" t="s">
        <v>84</v>
      </c>
      <c r="EM396" s="81"/>
      <c r="EN396" s="81"/>
      <c r="EO396" s="81"/>
      <c r="EP396" s="81"/>
      <c r="EQ396" s="81"/>
      <c r="ER396" s="81"/>
      <c r="ES396" s="81"/>
      <c r="ET396" s="81"/>
      <c r="EU396" s="81"/>
      <c r="EV396" s="81"/>
      <c r="EW396" s="81"/>
      <c r="EX396" s="81"/>
    </row>
    <row r="397" spans="1:154" s="15" customFormat="1" ht="38.25" customHeight="1" x14ac:dyDescent="0.2">
      <c r="A397" s="76" t="s">
        <v>520</v>
      </c>
      <c r="B397" s="76"/>
      <c r="C397" s="76"/>
      <c r="D397" s="76"/>
      <c r="E397" s="76"/>
      <c r="F397" s="83" t="s">
        <v>111</v>
      </c>
      <c r="G397" s="83"/>
      <c r="H397" s="83"/>
      <c r="I397" s="83"/>
      <c r="J397" s="83"/>
      <c r="K397" s="83"/>
      <c r="L397" s="83"/>
      <c r="M397" s="83"/>
      <c r="N397" s="83"/>
      <c r="O397" s="83" t="s">
        <v>312</v>
      </c>
      <c r="P397" s="83"/>
      <c r="Q397" s="83"/>
      <c r="R397" s="83"/>
      <c r="S397" s="83"/>
      <c r="T397" s="83"/>
      <c r="U397" s="83"/>
      <c r="V397" s="83"/>
      <c r="W397" s="83"/>
      <c r="X397" s="60" t="s">
        <v>125</v>
      </c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 t="s">
        <v>77</v>
      </c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84" t="s">
        <v>94</v>
      </c>
      <c r="AZ397" s="84"/>
      <c r="BA397" s="84"/>
      <c r="BB397" s="84"/>
      <c r="BC397" s="84"/>
      <c r="BD397" s="84"/>
      <c r="BE397" s="62" t="s">
        <v>95</v>
      </c>
      <c r="BF397" s="62"/>
      <c r="BG397" s="62"/>
      <c r="BH397" s="62"/>
      <c r="BI397" s="62"/>
      <c r="BJ397" s="62"/>
      <c r="BK397" s="62"/>
      <c r="BL397" s="62"/>
      <c r="BM397" s="62"/>
      <c r="BN397" s="62">
        <v>80</v>
      </c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80">
        <v>71701000</v>
      </c>
      <c r="BZ397" s="80"/>
      <c r="CA397" s="80"/>
      <c r="CB397" s="80"/>
      <c r="CC397" s="80"/>
      <c r="CD397" s="80"/>
      <c r="CE397" s="60" t="s">
        <v>80</v>
      </c>
      <c r="CF397" s="60"/>
      <c r="CG397" s="60"/>
      <c r="CH397" s="60"/>
      <c r="CI397" s="60"/>
      <c r="CJ397" s="60"/>
      <c r="CK397" s="60"/>
      <c r="CL397" s="60"/>
      <c r="CM397" s="60"/>
      <c r="CN397" s="61">
        <v>1408946</v>
      </c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76" t="s">
        <v>1282</v>
      </c>
      <c r="DC397" s="76"/>
      <c r="DD397" s="76"/>
      <c r="DE397" s="76"/>
      <c r="DF397" s="76"/>
      <c r="DG397" s="76"/>
      <c r="DH397" s="76"/>
      <c r="DI397" s="76"/>
      <c r="DJ397" s="76"/>
      <c r="DK397" s="76"/>
      <c r="DL397" s="76"/>
      <c r="DM397" s="76"/>
      <c r="DN397" s="76"/>
      <c r="DO397" s="76" t="s">
        <v>85</v>
      </c>
      <c r="DP397" s="76"/>
      <c r="DQ397" s="76"/>
      <c r="DR397" s="76"/>
      <c r="DS397" s="76"/>
      <c r="DT397" s="76"/>
      <c r="DU397" s="76"/>
      <c r="DV397" s="76"/>
      <c r="DW397" s="76"/>
      <c r="DX397" s="76"/>
      <c r="DY397" s="76"/>
      <c r="DZ397" s="62" t="s">
        <v>86</v>
      </c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81" t="s">
        <v>84</v>
      </c>
      <c r="EM397" s="81"/>
      <c r="EN397" s="81"/>
      <c r="EO397" s="81"/>
      <c r="EP397" s="81"/>
      <c r="EQ397" s="81"/>
      <c r="ER397" s="81"/>
      <c r="ES397" s="81"/>
      <c r="ET397" s="81"/>
      <c r="EU397" s="81"/>
      <c r="EV397" s="81"/>
      <c r="EW397" s="81"/>
      <c r="EX397" s="81"/>
    </row>
    <row r="398" spans="1:154" s="15" customFormat="1" ht="38.25" customHeight="1" x14ac:dyDescent="0.2">
      <c r="A398" s="76" t="s">
        <v>521</v>
      </c>
      <c r="B398" s="76"/>
      <c r="C398" s="76"/>
      <c r="D398" s="76"/>
      <c r="E398" s="76"/>
      <c r="F398" s="83" t="s">
        <v>111</v>
      </c>
      <c r="G398" s="83"/>
      <c r="H398" s="83"/>
      <c r="I398" s="83"/>
      <c r="J398" s="83"/>
      <c r="K398" s="83"/>
      <c r="L398" s="83"/>
      <c r="M398" s="83"/>
      <c r="N398" s="83"/>
      <c r="O398" s="83" t="s">
        <v>312</v>
      </c>
      <c r="P398" s="83"/>
      <c r="Q398" s="83"/>
      <c r="R398" s="83"/>
      <c r="S398" s="83"/>
      <c r="T398" s="83"/>
      <c r="U398" s="83"/>
      <c r="V398" s="83"/>
      <c r="W398" s="83"/>
      <c r="X398" s="60" t="s">
        <v>125</v>
      </c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 t="s">
        <v>77</v>
      </c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84" t="s">
        <v>94</v>
      </c>
      <c r="AZ398" s="84"/>
      <c r="BA398" s="84"/>
      <c r="BB398" s="84"/>
      <c r="BC398" s="84"/>
      <c r="BD398" s="84"/>
      <c r="BE398" s="62" t="s">
        <v>95</v>
      </c>
      <c r="BF398" s="62"/>
      <c r="BG398" s="62"/>
      <c r="BH398" s="62"/>
      <c r="BI398" s="62"/>
      <c r="BJ398" s="62"/>
      <c r="BK398" s="62"/>
      <c r="BL398" s="62"/>
      <c r="BM398" s="62"/>
      <c r="BN398" s="62">
        <v>800</v>
      </c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80">
        <v>71701000</v>
      </c>
      <c r="BZ398" s="80"/>
      <c r="CA398" s="80"/>
      <c r="CB398" s="80"/>
      <c r="CC398" s="80"/>
      <c r="CD398" s="80"/>
      <c r="CE398" s="60" t="s">
        <v>80</v>
      </c>
      <c r="CF398" s="60"/>
      <c r="CG398" s="60"/>
      <c r="CH398" s="60"/>
      <c r="CI398" s="60"/>
      <c r="CJ398" s="60"/>
      <c r="CK398" s="60"/>
      <c r="CL398" s="60"/>
      <c r="CM398" s="60"/>
      <c r="CN398" s="61">
        <v>518000</v>
      </c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76" t="s">
        <v>1282</v>
      </c>
      <c r="DC398" s="76"/>
      <c r="DD398" s="76"/>
      <c r="DE398" s="76"/>
      <c r="DF398" s="76"/>
      <c r="DG398" s="76"/>
      <c r="DH398" s="76"/>
      <c r="DI398" s="76"/>
      <c r="DJ398" s="76"/>
      <c r="DK398" s="76"/>
      <c r="DL398" s="76"/>
      <c r="DM398" s="76"/>
      <c r="DN398" s="76"/>
      <c r="DO398" s="76" t="s">
        <v>85</v>
      </c>
      <c r="DP398" s="76"/>
      <c r="DQ398" s="76"/>
      <c r="DR398" s="76"/>
      <c r="DS398" s="76"/>
      <c r="DT398" s="76"/>
      <c r="DU398" s="76"/>
      <c r="DV398" s="76"/>
      <c r="DW398" s="76"/>
      <c r="DX398" s="76"/>
      <c r="DY398" s="76"/>
      <c r="DZ398" s="62" t="s">
        <v>86</v>
      </c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81" t="s">
        <v>84</v>
      </c>
      <c r="EM398" s="81"/>
      <c r="EN398" s="81"/>
      <c r="EO398" s="81"/>
      <c r="EP398" s="81"/>
      <c r="EQ398" s="81"/>
      <c r="ER398" s="81"/>
      <c r="ES398" s="81"/>
      <c r="ET398" s="81"/>
      <c r="EU398" s="81"/>
      <c r="EV398" s="81"/>
      <c r="EW398" s="81"/>
      <c r="EX398" s="81"/>
    </row>
    <row r="399" spans="1:154" s="15" customFormat="1" ht="38.25" customHeight="1" x14ac:dyDescent="0.2">
      <c r="A399" s="76" t="s">
        <v>522</v>
      </c>
      <c r="B399" s="76"/>
      <c r="C399" s="76"/>
      <c r="D399" s="76"/>
      <c r="E399" s="76"/>
      <c r="F399" s="83" t="s">
        <v>111</v>
      </c>
      <c r="G399" s="83"/>
      <c r="H399" s="83"/>
      <c r="I399" s="83"/>
      <c r="J399" s="83"/>
      <c r="K399" s="83"/>
      <c r="L399" s="83"/>
      <c r="M399" s="83"/>
      <c r="N399" s="83"/>
      <c r="O399" s="83" t="s">
        <v>1242</v>
      </c>
      <c r="P399" s="83"/>
      <c r="Q399" s="83"/>
      <c r="R399" s="83"/>
      <c r="S399" s="83"/>
      <c r="T399" s="83"/>
      <c r="U399" s="83"/>
      <c r="V399" s="83"/>
      <c r="W399" s="83"/>
      <c r="X399" s="60" t="s">
        <v>125</v>
      </c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 t="s">
        <v>77</v>
      </c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84" t="s">
        <v>94</v>
      </c>
      <c r="AZ399" s="84"/>
      <c r="BA399" s="84"/>
      <c r="BB399" s="84"/>
      <c r="BC399" s="84"/>
      <c r="BD399" s="84"/>
      <c r="BE399" s="62" t="s">
        <v>95</v>
      </c>
      <c r="BF399" s="62"/>
      <c r="BG399" s="62"/>
      <c r="BH399" s="62"/>
      <c r="BI399" s="62"/>
      <c r="BJ399" s="62"/>
      <c r="BK399" s="62"/>
      <c r="BL399" s="62"/>
      <c r="BM399" s="62"/>
      <c r="BN399" s="62">
        <v>50</v>
      </c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80">
        <v>71701000</v>
      </c>
      <c r="BZ399" s="80"/>
      <c r="CA399" s="80"/>
      <c r="CB399" s="80"/>
      <c r="CC399" s="80"/>
      <c r="CD399" s="80"/>
      <c r="CE399" s="60" t="s">
        <v>80</v>
      </c>
      <c r="CF399" s="60"/>
      <c r="CG399" s="60"/>
      <c r="CH399" s="60"/>
      <c r="CI399" s="60"/>
      <c r="CJ399" s="60"/>
      <c r="CK399" s="60"/>
      <c r="CL399" s="60"/>
      <c r="CM399" s="60"/>
      <c r="CN399" s="61">
        <v>100000</v>
      </c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76" t="s">
        <v>1282</v>
      </c>
      <c r="DC399" s="76"/>
      <c r="DD399" s="76"/>
      <c r="DE399" s="76"/>
      <c r="DF399" s="76"/>
      <c r="DG399" s="76"/>
      <c r="DH399" s="76"/>
      <c r="DI399" s="76"/>
      <c r="DJ399" s="76"/>
      <c r="DK399" s="76"/>
      <c r="DL399" s="76"/>
      <c r="DM399" s="76"/>
      <c r="DN399" s="76"/>
      <c r="DO399" s="76" t="s">
        <v>85</v>
      </c>
      <c r="DP399" s="76"/>
      <c r="DQ399" s="76"/>
      <c r="DR399" s="76"/>
      <c r="DS399" s="76"/>
      <c r="DT399" s="76"/>
      <c r="DU399" s="76"/>
      <c r="DV399" s="76"/>
      <c r="DW399" s="76"/>
      <c r="DX399" s="76"/>
      <c r="DY399" s="76"/>
      <c r="DZ399" s="62" t="s">
        <v>83</v>
      </c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81" t="s">
        <v>84</v>
      </c>
      <c r="EM399" s="81"/>
      <c r="EN399" s="81"/>
      <c r="EO399" s="81"/>
      <c r="EP399" s="81"/>
      <c r="EQ399" s="81"/>
      <c r="ER399" s="81"/>
      <c r="ES399" s="81"/>
      <c r="ET399" s="81"/>
      <c r="EU399" s="81"/>
      <c r="EV399" s="81"/>
      <c r="EW399" s="81"/>
      <c r="EX399" s="81"/>
    </row>
    <row r="400" spans="1:154" s="15" customFormat="1" ht="38.25" customHeight="1" x14ac:dyDescent="0.2">
      <c r="A400" s="76" t="s">
        <v>523</v>
      </c>
      <c r="B400" s="76"/>
      <c r="C400" s="76"/>
      <c r="D400" s="76"/>
      <c r="E400" s="76"/>
      <c r="F400" s="83" t="s">
        <v>111</v>
      </c>
      <c r="G400" s="83"/>
      <c r="H400" s="83"/>
      <c r="I400" s="83"/>
      <c r="J400" s="83"/>
      <c r="K400" s="83"/>
      <c r="L400" s="83"/>
      <c r="M400" s="83"/>
      <c r="N400" s="83"/>
      <c r="O400" s="83" t="s">
        <v>312</v>
      </c>
      <c r="P400" s="83"/>
      <c r="Q400" s="83"/>
      <c r="R400" s="83"/>
      <c r="S400" s="83"/>
      <c r="T400" s="83"/>
      <c r="U400" s="83"/>
      <c r="V400" s="83"/>
      <c r="W400" s="83"/>
      <c r="X400" s="60" t="s">
        <v>125</v>
      </c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 t="s">
        <v>77</v>
      </c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84" t="s">
        <v>94</v>
      </c>
      <c r="AZ400" s="84"/>
      <c r="BA400" s="84"/>
      <c r="BB400" s="84"/>
      <c r="BC400" s="84"/>
      <c r="BD400" s="84"/>
      <c r="BE400" s="62" t="s">
        <v>95</v>
      </c>
      <c r="BF400" s="62"/>
      <c r="BG400" s="62"/>
      <c r="BH400" s="62"/>
      <c r="BI400" s="62"/>
      <c r="BJ400" s="62"/>
      <c r="BK400" s="62"/>
      <c r="BL400" s="62"/>
      <c r="BM400" s="62"/>
      <c r="BN400" s="62">
        <v>70</v>
      </c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80">
        <v>71701000</v>
      </c>
      <c r="BZ400" s="80"/>
      <c r="CA400" s="80"/>
      <c r="CB400" s="80"/>
      <c r="CC400" s="80"/>
      <c r="CD400" s="80"/>
      <c r="CE400" s="60" t="s">
        <v>80</v>
      </c>
      <c r="CF400" s="60"/>
      <c r="CG400" s="60"/>
      <c r="CH400" s="60"/>
      <c r="CI400" s="60"/>
      <c r="CJ400" s="60"/>
      <c r="CK400" s="60"/>
      <c r="CL400" s="60"/>
      <c r="CM400" s="60"/>
      <c r="CN400" s="61">
        <v>248402</v>
      </c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76" t="s">
        <v>1282</v>
      </c>
      <c r="DC400" s="76"/>
      <c r="DD400" s="76"/>
      <c r="DE400" s="76"/>
      <c r="DF400" s="76"/>
      <c r="DG400" s="76"/>
      <c r="DH400" s="76"/>
      <c r="DI400" s="76"/>
      <c r="DJ400" s="76"/>
      <c r="DK400" s="76"/>
      <c r="DL400" s="76"/>
      <c r="DM400" s="76"/>
      <c r="DN400" s="76"/>
      <c r="DO400" s="76" t="s">
        <v>642</v>
      </c>
      <c r="DP400" s="76"/>
      <c r="DQ400" s="76"/>
      <c r="DR400" s="76"/>
      <c r="DS400" s="76"/>
      <c r="DT400" s="76"/>
      <c r="DU400" s="76"/>
      <c r="DV400" s="76"/>
      <c r="DW400" s="76"/>
      <c r="DX400" s="76"/>
      <c r="DY400" s="76"/>
      <c r="DZ400" s="62" t="s">
        <v>86</v>
      </c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81" t="s">
        <v>84</v>
      </c>
      <c r="EM400" s="81"/>
      <c r="EN400" s="81"/>
      <c r="EO400" s="81"/>
      <c r="EP400" s="81"/>
      <c r="EQ400" s="81"/>
      <c r="ER400" s="81"/>
      <c r="ES400" s="81"/>
      <c r="ET400" s="81"/>
      <c r="EU400" s="81"/>
      <c r="EV400" s="81"/>
      <c r="EW400" s="81"/>
      <c r="EX400" s="81"/>
    </row>
    <row r="401" spans="1:155" s="15" customFormat="1" ht="38.25" customHeight="1" x14ac:dyDescent="0.2">
      <c r="A401" s="76" t="s">
        <v>524</v>
      </c>
      <c r="B401" s="76"/>
      <c r="C401" s="76"/>
      <c r="D401" s="76"/>
      <c r="E401" s="76"/>
      <c r="F401" s="83" t="s">
        <v>111</v>
      </c>
      <c r="G401" s="83"/>
      <c r="H401" s="83"/>
      <c r="I401" s="83"/>
      <c r="J401" s="83"/>
      <c r="K401" s="83"/>
      <c r="L401" s="83"/>
      <c r="M401" s="83"/>
      <c r="N401" s="83"/>
      <c r="O401" s="83" t="s">
        <v>312</v>
      </c>
      <c r="P401" s="83"/>
      <c r="Q401" s="83"/>
      <c r="R401" s="83"/>
      <c r="S401" s="83"/>
      <c r="T401" s="83"/>
      <c r="U401" s="83"/>
      <c r="V401" s="83"/>
      <c r="W401" s="83"/>
      <c r="X401" s="60" t="s">
        <v>344</v>
      </c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 t="s">
        <v>77</v>
      </c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84" t="s">
        <v>94</v>
      </c>
      <c r="AZ401" s="84"/>
      <c r="BA401" s="84"/>
      <c r="BB401" s="84"/>
      <c r="BC401" s="84"/>
      <c r="BD401" s="84"/>
      <c r="BE401" s="62" t="s">
        <v>95</v>
      </c>
      <c r="BF401" s="62"/>
      <c r="BG401" s="62"/>
      <c r="BH401" s="62"/>
      <c r="BI401" s="62"/>
      <c r="BJ401" s="62"/>
      <c r="BK401" s="62"/>
      <c r="BL401" s="62"/>
      <c r="BM401" s="62"/>
      <c r="BN401" s="62">
        <v>200</v>
      </c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80">
        <v>71701000</v>
      </c>
      <c r="BZ401" s="80"/>
      <c r="CA401" s="80"/>
      <c r="CB401" s="80"/>
      <c r="CC401" s="80"/>
      <c r="CD401" s="80"/>
      <c r="CE401" s="60" t="s">
        <v>80</v>
      </c>
      <c r="CF401" s="60"/>
      <c r="CG401" s="60"/>
      <c r="CH401" s="60"/>
      <c r="CI401" s="60"/>
      <c r="CJ401" s="60"/>
      <c r="CK401" s="60"/>
      <c r="CL401" s="60"/>
      <c r="CM401" s="60"/>
      <c r="CN401" s="61">
        <v>974050</v>
      </c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76" t="s">
        <v>1282</v>
      </c>
      <c r="DC401" s="76"/>
      <c r="DD401" s="76"/>
      <c r="DE401" s="76"/>
      <c r="DF401" s="76"/>
      <c r="DG401" s="76"/>
      <c r="DH401" s="76"/>
      <c r="DI401" s="76"/>
      <c r="DJ401" s="76"/>
      <c r="DK401" s="76"/>
      <c r="DL401" s="76"/>
      <c r="DM401" s="76"/>
      <c r="DN401" s="76"/>
      <c r="DO401" s="76" t="s">
        <v>642</v>
      </c>
      <c r="DP401" s="76"/>
      <c r="DQ401" s="76"/>
      <c r="DR401" s="76"/>
      <c r="DS401" s="76"/>
      <c r="DT401" s="76"/>
      <c r="DU401" s="76"/>
      <c r="DV401" s="76"/>
      <c r="DW401" s="76"/>
      <c r="DX401" s="76"/>
      <c r="DY401" s="76"/>
      <c r="DZ401" s="62" t="s">
        <v>86</v>
      </c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81" t="s">
        <v>84</v>
      </c>
      <c r="EM401" s="81"/>
      <c r="EN401" s="81"/>
      <c r="EO401" s="81"/>
      <c r="EP401" s="81"/>
      <c r="EQ401" s="81"/>
      <c r="ER401" s="81"/>
      <c r="ES401" s="81"/>
      <c r="ET401" s="81"/>
      <c r="EU401" s="81"/>
      <c r="EV401" s="81"/>
      <c r="EW401" s="81"/>
      <c r="EX401" s="81"/>
    </row>
    <row r="402" spans="1:155" s="15" customFormat="1" ht="38.25" customHeight="1" x14ac:dyDescent="0.2">
      <c r="A402" s="76" t="s">
        <v>525</v>
      </c>
      <c r="B402" s="76"/>
      <c r="C402" s="76"/>
      <c r="D402" s="76"/>
      <c r="E402" s="76"/>
      <c r="F402" s="83" t="s">
        <v>111</v>
      </c>
      <c r="G402" s="83"/>
      <c r="H402" s="83"/>
      <c r="I402" s="83"/>
      <c r="J402" s="83"/>
      <c r="K402" s="83"/>
      <c r="L402" s="83"/>
      <c r="M402" s="83"/>
      <c r="N402" s="83"/>
      <c r="O402" s="83" t="s">
        <v>131</v>
      </c>
      <c r="P402" s="83"/>
      <c r="Q402" s="83"/>
      <c r="R402" s="83"/>
      <c r="S402" s="83"/>
      <c r="T402" s="83"/>
      <c r="U402" s="83"/>
      <c r="V402" s="83"/>
      <c r="W402" s="83"/>
      <c r="X402" s="60" t="s">
        <v>125</v>
      </c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 t="s">
        <v>77</v>
      </c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84" t="s">
        <v>94</v>
      </c>
      <c r="AZ402" s="84"/>
      <c r="BA402" s="84"/>
      <c r="BB402" s="84"/>
      <c r="BC402" s="84"/>
      <c r="BD402" s="84"/>
      <c r="BE402" s="62" t="s">
        <v>95</v>
      </c>
      <c r="BF402" s="62"/>
      <c r="BG402" s="62"/>
      <c r="BH402" s="62"/>
      <c r="BI402" s="62"/>
      <c r="BJ402" s="62"/>
      <c r="BK402" s="62"/>
      <c r="BL402" s="62"/>
      <c r="BM402" s="62"/>
      <c r="BN402" s="62">
        <v>5</v>
      </c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80">
        <v>71701000</v>
      </c>
      <c r="BZ402" s="80"/>
      <c r="CA402" s="80"/>
      <c r="CB402" s="80"/>
      <c r="CC402" s="80"/>
      <c r="CD402" s="80"/>
      <c r="CE402" s="60" t="s">
        <v>80</v>
      </c>
      <c r="CF402" s="60"/>
      <c r="CG402" s="60"/>
      <c r="CH402" s="60"/>
      <c r="CI402" s="60"/>
      <c r="CJ402" s="60"/>
      <c r="CK402" s="60"/>
      <c r="CL402" s="60"/>
      <c r="CM402" s="60"/>
      <c r="CN402" s="61">
        <v>211887.5</v>
      </c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76" t="s">
        <v>1282</v>
      </c>
      <c r="DC402" s="76"/>
      <c r="DD402" s="76"/>
      <c r="DE402" s="76"/>
      <c r="DF402" s="76"/>
      <c r="DG402" s="76"/>
      <c r="DH402" s="76"/>
      <c r="DI402" s="76"/>
      <c r="DJ402" s="76"/>
      <c r="DK402" s="76"/>
      <c r="DL402" s="76"/>
      <c r="DM402" s="76"/>
      <c r="DN402" s="76"/>
      <c r="DO402" s="76" t="s">
        <v>85</v>
      </c>
      <c r="DP402" s="76"/>
      <c r="DQ402" s="76"/>
      <c r="DR402" s="76"/>
      <c r="DS402" s="76"/>
      <c r="DT402" s="76"/>
      <c r="DU402" s="76"/>
      <c r="DV402" s="76"/>
      <c r="DW402" s="76"/>
      <c r="DX402" s="76"/>
      <c r="DY402" s="76"/>
      <c r="DZ402" s="62" t="s">
        <v>86</v>
      </c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81" t="s">
        <v>84</v>
      </c>
      <c r="EM402" s="81"/>
      <c r="EN402" s="81"/>
      <c r="EO402" s="81"/>
      <c r="EP402" s="81"/>
      <c r="EQ402" s="81"/>
      <c r="ER402" s="81"/>
      <c r="ES402" s="81"/>
      <c r="ET402" s="81"/>
      <c r="EU402" s="81"/>
      <c r="EV402" s="81"/>
      <c r="EW402" s="81"/>
      <c r="EX402" s="81"/>
    </row>
    <row r="403" spans="1:155" s="15" customFormat="1" ht="38.25" customHeight="1" x14ac:dyDescent="0.2">
      <c r="A403" s="76" t="s">
        <v>526</v>
      </c>
      <c r="B403" s="76"/>
      <c r="C403" s="76"/>
      <c r="D403" s="76"/>
      <c r="E403" s="76"/>
      <c r="F403" s="83" t="s">
        <v>111</v>
      </c>
      <c r="G403" s="83"/>
      <c r="H403" s="83"/>
      <c r="I403" s="83"/>
      <c r="J403" s="83"/>
      <c r="K403" s="83"/>
      <c r="L403" s="83"/>
      <c r="M403" s="83"/>
      <c r="N403" s="83"/>
      <c r="O403" s="83" t="s">
        <v>312</v>
      </c>
      <c r="P403" s="83"/>
      <c r="Q403" s="83"/>
      <c r="R403" s="83"/>
      <c r="S403" s="83"/>
      <c r="T403" s="83"/>
      <c r="U403" s="83"/>
      <c r="V403" s="83"/>
      <c r="W403" s="83"/>
      <c r="X403" s="60" t="s">
        <v>299</v>
      </c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 t="s">
        <v>77</v>
      </c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84" t="s">
        <v>94</v>
      </c>
      <c r="AZ403" s="84" t="s">
        <v>94</v>
      </c>
      <c r="BA403" s="84"/>
      <c r="BB403" s="84"/>
      <c r="BC403" s="84"/>
      <c r="BD403" s="84"/>
      <c r="BE403" s="62" t="s">
        <v>95</v>
      </c>
      <c r="BF403" s="62" t="s">
        <v>95</v>
      </c>
      <c r="BG403" s="62"/>
      <c r="BH403" s="62"/>
      <c r="BI403" s="62"/>
      <c r="BJ403" s="62"/>
      <c r="BK403" s="62"/>
      <c r="BL403" s="62"/>
      <c r="BM403" s="62"/>
      <c r="BN403" s="62">
        <v>8</v>
      </c>
      <c r="BO403" s="62">
        <v>8</v>
      </c>
      <c r="BP403" s="62"/>
      <c r="BQ403" s="62"/>
      <c r="BR403" s="62"/>
      <c r="BS403" s="62"/>
      <c r="BT403" s="62"/>
      <c r="BU403" s="62"/>
      <c r="BV403" s="62"/>
      <c r="BW403" s="62"/>
      <c r="BX403" s="62"/>
      <c r="BY403" s="80">
        <v>71701000</v>
      </c>
      <c r="BZ403" s="80"/>
      <c r="CA403" s="80"/>
      <c r="CB403" s="80"/>
      <c r="CC403" s="80"/>
      <c r="CD403" s="80"/>
      <c r="CE403" s="60" t="s">
        <v>80</v>
      </c>
      <c r="CF403" s="60"/>
      <c r="CG403" s="60"/>
      <c r="CH403" s="60"/>
      <c r="CI403" s="60"/>
      <c r="CJ403" s="60"/>
      <c r="CK403" s="60"/>
      <c r="CL403" s="60"/>
      <c r="CM403" s="60"/>
      <c r="CN403" s="61">
        <v>845935.64</v>
      </c>
      <c r="CO403" s="61">
        <v>845935.64</v>
      </c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76" t="s">
        <v>1282</v>
      </c>
      <c r="DC403" s="76" t="s">
        <v>1282</v>
      </c>
      <c r="DD403" s="76"/>
      <c r="DE403" s="76"/>
      <c r="DF403" s="76"/>
      <c r="DG403" s="76"/>
      <c r="DH403" s="76"/>
      <c r="DI403" s="76"/>
      <c r="DJ403" s="76"/>
      <c r="DK403" s="76"/>
      <c r="DL403" s="76"/>
      <c r="DM403" s="76"/>
      <c r="DN403" s="76"/>
      <c r="DO403" s="76" t="s">
        <v>85</v>
      </c>
      <c r="DP403" s="76" t="s">
        <v>85</v>
      </c>
      <c r="DQ403" s="76"/>
      <c r="DR403" s="76"/>
      <c r="DS403" s="76"/>
      <c r="DT403" s="76"/>
      <c r="DU403" s="76"/>
      <c r="DV403" s="76"/>
      <c r="DW403" s="76"/>
      <c r="DX403" s="76"/>
      <c r="DY403" s="76"/>
      <c r="DZ403" s="62" t="s">
        <v>86</v>
      </c>
      <c r="EA403" s="62" t="s">
        <v>86</v>
      </c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81" t="s">
        <v>84</v>
      </c>
      <c r="EM403" s="81" t="s">
        <v>84</v>
      </c>
      <c r="EN403" s="81"/>
      <c r="EO403" s="81"/>
      <c r="EP403" s="81"/>
      <c r="EQ403" s="81"/>
      <c r="ER403" s="81"/>
      <c r="ES403" s="81"/>
      <c r="ET403" s="81"/>
      <c r="EU403" s="81"/>
      <c r="EV403" s="81"/>
      <c r="EW403" s="81"/>
      <c r="EX403" s="81"/>
      <c r="EY403" s="38"/>
    </row>
    <row r="404" spans="1:155" s="15" customFormat="1" ht="38.25" customHeight="1" x14ac:dyDescent="0.2">
      <c r="A404" s="76" t="s">
        <v>527</v>
      </c>
      <c r="B404" s="76"/>
      <c r="C404" s="76"/>
      <c r="D404" s="76"/>
      <c r="E404" s="76"/>
      <c r="F404" s="83" t="s">
        <v>111</v>
      </c>
      <c r="G404" s="83"/>
      <c r="H404" s="83"/>
      <c r="I404" s="83"/>
      <c r="J404" s="83"/>
      <c r="K404" s="83"/>
      <c r="L404" s="83"/>
      <c r="M404" s="83"/>
      <c r="N404" s="83"/>
      <c r="O404" s="83" t="s">
        <v>312</v>
      </c>
      <c r="P404" s="83"/>
      <c r="Q404" s="83"/>
      <c r="R404" s="83"/>
      <c r="S404" s="83"/>
      <c r="T404" s="83"/>
      <c r="U404" s="83"/>
      <c r="V404" s="83"/>
      <c r="W404" s="83"/>
      <c r="X404" s="60" t="s">
        <v>344</v>
      </c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 t="s">
        <v>77</v>
      </c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84" t="s">
        <v>94</v>
      </c>
      <c r="AZ404" s="84"/>
      <c r="BA404" s="84"/>
      <c r="BB404" s="84"/>
      <c r="BC404" s="84"/>
      <c r="BD404" s="84"/>
      <c r="BE404" s="62" t="s">
        <v>95</v>
      </c>
      <c r="BF404" s="62"/>
      <c r="BG404" s="62"/>
      <c r="BH404" s="62"/>
      <c r="BI404" s="62"/>
      <c r="BJ404" s="62"/>
      <c r="BK404" s="62"/>
      <c r="BL404" s="62"/>
      <c r="BM404" s="62"/>
      <c r="BN404" s="62">
        <v>12</v>
      </c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80">
        <v>71701000</v>
      </c>
      <c r="BZ404" s="80"/>
      <c r="CA404" s="80"/>
      <c r="CB404" s="80"/>
      <c r="CC404" s="80"/>
      <c r="CD404" s="80"/>
      <c r="CE404" s="60" t="s">
        <v>80</v>
      </c>
      <c r="CF404" s="60"/>
      <c r="CG404" s="60"/>
      <c r="CH404" s="60"/>
      <c r="CI404" s="60"/>
      <c r="CJ404" s="60"/>
      <c r="CK404" s="60"/>
      <c r="CL404" s="60"/>
      <c r="CM404" s="60"/>
      <c r="CN404" s="61">
        <v>330614.28000000003</v>
      </c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76" t="s">
        <v>1282</v>
      </c>
      <c r="DC404" s="76"/>
      <c r="DD404" s="76"/>
      <c r="DE404" s="76"/>
      <c r="DF404" s="76"/>
      <c r="DG404" s="76"/>
      <c r="DH404" s="76"/>
      <c r="DI404" s="76"/>
      <c r="DJ404" s="76"/>
      <c r="DK404" s="76"/>
      <c r="DL404" s="76"/>
      <c r="DM404" s="76"/>
      <c r="DN404" s="76"/>
      <c r="DO404" s="76" t="s">
        <v>642</v>
      </c>
      <c r="DP404" s="76"/>
      <c r="DQ404" s="76"/>
      <c r="DR404" s="76"/>
      <c r="DS404" s="76"/>
      <c r="DT404" s="76"/>
      <c r="DU404" s="76"/>
      <c r="DV404" s="76"/>
      <c r="DW404" s="76"/>
      <c r="DX404" s="76"/>
      <c r="DY404" s="76"/>
      <c r="DZ404" s="62" t="s">
        <v>86</v>
      </c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81" t="s">
        <v>84</v>
      </c>
      <c r="EM404" s="81"/>
      <c r="EN404" s="81"/>
      <c r="EO404" s="81"/>
      <c r="EP404" s="81"/>
      <c r="EQ404" s="81"/>
      <c r="ER404" s="81"/>
      <c r="ES404" s="81"/>
      <c r="ET404" s="81"/>
      <c r="EU404" s="81"/>
      <c r="EV404" s="81"/>
      <c r="EW404" s="81"/>
      <c r="EX404" s="81"/>
    </row>
    <row r="405" spans="1:155" s="15" customFormat="1" ht="38.25" customHeight="1" x14ac:dyDescent="0.2">
      <c r="A405" s="76" t="s">
        <v>528</v>
      </c>
      <c r="B405" s="76"/>
      <c r="C405" s="76"/>
      <c r="D405" s="76"/>
      <c r="E405" s="76"/>
      <c r="F405" s="83" t="s">
        <v>111</v>
      </c>
      <c r="G405" s="83"/>
      <c r="H405" s="83"/>
      <c r="I405" s="83"/>
      <c r="J405" s="83"/>
      <c r="K405" s="83"/>
      <c r="L405" s="83"/>
      <c r="M405" s="83"/>
      <c r="N405" s="83"/>
      <c r="O405" s="83" t="s">
        <v>312</v>
      </c>
      <c r="P405" s="83"/>
      <c r="Q405" s="83"/>
      <c r="R405" s="83"/>
      <c r="S405" s="83"/>
      <c r="T405" s="83"/>
      <c r="U405" s="83"/>
      <c r="V405" s="83"/>
      <c r="W405" s="83"/>
      <c r="X405" s="60" t="s">
        <v>344</v>
      </c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 t="s">
        <v>77</v>
      </c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84" t="s">
        <v>94</v>
      </c>
      <c r="AZ405" s="84"/>
      <c r="BA405" s="84"/>
      <c r="BB405" s="84"/>
      <c r="BC405" s="84"/>
      <c r="BD405" s="84"/>
      <c r="BE405" s="62" t="s">
        <v>95</v>
      </c>
      <c r="BF405" s="62"/>
      <c r="BG405" s="62"/>
      <c r="BH405" s="62"/>
      <c r="BI405" s="62"/>
      <c r="BJ405" s="62"/>
      <c r="BK405" s="62"/>
      <c r="BL405" s="62"/>
      <c r="BM405" s="62"/>
      <c r="BN405" s="62">
        <v>24</v>
      </c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80">
        <v>71701000</v>
      </c>
      <c r="BZ405" s="80"/>
      <c r="CA405" s="80"/>
      <c r="CB405" s="80"/>
      <c r="CC405" s="80"/>
      <c r="CD405" s="80"/>
      <c r="CE405" s="60" t="s">
        <v>80</v>
      </c>
      <c r="CF405" s="60"/>
      <c r="CG405" s="60"/>
      <c r="CH405" s="60"/>
      <c r="CI405" s="60"/>
      <c r="CJ405" s="60"/>
      <c r="CK405" s="60"/>
      <c r="CL405" s="60"/>
      <c r="CM405" s="60"/>
      <c r="CN405" s="61">
        <v>1721194.56</v>
      </c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76" t="s">
        <v>1282</v>
      </c>
      <c r="DC405" s="76"/>
      <c r="DD405" s="76"/>
      <c r="DE405" s="76"/>
      <c r="DF405" s="76"/>
      <c r="DG405" s="76"/>
      <c r="DH405" s="76"/>
      <c r="DI405" s="76"/>
      <c r="DJ405" s="76"/>
      <c r="DK405" s="76"/>
      <c r="DL405" s="76"/>
      <c r="DM405" s="76"/>
      <c r="DN405" s="76"/>
      <c r="DO405" s="76" t="s">
        <v>642</v>
      </c>
      <c r="DP405" s="76"/>
      <c r="DQ405" s="76"/>
      <c r="DR405" s="76"/>
      <c r="DS405" s="76"/>
      <c r="DT405" s="76"/>
      <c r="DU405" s="76"/>
      <c r="DV405" s="76"/>
      <c r="DW405" s="76"/>
      <c r="DX405" s="76"/>
      <c r="DY405" s="76"/>
      <c r="DZ405" s="62" t="s">
        <v>86</v>
      </c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81" t="s">
        <v>84</v>
      </c>
      <c r="EM405" s="81"/>
      <c r="EN405" s="81"/>
      <c r="EO405" s="81"/>
      <c r="EP405" s="81"/>
      <c r="EQ405" s="81"/>
      <c r="ER405" s="81"/>
      <c r="ES405" s="81"/>
      <c r="ET405" s="81"/>
      <c r="EU405" s="81"/>
      <c r="EV405" s="81"/>
      <c r="EW405" s="81"/>
      <c r="EX405" s="81"/>
    </row>
    <row r="406" spans="1:155" s="15" customFormat="1" ht="38.25" customHeight="1" x14ac:dyDescent="0.2">
      <c r="A406" s="76" t="s">
        <v>529</v>
      </c>
      <c r="B406" s="76"/>
      <c r="C406" s="76"/>
      <c r="D406" s="76"/>
      <c r="E406" s="76"/>
      <c r="F406" s="83" t="s">
        <v>111</v>
      </c>
      <c r="G406" s="83"/>
      <c r="H406" s="83"/>
      <c r="I406" s="83"/>
      <c r="J406" s="83"/>
      <c r="K406" s="83"/>
      <c r="L406" s="83"/>
      <c r="M406" s="83"/>
      <c r="N406" s="83"/>
      <c r="O406" s="83" t="s">
        <v>312</v>
      </c>
      <c r="P406" s="83"/>
      <c r="Q406" s="83"/>
      <c r="R406" s="83"/>
      <c r="S406" s="83"/>
      <c r="T406" s="83"/>
      <c r="U406" s="83"/>
      <c r="V406" s="83"/>
      <c r="W406" s="83"/>
      <c r="X406" s="60" t="s">
        <v>1299</v>
      </c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 t="s">
        <v>77</v>
      </c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84" t="s">
        <v>94</v>
      </c>
      <c r="AZ406" s="84"/>
      <c r="BA406" s="84"/>
      <c r="BB406" s="84"/>
      <c r="BC406" s="84"/>
      <c r="BD406" s="84"/>
      <c r="BE406" s="62" t="s">
        <v>95</v>
      </c>
      <c r="BF406" s="62"/>
      <c r="BG406" s="62"/>
      <c r="BH406" s="62"/>
      <c r="BI406" s="62"/>
      <c r="BJ406" s="62"/>
      <c r="BK406" s="62"/>
      <c r="BL406" s="62"/>
      <c r="BM406" s="62"/>
      <c r="BN406" s="62">
        <v>25</v>
      </c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80">
        <v>71701000</v>
      </c>
      <c r="BZ406" s="80"/>
      <c r="CA406" s="80"/>
      <c r="CB406" s="80"/>
      <c r="CC406" s="80"/>
      <c r="CD406" s="80"/>
      <c r="CE406" s="60" t="s">
        <v>80</v>
      </c>
      <c r="CF406" s="60"/>
      <c r="CG406" s="60"/>
      <c r="CH406" s="60"/>
      <c r="CI406" s="60"/>
      <c r="CJ406" s="60"/>
      <c r="CK406" s="60"/>
      <c r="CL406" s="60"/>
      <c r="CM406" s="60"/>
      <c r="CN406" s="61">
        <v>353281.5</v>
      </c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76" t="s">
        <v>1282</v>
      </c>
      <c r="DC406" s="76"/>
      <c r="DD406" s="76"/>
      <c r="DE406" s="76"/>
      <c r="DF406" s="76"/>
      <c r="DG406" s="76"/>
      <c r="DH406" s="76"/>
      <c r="DI406" s="76"/>
      <c r="DJ406" s="76"/>
      <c r="DK406" s="76"/>
      <c r="DL406" s="76"/>
      <c r="DM406" s="76"/>
      <c r="DN406" s="76"/>
      <c r="DO406" s="76" t="s">
        <v>642</v>
      </c>
      <c r="DP406" s="76"/>
      <c r="DQ406" s="76"/>
      <c r="DR406" s="76"/>
      <c r="DS406" s="76"/>
      <c r="DT406" s="76"/>
      <c r="DU406" s="76"/>
      <c r="DV406" s="76"/>
      <c r="DW406" s="76"/>
      <c r="DX406" s="76"/>
      <c r="DY406" s="76"/>
      <c r="DZ406" s="62" t="s">
        <v>86</v>
      </c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81" t="s">
        <v>84</v>
      </c>
      <c r="EM406" s="81"/>
      <c r="EN406" s="81"/>
      <c r="EO406" s="81"/>
      <c r="EP406" s="81"/>
      <c r="EQ406" s="81"/>
      <c r="ER406" s="81"/>
      <c r="ES406" s="81"/>
      <c r="ET406" s="81"/>
      <c r="EU406" s="81"/>
      <c r="EV406" s="81"/>
      <c r="EW406" s="81"/>
      <c r="EX406" s="81"/>
    </row>
    <row r="407" spans="1:155" s="15" customFormat="1" ht="38.25" customHeight="1" x14ac:dyDescent="0.2">
      <c r="A407" s="76" t="s">
        <v>530</v>
      </c>
      <c r="B407" s="76"/>
      <c r="C407" s="76"/>
      <c r="D407" s="76"/>
      <c r="E407" s="76"/>
      <c r="F407" s="83" t="s">
        <v>111</v>
      </c>
      <c r="G407" s="83"/>
      <c r="H407" s="83"/>
      <c r="I407" s="83"/>
      <c r="J407" s="83"/>
      <c r="K407" s="83"/>
      <c r="L407" s="83"/>
      <c r="M407" s="83"/>
      <c r="N407" s="83"/>
      <c r="O407" s="83" t="s">
        <v>312</v>
      </c>
      <c r="P407" s="83"/>
      <c r="Q407" s="83"/>
      <c r="R407" s="83"/>
      <c r="S407" s="83"/>
      <c r="T407" s="83"/>
      <c r="U407" s="83"/>
      <c r="V407" s="83"/>
      <c r="W407" s="83"/>
      <c r="X407" s="60" t="s">
        <v>125</v>
      </c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 t="s">
        <v>77</v>
      </c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84" t="s">
        <v>94</v>
      </c>
      <c r="AZ407" s="84"/>
      <c r="BA407" s="84"/>
      <c r="BB407" s="84"/>
      <c r="BC407" s="84"/>
      <c r="BD407" s="84"/>
      <c r="BE407" s="62" t="s">
        <v>95</v>
      </c>
      <c r="BF407" s="62"/>
      <c r="BG407" s="62"/>
      <c r="BH407" s="62"/>
      <c r="BI407" s="62"/>
      <c r="BJ407" s="62"/>
      <c r="BK407" s="62"/>
      <c r="BL407" s="62"/>
      <c r="BM407" s="62"/>
      <c r="BN407" s="62">
        <v>820</v>
      </c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80">
        <v>71701000</v>
      </c>
      <c r="BZ407" s="80"/>
      <c r="CA407" s="80"/>
      <c r="CB407" s="80"/>
      <c r="CC407" s="80"/>
      <c r="CD407" s="80"/>
      <c r="CE407" s="60" t="s">
        <v>80</v>
      </c>
      <c r="CF407" s="60"/>
      <c r="CG407" s="60"/>
      <c r="CH407" s="60"/>
      <c r="CI407" s="60"/>
      <c r="CJ407" s="60"/>
      <c r="CK407" s="60"/>
      <c r="CL407" s="60"/>
      <c r="CM407" s="60"/>
      <c r="CN407" s="61">
        <v>2536770</v>
      </c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76" t="s">
        <v>1282</v>
      </c>
      <c r="DC407" s="76"/>
      <c r="DD407" s="76"/>
      <c r="DE407" s="76"/>
      <c r="DF407" s="76"/>
      <c r="DG407" s="76"/>
      <c r="DH407" s="76"/>
      <c r="DI407" s="76"/>
      <c r="DJ407" s="76"/>
      <c r="DK407" s="76"/>
      <c r="DL407" s="76"/>
      <c r="DM407" s="76"/>
      <c r="DN407" s="76"/>
      <c r="DO407" s="76" t="s">
        <v>642</v>
      </c>
      <c r="DP407" s="76"/>
      <c r="DQ407" s="76"/>
      <c r="DR407" s="76"/>
      <c r="DS407" s="76"/>
      <c r="DT407" s="76"/>
      <c r="DU407" s="76"/>
      <c r="DV407" s="76"/>
      <c r="DW407" s="76"/>
      <c r="DX407" s="76"/>
      <c r="DY407" s="76"/>
      <c r="DZ407" s="62" t="s">
        <v>102</v>
      </c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81" t="s">
        <v>103</v>
      </c>
      <c r="EM407" s="81"/>
      <c r="EN407" s="81"/>
      <c r="EO407" s="81"/>
      <c r="EP407" s="81"/>
      <c r="EQ407" s="81"/>
      <c r="ER407" s="81"/>
      <c r="ES407" s="81"/>
      <c r="ET407" s="81"/>
      <c r="EU407" s="81"/>
      <c r="EV407" s="81"/>
      <c r="EW407" s="81"/>
      <c r="EX407" s="81"/>
    </row>
    <row r="408" spans="1:155" s="15" customFormat="1" ht="38.25" customHeight="1" x14ac:dyDescent="0.2">
      <c r="A408" s="76" t="s">
        <v>531</v>
      </c>
      <c r="B408" s="76"/>
      <c r="C408" s="76"/>
      <c r="D408" s="76"/>
      <c r="E408" s="76"/>
      <c r="F408" s="83" t="s">
        <v>111</v>
      </c>
      <c r="G408" s="83"/>
      <c r="H408" s="83"/>
      <c r="I408" s="83"/>
      <c r="J408" s="83"/>
      <c r="K408" s="83"/>
      <c r="L408" s="83"/>
      <c r="M408" s="83"/>
      <c r="N408" s="83"/>
      <c r="O408" s="83" t="s">
        <v>312</v>
      </c>
      <c r="P408" s="83"/>
      <c r="Q408" s="83"/>
      <c r="R408" s="83"/>
      <c r="S408" s="83"/>
      <c r="T408" s="83"/>
      <c r="U408" s="83"/>
      <c r="V408" s="83"/>
      <c r="W408" s="83"/>
      <c r="X408" s="60" t="s">
        <v>125</v>
      </c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 t="s">
        <v>77</v>
      </c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84" t="s">
        <v>94</v>
      </c>
      <c r="AZ408" s="84"/>
      <c r="BA408" s="84"/>
      <c r="BB408" s="84"/>
      <c r="BC408" s="84"/>
      <c r="BD408" s="84"/>
      <c r="BE408" s="62" t="s">
        <v>95</v>
      </c>
      <c r="BF408" s="62"/>
      <c r="BG408" s="62"/>
      <c r="BH408" s="62"/>
      <c r="BI408" s="62"/>
      <c r="BJ408" s="62"/>
      <c r="BK408" s="62"/>
      <c r="BL408" s="62"/>
      <c r="BM408" s="62"/>
      <c r="BN408" s="62">
        <v>30</v>
      </c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80">
        <v>71701000</v>
      </c>
      <c r="BZ408" s="80"/>
      <c r="CA408" s="80"/>
      <c r="CB408" s="80"/>
      <c r="CC408" s="80"/>
      <c r="CD408" s="80"/>
      <c r="CE408" s="60" t="s">
        <v>80</v>
      </c>
      <c r="CF408" s="60"/>
      <c r="CG408" s="60"/>
      <c r="CH408" s="60"/>
      <c r="CI408" s="60"/>
      <c r="CJ408" s="60"/>
      <c r="CK408" s="60"/>
      <c r="CL408" s="60"/>
      <c r="CM408" s="60"/>
      <c r="CN408" s="61">
        <v>313001.7</v>
      </c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76" t="s">
        <v>1282</v>
      </c>
      <c r="DC408" s="76"/>
      <c r="DD408" s="76"/>
      <c r="DE408" s="76"/>
      <c r="DF408" s="76"/>
      <c r="DG408" s="76"/>
      <c r="DH408" s="76"/>
      <c r="DI408" s="76"/>
      <c r="DJ408" s="76"/>
      <c r="DK408" s="76"/>
      <c r="DL408" s="76"/>
      <c r="DM408" s="76"/>
      <c r="DN408" s="76"/>
      <c r="DO408" s="76" t="s">
        <v>642</v>
      </c>
      <c r="DP408" s="76"/>
      <c r="DQ408" s="76"/>
      <c r="DR408" s="76"/>
      <c r="DS408" s="76"/>
      <c r="DT408" s="76"/>
      <c r="DU408" s="76"/>
      <c r="DV408" s="76"/>
      <c r="DW408" s="76"/>
      <c r="DX408" s="76"/>
      <c r="DY408" s="76"/>
      <c r="DZ408" s="62" t="s">
        <v>86</v>
      </c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81" t="s">
        <v>84</v>
      </c>
      <c r="EM408" s="81"/>
      <c r="EN408" s="81"/>
      <c r="EO408" s="81"/>
      <c r="EP408" s="81"/>
      <c r="EQ408" s="81"/>
      <c r="ER408" s="81"/>
      <c r="ES408" s="81"/>
      <c r="ET408" s="81"/>
      <c r="EU408" s="81"/>
      <c r="EV408" s="81"/>
      <c r="EW408" s="81"/>
      <c r="EX408" s="81"/>
    </row>
    <row r="409" spans="1:155" s="15" customFormat="1" ht="38.25" customHeight="1" x14ac:dyDescent="0.2">
      <c r="A409" s="76" t="s">
        <v>654</v>
      </c>
      <c r="B409" s="76"/>
      <c r="C409" s="76"/>
      <c r="D409" s="76"/>
      <c r="E409" s="76"/>
      <c r="F409" s="83" t="s">
        <v>111</v>
      </c>
      <c r="G409" s="83"/>
      <c r="H409" s="83"/>
      <c r="I409" s="83"/>
      <c r="J409" s="83"/>
      <c r="K409" s="83"/>
      <c r="L409" s="83"/>
      <c r="M409" s="83"/>
      <c r="N409" s="83"/>
      <c r="O409" s="83" t="s">
        <v>312</v>
      </c>
      <c r="P409" s="83"/>
      <c r="Q409" s="83"/>
      <c r="R409" s="83"/>
      <c r="S409" s="83"/>
      <c r="T409" s="83"/>
      <c r="U409" s="83"/>
      <c r="V409" s="83"/>
      <c r="W409" s="83"/>
      <c r="X409" s="60" t="s">
        <v>344</v>
      </c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 t="s">
        <v>77</v>
      </c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84" t="s">
        <v>94</v>
      </c>
      <c r="AZ409" s="84"/>
      <c r="BA409" s="84"/>
      <c r="BB409" s="84"/>
      <c r="BC409" s="84"/>
      <c r="BD409" s="84"/>
      <c r="BE409" s="62" t="s">
        <v>95</v>
      </c>
      <c r="BF409" s="62"/>
      <c r="BG409" s="62"/>
      <c r="BH409" s="62"/>
      <c r="BI409" s="62"/>
      <c r="BJ409" s="62"/>
      <c r="BK409" s="62"/>
      <c r="BL409" s="62"/>
      <c r="BM409" s="62"/>
      <c r="BN409" s="62">
        <v>21</v>
      </c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80">
        <v>71701000</v>
      </c>
      <c r="BZ409" s="80"/>
      <c r="CA409" s="80"/>
      <c r="CB409" s="80"/>
      <c r="CC409" s="80"/>
      <c r="CD409" s="80"/>
      <c r="CE409" s="60" t="s">
        <v>80</v>
      </c>
      <c r="CF409" s="60"/>
      <c r="CG409" s="60"/>
      <c r="CH409" s="60"/>
      <c r="CI409" s="60"/>
      <c r="CJ409" s="60"/>
      <c r="CK409" s="60"/>
      <c r="CL409" s="60"/>
      <c r="CM409" s="60"/>
      <c r="CN409" s="61">
        <v>372394.8</v>
      </c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76" t="s">
        <v>85</v>
      </c>
      <c r="DC409" s="76"/>
      <c r="DD409" s="76"/>
      <c r="DE409" s="76"/>
      <c r="DF409" s="76"/>
      <c r="DG409" s="76"/>
      <c r="DH409" s="76"/>
      <c r="DI409" s="76"/>
      <c r="DJ409" s="76"/>
      <c r="DK409" s="76"/>
      <c r="DL409" s="76"/>
      <c r="DM409" s="76"/>
      <c r="DN409" s="76"/>
      <c r="DO409" s="76" t="s">
        <v>642</v>
      </c>
      <c r="DP409" s="76"/>
      <c r="DQ409" s="76"/>
      <c r="DR409" s="76"/>
      <c r="DS409" s="76"/>
      <c r="DT409" s="76"/>
      <c r="DU409" s="76"/>
      <c r="DV409" s="76"/>
      <c r="DW409" s="76"/>
      <c r="DX409" s="76"/>
      <c r="DY409" s="76"/>
      <c r="DZ409" s="62" t="s">
        <v>86</v>
      </c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81" t="s">
        <v>84</v>
      </c>
      <c r="EM409" s="81"/>
      <c r="EN409" s="81"/>
      <c r="EO409" s="81"/>
      <c r="EP409" s="81"/>
      <c r="EQ409" s="81"/>
      <c r="ER409" s="81"/>
      <c r="ES409" s="81"/>
      <c r="ET409" s="81"/>
      <c r="EU409" s="81"/>
      <c r="EV409" s="81"/>
      <c r="EW409" s="81"/>
      <c r="EX409" s="81"/>
    </row>
    <row r="410" spans="1:155" s="15" customFormat="1" ht="38.25" customHeight="1" x14ac:dyDescent="0.2">
      <c r="A410" s="76" t="s">
        <v>655</v>
      </c>
      <c r="B410" s="76"/>
      <c r="C410" s="76"/>
      <c r="D410" s="76"/>
      <c r="E410" s="76"/>
      <c r="F410" s="83" t="s">
        <v>1306</v>
      </c>
      <c r="G410" s="83"/>
      <c r="H410" s="83"/>
      <c r="I410" s="83"/>
      <c r="J410" s="83"/>
      <c r="K410" s="83"/>
      <c r="L410" s="83"/>
      <c r="M410" s="83"/>
      <c r="N410" s="83"/>
      <c r="O410" s="83" t="s">
        <v>312</v>
      </c>
      <c r="P410" s="83"/>
      <c r="Q410" s="83"/>
      <c r="R410" s="83"/>
      <c r="S410" s="83"/>
      <c r="T410" s="83"/>
      <c r="U410" s="83"/>
      <c r="V410" s="83"/>
      <c r="W410" s="83"/>
      <c r="X410" s="60" t="s">
        <v>125</v>
      </c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 t="s">
        <v>77</v>
      </c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84" t="s">
        <v>94</v>
      </c>
      <c r="AZ410" s="84"/>
      <c r="BA410" s="84"/>
      <c r="BB410" s="84"/>
      <c r="BC410" s="84"/>
      <c r="BD410" s="84"/>
      <c r="BE410" s="62" t="s">
        <v>95</v>
      </c>
      <c r="BF410" s="62"/>
      <c r="BG410" s="62"/>
      <c r="BH410" s="62"/>
      <c r="BI410" s="62"/>
      <c r="BJ410" s="62"/>
      <c r="BK410" s="62"/>
      <c r="BL410" s="62"/>
      <c r="BM410" s="62"/>
      <c r="BN410" s="62">
        <v>900</v>
      </c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80">
        <v>71701000</v>
      </c>
      <c r="BZ410" s="80"/>
      <c r="CA410" s="80"/>
      <c r="CB410" s="80"/>
      <c r="CC410" s="80"/>
      <c r="CD410" s="80"/>
      <c r="CE410" s="60" t="s">
        <v>80</v>
      </c>
      <c r="CF410" s="60"/>
      <c r="CG410" s="60"/>
      <c r="CH410" s="60"/>
      <c r="CI410" s="60"/>
      <c r="CJ410" s="60"/>
      <c r="CK410" s="60"/>
      <c r="CL410" s="60"/>
      <c r="CM410" s="60"/>
      <c r="CN410" s="61">
        <v>6012798</v>
      </c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76" t="s">
        <v>85</v>
      </c>
      <c r="DC410" s="76"/>
      <c r="DD410" s="76"/>
      <c r="DE410" s="76"/>
      <c r="DF410" s="76"/>
      <c r="DG410" s="76"/>
      <c r="DH410" s="76"/>
      <c r="DI410" s="76"/>
      <c r="DJ410" s="76"/>
      <c r="DK410" s="76"/>
      <c r="DL410" s="76"/>
      <c r="DM410" s="76"/>
      <c r="DN410" s="76"/>
      <c r="DO410" s="76" t="s">
        <v>642</v>
      </c>
      <c r="DP410" s="76"/>
      <c r="DQ410" s="76"/>
      <c r="DR410" s="76"/>
      <c r="DS410" s="76"/>
      <c r="DT410" s="76"/>
      <c r="DU410" s="76"/>
      <c r="DV410" s="76"/>
      <c r="DW410" s="76"/>
      <c r="DX410" s="76"/>
      <c r="DY410" s="76"/>
      <c r="DZ410" s="62" t="s">
        <v>102</v>
      </c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81" t="s">
        <v>103</v>
      </c>
      <c r="EM410" s="81"/>
      <c r="EN410" s="81"/>
      <c r="EO410" s="81"/>
      <c r="EP410" s="81"/>
      <c r="EQ410" s="81"/>
      <c r="ER410" s="81"/>
      <c r="ES410" s="81"/>
      <c r="ET410" s="81"/>
      <c r="EU410" s="81"/>
      <c r="EV410" s="81"/>
      <c r="EW410" s="81"/>
      <c r="EX410" s="81"/>
    </row>
    <row r="411" spans="1:155" s="15" customFormat="1" ht="38.25" customHeight="1" x14ac:dyDescent="0.2">
      <c r="A411" s="76" t="s">
        <v>656</v>
      </c>
      <c r="B411" s="76"/>
      <c r="C411" s="76"/>
      <c r="D411" s="76"/>
      <c r="E411" s="76"/>
      <c r="F411" s="83" t="s">
        <v>111</v>
      </c>
      <c r="G411" s="83"/>
      <c r="H411" s="83"/>
      <c r="I411" s="83"/>
      <c r="J411" s="83"/>
      <c r="K411" s="83"/>
      <c r="L411" s="83"/>
      <c r="M411" s="83"/>
      <c r="N411" s="83"/>
      <c r="O411" s="83" t="s">
        <v>312</v>
      </c>
      <c r="P411" s="83"/>
      <c r="Q411" s="83"/>
      <c r="R411" s="83"/>
      <c r="S411" s="83"/>
      <c r="T411" s="83"/>
      <c r="U411" s="83"/>
      <c r="V411" s="83"/>
      <c r="W411" s="83"/>
      <c r="X411" s="60" t="s">
        <v>1221</v>
      </c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 t="s">
        <v>77</v>
      </c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84" t="s">
        <v>94</v>
      </c>
      <c r="AZ411" s="84"/>
      <c r="BA411" s="84"/>
      <c r="BB411" s="84"/>
      <c r="BC411" s="84"/>
      <c r="BD411" s="84"/>
      <c r="BE411" s="62" t="s">
        <v>95</v>
      </c>
      <c r="BF411" s="62"/>
      <c r="BG411" s="62"/>
      <c r="BH411" s="62"/>
      <c r="BI411" s="62"/>
      <c r="BJ411" s="62"/>
      <c r="BK411" s="62"/>
      <c r="BL411" s="62"/>
      <c r="BM411" s="62"/>
      <c r="BN411" s="62">
        <v>16613</v>
      </c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80">
        <v>71701000</v>
      </c>
      <c r="BZ411" s="80"/>
      <c r="CA411" s="80"/>
      <c r="CB411" s="80"/>
      <c r="CC411" s="80"/>
      <c r="CD411" s="80"/>
      <c r="CE411" s="60" t="s">
        <v>80</v>
      </c>
      <c r="CF411" s="60"/>
      <c r="CG411" s="60"/>
      <c r="CH411" s="60"/>
      <c r="CI411" s="60"/>
      <c r="CJ411" s="60"/>
      <c r="CK411" s="60"/>
      <c r="CL411" s="60"/>
      <c r="CM411" s="60"/>
      <c r="CN411" s="61">
        <v>11514330.960000001</v>
      </c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76" t="s">
        <v>85</v>
      </c>
      <c r="DC411" s="76"/>
      <c r="DD411" s="76"/>
      <c r="DE411" s="76"/>
      <c r="DF411" s="76"/>
      <c r="DG411" s="76"/>
      <c r="DH411" s="76"/>
      <c r="DI411" s="76"/>
      <c r="DJ411" s="76"/>
      <c r="DK411" s="76"/>
      <c r="DL411" s="76"/>
      <c r="DM411" s="76"/>
      <c r="DN411" s="76"/>
      <c r="DO411" s="76" t="s">
        <v>642</v>
      </c>
      <c r="DP411" s="76"/>
      <c r="DQ411" s="76"/>
      <c r="DR411" s="76"/>
      <c r="DS411" s="76"/>
      <c r="DT411" s="76"/>
      <c r="DU411" s="76"/>
      <c r="DV411" s="76"/>
      <c r="DW411" s="76"/>
      <c r="DX411" s="76"/>
      <c r="DY411" s="76"/>
      <c r="DZ411" s="62" t="s">
        <v>102</v>
      </c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81" t="s">
        <v>103</v>
      </c>
      <c r="EM411" s="81"/>
      <c r="EN411" s="81"/>
      <c r="EO411" s="81"/>
      <c r="EP411" s="81"/>
      <c r="EQ411" s="81"/>
      <c r="ER411" s="81"/>
      <c r="ES411" s="81"/>
      <c r="ET411" s="81"/>
      <c r="EU411" s="81"/>
      <c r="EV411" s="81"/>
      <c r="EW411" s="81"/>
      <c r="EX411" s="81"/>
    </row>
    <row r="412" spans="1:155" s="15" customFormat="1" ht="38.25" customHeight="1" x14ac:dyDescent="0.2">
      <c r="A412" s="76" t="s">
        <v>657</v>
      </c>
      <c r="B412" s="76"/>
      <c r="C412" s="76"/>
      <c r="D412" s="76"/>
      <c r="E412" s="76"/>
      <c r="F412" s="83" t="s">
        <v>111</v>
      </c>
      <c r="G412" s="83"/>
      <c r="H412" s="83"/>
      <c r="I412" s="83"/>
      <c r="J412" s="83"/>
      <c r="K412" s="83"/>
      <c r="L412" s="83"/>
      <c r="M412" s="83"/>
      <c r="N412" s="83"/>
      <c r="O412" s="83" t="s">
        <v>312</v>
      </c>
      <c r="P412" s="83"/>
      <c r="Q412" s="83"/>
      <c r="R412" s="83"/>
      <c r="S412" s="83"/>
      <c r="T412" s="83"/>
      <c r="U412" s="83"/>
      <c r="V412" s="83"/>
      <c r="W412" s="83"/>
      <c r="X412" s="60" t="s">
        <v>299</v>
      </c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 t="s">
        <v>77</v>
      </c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84" t="s">
        <v>94</v>
      </c>
      <c r="AZ412" s="84"/>
      <c r="BA412" s="84"/>
      <c r="BB412" s="84"/>
      <c r="BC412" s="84"/>
      <c r="BD412" s="84"/>
      <c r="BE412" s="62" t="s">
        <v>95</v>
      </c>
      <c r="BF412" s="62"/>
      <c r="BG412" s="62"/>
      <c r="BH412" s="62"/>
      <c r="BI412" s="62"/>
      <c r="BJ412" s="62"/>
      <c r="BK412" s="62"/>
      <c r="BL412" s="62"/>
      <c r="BM412" s="62"/>
      <c r="BN412" s="62">
        <v>7400</v>
      </c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80">
        <v>71701000</v>
      </c>
      <c r="BZ412" s="80"/>
      <c r="CA412" s="80"/>
      <c r="CB412" s="80"/>
      <c r="CC412" s="80"/>
      <c r="CD412" s="80"/>
      <c r="CE412" s="60" t="s">
        <v>80</v>
      </c>
      <c r="CF412" s="60"/>
      <c r="CG412" s="60"/>
      <c r="CH412" s="60"/>
      <c r="CI412" s="60"/>
      <c r="CJ412" s="60"/>
      <c r="CK412" s="60"/>
      <c r="CL412" s="60"/>
      <c r="CM412" s="60"/>
      <c r="CN412" s="61">
        <v>2478839</v>
      </c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76" t="s">
        <v>85</v>
      </c>
      <c r="DC412" s="76"/>
      <c r="DD412" s="76"/>
      <c r="DE412" s="76"/>
      <c r="DF412" s="76"/>
      <c r="DG412" s="76"/>
      <c r="DH412" s="76"/>
      <c r="DI412" s="76"/>
      <c r="DJ412" s="76"/>
      <c r="DK412" s="76"/>
      <c r="DL412" s="76"/>
      <c r="DM412" s="76"/>
      <c r="DN412" s="76"/>
      <c r="DO412" s="76" t="s">
        <v>642</v>
      </c>
      <c r="DP412" s="76"/>
      <c r="DQ412" s="76"/>
      <c r="DR412" s="76"/>
      <c r="DS412" s="76"/>
      <c r="DT412" s="76"/>
      <c r="DU412" s="76"/>
      <c r="DV412" s="76"/>
      <c r="DW412" s="76"/>
      <c r="DX412" s="76"/>
      <c r="DY412" s="76"/>
      <c r="DZ412" s="62" t="s">
        <v>86</v>
      </c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81" t="s">
        <v>84</v>
      </c>
      <c r="EM412" s="81"/>
      <c r="EN412" s="81"/>
      <c r="EO412" s="81"/>
      <c r="EP412" s="81"/>
      <c r="EQ412" s="81"/>
      <c r="ER412" s="81"/>
      <c r="ES412" s="81"/>
      <c r="ET412" s="81"/>
      <c r="EU412" s="81"/>
      <c r="EV412" s="81"/>
      <c r="EW412" s="81"/>
      <c r="EX412" s="81"/>
    </row>
    <row r="413" spans="1:155" s="15" customFormat="1" ht="38.25" customHeight="1" x14ac:dyDescent="0.2">
      <c r="A413" s="76" t="s">
        <v>658</v>
      </c>
      <c r="B413" s="76"/>
      <c r="C413" s="76"/>
      <c r="D413" s="76"/>
      <c r="E413" s="76"/>
      <c r="F413" s="83" t="s">
        <v>111</v>
      </c>
      <c r="G413" s="83"/>
      <c r="H413" s="83"/>
      <c r="I413" s="83"/>
      <c r="J413" s="83"/>
      <c r="K413" s="83"/>
      <c r="L413" s="83"/>
      <c r="M413" s="83"/>
      <c r="N413" s="83"/>
      <c r="O413" s="83" t="s">
        <v>312</v>
      </c>
      <c r="P413" s="83"/>
      <c r="Q413" s="83"/>
      <c r="R413" s="83"/>
      <c r="S413" s="83"/>
      <c r="T413" s="83"/>
      <c r="U413" s="83"/>
      <c r="V413" s="83"/>
      <c r="W413" s="83"/>
      <c r="X413" s="60" t="s">
        <v>344</v>
      </c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 t="s">
        <v>77</v>
      </c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84" t="s">
        <v>94</v>
      </c>
      <c r="AZ413" s="84"/>
      <c r="BA413" s="84"/>
      <c r="BB413" s="84"/>
      <c r="BC413" s="84"/>
      <c r="BD413" s="84"/>
      <c r="BE413" s="62" t="s">
        <v>95</v>
      </c>
      <c r="BF413" s="62"/>
      <c r="BG413" s="62"/>
      <c r="BH413" s="62"/>
      <c r="BI413" s="62"/>
      <c r="BJ413" s="62"/>
      <c r="BK413" s="62"/>
      <c r="BL413" s="62"/>
      <c r="BM413" s="62"/>
      <c r="BN413" s="62">
        <v>575</v>
      </c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80">
        <v>71701000</v>
      </c>
      <c r="BZ413" s="80"/>
      <c r="CA413" s="80"/>
      <c r="CB413" s="80"/>
      <c r="CC413" s="80"/>
      <c r="CD413" s="80"/>
      <c r="CE413" s="60" t="s">
        <v>80</v>
      </c>
      <c r="CF413" s="60"/>
      <c r="CG413" s="60"/>
      <c r="CH413" s="60"/>
      <c r="CI413" s="60"/>
      <c r="CJ413" s="60"/>
      <c r="CK413" s="60"/>
      <c r="CL413" s="60"/>
      <c r="CM413" s="60"/>
      <c r="CN413" s="61">
        <v>6012967.25</v>
      </c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76" t="s">
        <v>85</v>
      </c>
      <c r="DC413" s="76"/>
      <c r="DD413" s="76"/>
      <c r="DE413" s="76"/>
      <c r="DF413" s="76"/>
      <c r="DG413" s="76"/>
      <c r="DH413" s="76"/>
      <c r="DI413" s="76"/>
      <c r="DJ413" s="76"/>
      <c r="DK413" s="76"/>
      <c r="DL413" s="76"/>
      <c r="DM413" s="76"/>
      <c r="DN413" s="76"/>
      <c r="DO413" s="76" t="s">
        <v>642</v>
      </c>
      <c r="DP413" s="76"/>
      <c r="DQ413" s="76"/>
      <c r="DR413" s="76"/>
      <c r="DS413" s="76"/>
      <c r="DT413" s="76"/>
      <c r="DU413" s="76"/>
      <c r="DV413" s="76"/>
      <c r="DW413" s="76"/>
      <c r="DX413" s="76"/>
      <c r="DY413" s="76"/>
      <c r="DZ413" s="62" t="s">
        <v>102</v>
      </c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81" t="s">
        <v>103</v>
      </c>
      <c r="EM413" s="81"/>
      <c r="EN413" s="81"/>
      <c r="EO413" s="81"/>
      <c r="EP413" s="81"/>
      <c r="EQ413" s="81"/>
      <c r="ER413" s="81"/>
      <c r="ES413" s="81"/>
      <c r="ET413" s="81"/>
      <c r="EU413" s="81"/>
      <c r="EV413" s="81"/>
      <c r="EW413" s="81"/>
      <c r="EX413" s="81"/>
    </row>
    <row r="414" spans="1:155" s="15" customFormat="1" ht="38.25" customHeight="1" x14ac:dyDescent="0.2">
      <c r="A414" s="76" t="s">
        <v>659</v>
      </c>
      <c r="B414" s="76"/>
      <c r="C414" s="76"/>
      <c r="D414" s="76"/>
      <c r="E414" s="76"/>
      <c r="F414" s="83" t="s">
        <v>111</v>
      </c>
      <c r="G414" s="83"/>
      <c r="H414" s="83"/>
      <c r="I414" s="83"/>
      <c r="J414" s="83"/>
      <c r="K414" s="83"/>
      <c r="L414" s="83"/>
      <c r="M414" s="83"/>
      <c r="N414" s="83"/>
      <c r="O414" s="83" t="s">
        <v>312</v>
      </c>
      <c r="P414" s="83"/>
      <c r="Q414" s="83"/>
      <c r="R414" s="83"/>
      <c r="S414" s="83"/>
      <c r="T414" s="83"/>
      <c r="U414" s="83"/>
      <c r="V414" s="83"/>
      <c r="W414" s="83"/>
      <c r="X414" s="60" t="s">
        <v>382</v>
      </c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 t="s">
        <v>77</v>
      </c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84" t="s">
        <v>94</v>
      </c>
      <c r="AZ414" s="84"/>
      <c r="BA414" s="84"/>
      <c r="BB414" s="84"/>
      <c r="BC414" s="84"/>
      <c r="BD414" s="84"/>
      <c r="BE414" s="62" t="s">
        <v>95</v>
      </c>
      <c r="BF414" s="62"/>
      <c r="BG414" s="62"/>
      <c r="BH414" s="62"/>
      <c r="BI414" s="62"/>
      <c r="BJ414" s="62"/>
      <c r="BK414" s="62"/>
      <c r="BL414" s="62"/>
      <c r="BM414" s="62"/>
      <c r="BN414" s="62">
        <v>4200</v>
      </c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80">
        <v>71701000</v>
      </c>
      <c r="BZ414" s="80"/>
      <c r="CA414" s="80"/>
      <c r="CB414" s="80"/>
      <c r="CC414" s="80"/>
      <c r="CD414" s="80"/>
      <c r="CE414" s="60" t="s">
        <v>80</v>
      </c>
      <c r="CF414" s="60"/>
      <c r="CG414" s="60"/>
      <c r="CH414" s="60"/>
      <c r="CI414" s="60"/>
      <c r="CJ414" s="60"/>
      <c r="CK414" s="60"/>
      <c r="CL414" s="60"/>
      <c r="CM414" s="60"/>
      <c r="CN414" s="61">
        <v>2755785</v>
      </c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76" t="s">
        <v>85</v>
      </c>
      <c r="DC414" s="76"/>
      <c r="DD414" s="76"/>
      <c r="DE414" s="76"/>
      <c r="DF414" s="76"/>
      <c r="DG414" s="76"/>
      <c r="DH414" s="76"/>
      <c r="DI414" s="76"/>
      <c r="DJ414" s="76"/>
      <c r="DK414" s="76"/>
      <c r="DL414" s="76"/>
      <c r="DM414" s="76"/>
      <c r="DN414" s="76"/>
      <c r="DO414" s="76" t="s">
        <v>642</v>
      </c>
      <c r="DP414" s="76"/>
      <c r="DQ414" s="76"/>
      <c r="DR414" s="76"/>
      <c r="DS414" s="76"/>
      <c r="DT414" s="76"/>
      <c r="DU414" s="76"/>
      <c r="DV414" s="76"/>
      <c r="DW414" s="76"/>
      <c r="DX414" s="76"/>
      <c r="DY414" s="76"/>
      <c r="DZ414" s="62" t="s">
        <v>102</v>
      </c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81" t="s">
        <v>103</v>
      </c>
      <c r="EM414" s="81"/>
      <c r="EN414" s="81"/>
      <c r="EO414" s="81"/>
      <c r="EP414" s="81"/>
      <c r="EQ414" s="81"/>
      <c r="ER414" s="81"/>
      <c r="ES414" s="81"/>
      <c r="ET414" s="81"/>
      <c r="EU414" s="81"/>
      <c r="EV414" s="81"/>
      <c r="EW414" s="81"/>
      <c r="EX414" s="81"/>
    </row>
    <row r="415" spans="1:155" s="15" customFormat="1" ht="38.25" customHeight="1" x14ac:dyDescent="0.2">
      <c r="A415" s="76" t="s">
        <v>660</v>
      </c>
      <c r="B415" s="76"/>
      <c r="C415" s="76"/>
      <c r="D415" s="76"/>
      <c r="E415" s="76"/>
      <c r="F415" s="83" t="s">
        <v>111</v>
      </c>
      <c r="G415" s="83"/>
      <c r="H415" s="83"/>
      <c r="I415" s="83"/>
      <c r="J415" s="83"/>
      <c r="K415" s="83"/>
      <c r="L415" s="83"/>
      <c r="M415" s="83"/>
      <c r="N415" s="83"/>
      <c r="O415" s="83" t="s">
        <v>312</v>
      </c>
      <c r="P415" s="83"/>
      <c r="Q415" s="83"/>
      <c r="R415" s="83"/>
      <c r="S415" s="83"/>
      <c r="T415" s="83"/>
      <c r="U415" s="83"/>
      <c r="V415" s="83"/>
      <c r="W415" s="83"/>
      <c r="X415" s="60" t="s">
        <v>125</v>
      </c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 t="s">
        <v>77</v>
      </c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84" t="s">
        <v>94</v>
      </c>
      <c r="AZ415" s="84"/>
      <c r="BA415" s="84"/>
      <c r="BB415" s="84"/>
      <c r="BC415" s="84"/>
      <c r="BD415" s="84"/>
      <c r="BE415" s="62" t="s">
        <v>95</v>
      </c>
      <c r="BF415" s="62"/>
      <c r="BG415" s="62"/>
      <c r="BH415" s="62"/>
      <c r="BI415" s="62"/>
      <c r="BJ415" s="62"/>
      <c r="BK415" s="62"/>
      <c r="BL415" s="62"/>
      <c r="BM415" s="62"/>
      <c r="BN415" s="62">
        <v>1250</v>
      </c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80">
        <v>71701000</v>
      </c>
      <c r="BZ415" s="80"/>
      <c r="CA415" s="80"/>
      <c r="CB415" s="80"/>
      <c r="CC415" s="80"/>
      <c r="CD415" s="80"/>
      <c r="CE415" s="60" t="s">
        <v>80</v>
      </c>
      <c r="CF415" s="60"/>
      <c r="CG415" s="60"/>
      <c r="CH415" s="60"/>
      <c r="CI415" s="60"/>
      <c r="CJ415" s="60"/>
      <c r="CK415" s="60"/>
      <c r="CL415" s="60"/>
      <c r="CM415" s="60"/>
      <c r="CN415" s="61">
        <v>3461920</v>
      </c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76" t="s">
        <v>85</v>
      </c>
      <c r="DC415" s="76"/>
      <c r="DD415" s="76"/>
      <c r="DE415" s="76"/>
      <c r="DF415" s="76"/>
      <c r="DG415" s="76"/>
      <c r="DH415" s="76"/>
      <c r="DI415" s="76"/>
      <c r="DJ415" s="76"/>
      <c r="DK415" s="76"/>
      <c r="DL415" s="76"/>
      <c r="DM415" s="76"/>
      <c r="DN415" s="76"/>
      <c r="DO415" s="76" t="s">
        <v>642</v>
      </c>
      <c r="DP415" s="76"/>
      <c r="DQ415" s="76"/>
      <c r="DR415" s="76"/>
      <c r="DS415" s="76"/>
      <c r="DT415" s="76"/>
      <c r="DU415" s="76"/>
      <c r="DV415" s="76"/>
      <c r="DW415" s="76"/>
      <c r="DX415" s="76"/>
      <c r="DY415" s="76"/>
      <c r="DZ415" s="62" t="s">
        <v>102</v>
      </c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81" t="s">
        <v>103</v>
      </c>
      <c r="EM415" s="81"/>
      <c r="EN415" s="81"/>
      <c r="EO415" s="81"/>
      <c r="EP415" s="81"/>
      <c r="EQ415" s="81"/>
      <c r="ER415" s="81"/>
      <c r="ES415" s="81"/>
      <c r="ET415" s="81"/>
      <c r="EU415" s="81"/>
      <c r="EV415" s="81"/>
      <c r="EW415" s="81"/>
      <c r="EX415" s="81"/>
    </row>
    <row r="416" spans="1:155" s="15" customFormat="1" ht="38.25" customHeight="1" x14ac:dyDescent="0.2">
      <c r="A416" s="76" t="s">
        <v>661</v>
      </c>
      <c r="B416" s="76"/>
      <c r="C416" s="76"/>
      <c r="D416" s="76"/>
      <c r="E416" s="76"/>
      <c r="F416" s="83" t="s">
        <v>111</v>
      </c>
      <c r="G416" s="83"/>
      <c r="H416" s="83"/>
      <c r="I416" s="83"/>
      <c r="J416" s="83"/>
      <c r="K416" s="83"/>
      <c r="L416" s="83"/>
      <c r="M416" s="83"/>
      <c r="N416" s="83"/>
      <c r="O416" s="83" t="s">
        <v>312</v>
      </c>
      <c r="P416" s="83"/>
      <c r="Q416" s="83"/>
      <c r="R416" s="83"/>
      <c r="S416" s="83"/>
      <c r="T416" s="83"/>
      <c r="U416" s="83"/>
      <c r="V416" s="83"/>
      <c r="W416" s="83"/>
      <c r="X416" s="60" t="s">
        <v>125</v>
      </c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 t="s">
        <v>77</v>
      </c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84" t="s">
        <v>94</v>
      </c>
      <c r="AZ416" s="84"/>
      <c r="BA416" s="84"/>
      <c r="BB416" s="84"/>
      <c r="BC416" s="84"/>
      <c r="BD416" s="84"/>
      <c r="BE416" s="62" t="s">
        <v>95</v>
      </c>
      <c r="BF416" s="62"/>
      <c r="BG416" s="62"/>
      <c r="BH416" s="62"/>
      <c r="BI416" s="62"/>
      <c r="BJ416" s="62"/>
      <c r="BK416" s="62"/>
      <c r="BL416" s="62"/>
      <c r="BM416" s="62"/>
      <c r="BN416" s="62">
        <v>100</v>
      </c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80">
        <v>71701000</v>
      </c>
      <c r="BZ416" s="80"/>
      <c r="CA416" s="80"/>
      <c r="CB416" s="80"/>
      <c r="CC416" s="80"/>
      <c r="CD416" s="80"/>
      <c r="CE416" s="60" t="s">
        <v>80</v>
      </c>
      <c r="CF416" s="60"/>
      <c r="CG416" s="60"/>
      <c r="CH416" s="60"/>
      <c r="CI416" s="60"/>
      <c r="CJ416" s="60"/>
      <c r="CK416" s="60"/>
      <c r="CL416" s="60"/>
      <c r="CM416" s="60"/>
      <c r="CN416" s="61">
        <v>3726800</v>
      </c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76" t="s">
        <v>85</v>
      </c>
      <c r="DC416" s="76"/>
      <c r="DD416" s="76"/>
      <c r="DE416" s="76"/>
      <c r="DF416" s="76"/>
      <c r="DG416" s="76"/>
      <c r="DH416" s="76"/>
      <c r="DI416" s="76"/>
      <c r="DJ416" s="76"/>
      <c r="DK416" s="76"/>
      <c r="DL416" s="76"/>
      <c r="DM416" s="76"/>
      <c r="DN416" s="76"/>
      <c r="DO416" s="76" t="s">
        <v>642</v>
      </c>
      <c r="DP416" s="76"/>
      <c r="DQ416" s="76"/>
      <c r="DR416" s="76"/>
      <c r="DS416" s="76"/>
      <c r="DT416" s="76"/>
      <c r="DU416" s="76"/>
      <c r="DV416" s="76"/>
      <c r="DW416" s="76"/>
      <c r="DX416" s="76"/>
      <c r="DY416" s="76"/>
      <c r="DZ416" s="62" t="s">
        <v>102</v>
      </c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81" t="s">
        <v>103</v>
      </c>
      <c r="EM416" s="81"/>
      <c r="EN416" s="81"/>
      <c r="EO416" s="81"/>
      <c r="EP416" s="81"/>
      <c r="EQ416" s="81"/>
      <c r="ER416" s="81"/>
      <c r="ES416" s="81"/>
      <c r="ET416" s="81"/>
      <c r="EU416" s="81"/>
      <c r="EV416" s="81"/>
      <c r="EW416" s="81"/>
      <c r="EX416" s="81"/>
    </row>
    <row r="417" spans="1:154" s="15" customFormat="1" ht="38.25" customHeight="1" x14ac:dyDescent="0.2">
      <c r="A417" s="76" t="s">
        <v>662</v>
      </c>
      <c r="B417" s="76"/>
      <c r="C417" s="76"/>
      <c r="D417" s="76"/>
      <c r="E417" s="76"/>
      <c r="F417" s="83" t="s">
        <v>111</v>
      </c>
      <c r="G417" s="83"/>
      <c r="H417" s="83"/>
      <c r="I417" s="83"/>
      <c r="J417" s="83"/>
      <c r="K417" s="83"/>
      <c r="L417" s="83"/>
      <c r="M417" s="83"/>
      <c r="N417" s="83"/>
      <c r="O417" s="83" t="s">
        <v>312</v>
      </c>
      <c r="P417" s="83"/>
      <c r="Q417" s="83"/>
      <c r="R417" s="83"/>
      <c r="S417" s="83"/>
      <c r="T417" s="83"/>
      <c r="U417" s="83"/>
      <c r="V417" s="83"/>
      <c r="W417" s="83"/>
      <c r="X417" s="60" t="s">
        <v>125</v>
      </c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 t="s">
        <v>77</v>
      </c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84" t="s">
        <v>94</v>
      </c>
      <c r="AZ417" s="84"/>
      <c r="BA417" s="84"/>
      <c r="BB417" s="84"/>
      <c r="BC417" s="84"/>
      <c r="BD417" s="84"/>
      <c r="BE417" s="62" t="s">
        <v>95</v>
      </c>
      <c r="BF417" s="62"/>
      <c r="BG417" s="62"/>
      <c r="BH417" s="62"/>
      <c r="BI417" s="62"/>
      <c r="BJ417" s="62"/>
      <c r="BK417" s="62"/>
      <c r="BL417" s="62"/>
      <c r="BM417" s="62"/>
      <c r="BN417" s="62">
        <v>1100</v>
      </c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80">
        <v>71701000</v>
      </c>
      <c r="BZ417" s="80"/>
      <c r="CA417" s="80"/>
      <c r="CB417" s="80"/>
      <c r="CC417" s="80"/>
      <c r="CD417" s="80"/>
      <c r="CE417" s="60" t="s">
        <v>80</v>
      </c>
      <c r="CF417" s="60"/>
      <c r="CG417" s="60"/>
      <c r="CH417" s="60"/>
      <c r="CI417" s="60"/>
      <c r="CJ417" s="60"/>
      <c r="CK417" s="60"/>
      <c r="CL417" s="60"/>
      <c r="CM417" s="60"/>
      <c r="CN417" s="61">
        <v>3510100</v>
      </c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76" t="s">
        <v>85</v>
      </c>
      <c r="DC417" s="76"/>
      <c r="DD417" s="76"/>
      <c r="DE417" s="76"/>
      <c r="DF417" s="76"/>
      <c r="DG417" s="76"/>
      <c r="DH417" s="76"/>
      <c r="DI417" s="76"/>
      <c r="DJ417" s="76"/>
      <c r="DK417" s="76"/>
      <c r="DL417" s="76"/>
      <c r="DM417" s="76"/>
      <c r="DN417" s="76"/>
      <c r="DO417" s="76" t="s">
        <v>642</v>
      </c>
      <c r="DP417" s="76"/>
      <c r="DQ417" s="76"/>
      <c r="DR417" s="76"/>
      <c r="DS417" s="76"/>
      <c r="DT417" s="76"/>
      <c r="DU417" s="76"/>
      <c r="DV417" s="76"/>
      <c r="DW417" s="76"/>
      <c r="DX417" s="76"/>
      <c r="DY417" s="76"/>
      <c r="DZ417" s="62" t="s">
        <v>102</v>
      </c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81" t="s">
        <v>103</v>
      </c>
      <c r="EM417" s="81"/>
      <c r="EN417" s="81"/>
      <c r="EO417" s="81"/>
      <c r="EP417" s="81"/>
      <c r="EQ417" s="81"/>
      <c r="ER417" s="81"/>
      <c r="ES417" s="81"/>
      <c r="ET417" s="81"/>
      <c r="EU417" s="81"/>
      <c r="EV417" s="81"/>
      <c r="EW417" s="81"/>
      <c r="EX417" s="81"/>
    </row>
    <row r="418" spans="1:154" s="15" customFormat="1" ht="38.25" customHeight="1" x14ac:dyDescent="0.2">
      <c r="A418" s="76" t="s">
        <v>663</v>
      </c>
      <c r="B418" s="76"/>
      <c r="C418" s="76"/>
      <c r="D418" s="76"/>
      <c r="E418" s="76"/>
      <c r="F418" s="83" t="s">
        <v>111</v>
      </c>
      <c r="G418" s="83"/>
      <c r="H418" s="83"/>
      <c r="I418" s="83"/>
      <c r="J418" s="83"/>
      <c r="K418" s="83"/>
      <c r="L418" s="83"/>
      <c r="M418" s="83"/>
      <c r="N418" s="83"/>
      <c r="O418" s="83" t="s">
        <v>312</v>
      </c>
      <c r="P418" s="83"/>
      <c r="Q418" s="83"/>
      <c r="R418" s="83"/>
      <c r="S418" s="83"/>
      <c r="T418" s="83"/>
      <c r="U418" s="83"/>
      <c r="V418" s="83"/>
      <c r="W418" s="83"/>
      <c r="X418" s="60" t="s">
        <v>125</v>
      </c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 t="s">
        <v>77</v>
      </c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84" t="s">
        <v>94</v>
      </c>
      <c r="AZ418" s="84"/>
      <c r="BA418" s="84"/>
      <c r="BB418" s="84"/>
      <c r="BC418" s="84"/>
      <c r="BD418" s="84"/>
      <c r="BE418" s="62" t="s">
        <v>95</v>
      </c>
      <c r="BF418" s="62"/>
      <c r="BG418" s="62"/>
      <c r="BH418" s="62"/>
      <c r="BI418" s="62"/>
      <c r="BJ418" s="62"/>
      <c r="BK418" s="62"/>
      <c r="BL418" s="62"/>
      <c r="BM418" s="62"/>
      <c r="BN418" s="62">
        <v>250</v>
      </c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80">
        <v>71701000</v>
      </c>
      <c r="BZ418" s="80"/>
      <c r="CA418" s="80"/>
      <c r="CB418" s="80"/>
      <c r="CC418" s="80"/>
      <c r="CD418" s="80"/>
      <c r="CE418" s="60" t="s">
        <v>80</v>
      </c>
      <c r="CF418" s="60"/>
      <c r="CG418" s="60"/>
      <c r="CH418" s="60"/>
      <c r="CI418" s="60"/>
      <c r="CJ418" s="60"/>
      <c r="CK418" s="60"/>
      <c r="CL418" s="60"/>
      <c r="CM418" s="60"/>
      <c r="CN418" s="61">
        <v>1856287.5</v>
      </c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76" t="s">
        <v>85</v>
      </c>
      <c r="DC418" s="76"/>
      <c r="DD418" s="76"/>
      <c r="DE418" s="76"/>
      <c r="DF418" s="76"/>
      <c r="DG418" s="76"/>
      <c r="DH418" s="76"/>
      <c r="DI418" s="76"/>
      <c r="DJ418" s="76"/>
      <c r="DK418" s="76"/>
      <c r="DL418" s="76"/>
      <c r="DM418" s="76"/>
      <c r="DN418" s="76"/>
      <c r="DO418" s="76" t="s">
        <v>642</v>
      </c>
      <c r="DP418" s="76"/>
      <c r="DQ418" s="76"/>
      <c r="DR418" s="76"/>
      <c r="DS418" s="76"/>
      <c r="DT418" s="76"/>
      <c r="DU418" s="76"/>
      <c r="DV418" s="76"/>
      <c r="DW418" s="76"/>
      <c r="DX418" s="76"/>
      <c r="DY418" s="76"/>
      <c r="DZ418" s="62" t="s">
        <v>86</v>
      </c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81" t="s">
        <v>84</v>
      </c>
      <c r="EM418" s="81"/>
      <c r="EN418" s="81"/>
      <c r="EO418" s="81"/>
      <c r="EP418" s="81"/>
      <c r="EQ418" s="81"/>
      <c r="ER418" s="81"/>
      <c r="ES418" s="81"/>
      <c r="ET418" s="81"/>
      <c r="EU418" s="81"/>
      <c r="EV418" s="81"/>
      <c r="EW418" s="81"/>
      <c r="EX418" s="81"/>
    </row>
    <row r="419" spans="1:154" s="15" customFormat="1" ht="38.25" customHeight="1" x14ac:dyDescent="0.2">
      <c r="A419" s="76" t="s">
        <v>664</v>
      </c>
      <c r="B419" s="76"/>
      <c r="C419" s="76"/>
      <c r="D419" s="76"/>
      <c r="E419" s="76"/>
      <c r="F419" s="83" t="s">
        <v>111</v>
      </c>
      <c r="G419" s="83"/>
      <c r="H419" s="83"/>
      <c r="I419" s="83"/>
      <c r="J419" s="83"/>
      <c r="K419" s="83"/>
      <c r="L419" s="83"/>
      <c r="M419" s="83"/>
      <c r="N419" s="83"/>
      <c r="O419" s="83" t="s">
        <v>312</v>
      </c>
      <c r="P419" s="83"/>
      <c r="Q419" s="83"/>
      <c r="R419" s="83"/>
      <c r="S419" s="83"/>
      <c r="T419" s="83"/>
      <c r="U419" s="83"/>
      <c r="V419" s="83"/>
      <c r="W419" s="83"/>
      <c r="X419" s="60" t="s">
        <v>125</v>
      </c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 t="s">
        <v>77</v>
      </c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84" t="s">
        <v>94</v>
      </c>
      <c r="AZ419" s="84"/>
      <c r="BA419" s="84"/>
      <c r="BB419" s="84"/>
      <c r="BC419" s="84"/>
      <c r="BD419" s="84"/>
      <c r="BE419" s="62" t="s">
        <v>95</v>
      </c>
      <c r="BF419" s="62"/>
      <c r="BG419" s="62"/>
      <c r="BH419" s="62"/>
      <c r="BI419" s="62"/>
      <c r="BJ419" s="62"/>
      <c r="BK419" s="62"/>
      <c r="BL419" s="62"/>
      <c r="BM419" s="62"/>
      <c r="BN419" s="62">
        <v>388</v>
      </c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80">
        <v>71701000</v>
      </c>
      <c r="BZ419" s="80"/>
      <c r="CA419" s="80"/>
      <c r="CB419" s="80"/>
      <c r="CC419" s="80"/>
      <c r="CD419" s="80"/>
      <c r="CE419" s="60" t="s">
        <v>80</v>
      </c>
      <c r="CF419" s="60"/>
      <c r="CG419" s="60"/>
      <c r="CH419" s="60"/>
      <c r="CI419" s="60"/>
      <c r="CJ419" s="60"/>
      <c r="CK419" s="60"/>
      <c r="CL419" s="60"/>
      <c r="CM419" s="60"/>
      <c r="CN419" s="61">
        <v>1953268.68</v>
      </c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76" t="s">
        <v>85</v>
      </c>
      <c r="DC419" s="76"/>
      <c r="DD419" s="76"/>
      <c r="DE419" s="76"/>
      <c r="DF419" s="76"/>
      <c r="DG419" s="76"/>
      <c r="DH419" s="76"/>
      <c r="DI419" s="76"/>
      <c r="DJ419" s="76"/>
      <c r="DK419" s="76"/>
      <c r="DL419" s="76"/>
      <c r="DM419" s="76"/>
      <c r="DN419" s="76"/>
      <c r="DO419" s="76" t="s">
        <v>642</v>
      </c>
      <c r="DP419" s="76"/>
      <c r="DQ419" s="76"/>
      <c r="DR419" s="76"/>
      <c r="DS419" s="76"/>
      <c r="DT419" s="76"/>
      <c r="DU419" s="76"/>
      <c r="DV419" s="76"/>
      <c r="DW419" s="76"/>
      <c r="DX419" s="76"/>
      <c r="DY419" s="76"/>
      <c r="DZ419" s="62" t="s">
        <v>86</v>
      </c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81" t="s">
        <v>84</v>
      </c>
      <c r="EM419" s="81"/>
      <c r="EN419" s="81"/>
      <c r="EO419" s="81"/>
      <c r="EP419" s="81"/>
      <c r="EQ419" s="81"/>
      <c r="ER419" s="81"/>
      <c r="ES419" s="81"/>
      <c r="ET419" s="81"/>
      <c r="EU419" s="81"/>
      <c r="EV419" s="81"/>
      <c r="EW419" s="81"/>
      <c r="EX419" s="81"/>
    </row>
    <row r="420" spans="1:154" s="15" customFormat="1" ht="38.25" customHeight="1" x14ac:dyDescent="0.2">
      <c r="A420" s="76" t="s">
        <v>665</v>
      </c>
      <c r="B420" s="76"/>
      <c r="C420" s="76"/>
      <c r="D420" s="76"/>
      <c r="E420" s="76"/>
      <c r="F420" s="83" t="s">
        <v>111</v>
      </c>
      <c r="G420" s="83"/>
      <c r="H420" s="83"/>
      <c r="I420" s="83"/>
      <c r="J420" s="83"/>
      <c r="K420" s="83"/>
      <c r="L420" s="83"/>
      <c r="M420" s="83"/>
      <c r="N420" s="83"/>
      <c r="O420" s="83" t="s">
        <v>312</v>
      </c>
      <c r="P420" s="83"/>
      <c r="Q420" s="83"/>
      <c r="R420" s="83"/>
      <c r="S420" s="83"/>
      <c r="T420" s="83"/>
      <c r="U420" s="83"/>
      <c r="V420" s="83"/>
      <c r="W420" s="83"/>
      <c r="X420" s="60" t="s">
        <v>344</v>
      </c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 t="s">
        <v>77</v>
      </c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84" t="s">
        <v>94</v>
      </c>
      <c r="AZ420" s="84"/>
      <c r="BA420" s="84"/>
      <c r="BB420" s="84"/>
      <c r="BC420" s="84"/>
      <c r="BD420" s="84"/>
      <c r="BE420" s="62" t="s">
        <v>95</v>
      </c>
      <c r="BF420" s="62"/>
      <c r="BG420" s="62"/>
      <c r="BH420" s="62"/>
      <c r="BI420" s="62"/>
      <c r="BJ420" s="62"/>
      <c r="BK420" s="62"/>
      <c r="BL420" s="62"/>
      <c r="BM420" s="62"/>
      <c r="BN420" s="62">
        <v>24</v>
      </c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80">
        <v>71701000</v>
      </c>
      <c r="BZ420" s="80"/>
      <c r="CA420" s="80"/>
      <c r="CB420" s="80"/>
      <c r="CC420" s="80"/>
      <c r="CD420" s="80"/>
      <c r="CE420" s="60" t="s">
        <v>80</v>
      </c>
      <c r="CF420" s="60"/>
      <c r="CG420" s="60"/>
      <c r="CH420" s="60"/>
      <c r="CI420" s="60"/>
      <c r="CJ420" s="60"/>
      <c r="CK420" s="60"/>
      <c r="CL420" s="60"/>
      <c r="CM420" s="60"/>
      <c r="CN420" s="61">
        <v>1306253.52</v>
      </c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76" t="s">
        <v>85</v>
      </c>
      <c r="DC420" s="76"/>
      <c r="DD420" s="76"/>
      <c r="DE420" s="76"/>
      <c r="DF420" s="76"/>
      <c r="DG420" s="76"/>
      <c r="DH420" s="76"/>
      <c r="DI420" s="76"/>
      <c r="DJ420" s="76"/>
      <c r="DK420" s="76"/>
      <c r="DL420" s="76"/>
      <c r="DM420" s="76"/>
      <c r="DN420" s="76"/>
      <c r="DO420" s="76" t="s">
        <v>642</v>
      </c>
      <c r="DP420" s="76"/>
      <c r="DQ420" s="76"/>
      <c r="DR420" s="76"/>
      <c r="DS420" s="76"/>
      <c r="DT420" s="76"/>
      <c r="DU420" s="76"/>
      <c r="DV420" s="76"/>
      <c r="DW420" s="76"/>
      <c r="DX420" s="76"/>
      <c r="DY420" s="76"/>
      <c r="DZ420" s="62" t="s">
        <v>86</v>
      </c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81" t="s">
        <v>84</v>
      </c>
      <c r="EM420" s="81"/>
      <c r="EN420" s="81"/>
      <c r="EO420" s="81"/>
      <c r="EP420" s="81"/>
      <c r="EQ420" s="81"/>
      <c r="ER420" s="81"/>
      <c r="ES420" s="81"/>
      <c r="ET420" s="81"/>
      <c r="EU420" s="81"/>
      <c r="EV420" s="81"/>
      <c r="EW420" s="81"/>
      <c r="EX420" s="81"/>
    </row>
    <row r="421" spans="1:154" s="15" customFormat="1" ht="38.25" customHeight="1" x14ac:dyDescent="0.2">
      <c r="A421" s="76" t="s">
        <v>666</v>
      </c>
      <c r="B421" s="76"/>
      <c r="C421" s="76"/>
      <c r="D421" s="76"/>
      <c r="E421" s="76"/>
      <c r="F421" s="83" t="s">
        <v>111</v>
      </c>
      <c r="G421" s="83"/>
      <c r="H421" s="83"/>
      <c r="I421" s="83"/>
      <c r="J421" s="83"/>
      <c r="K421" s="83"/>
      <c r="L421" s="83"/>
      <c r="M421" s="83"/>
      <c r="N421" s="83"/>
      <c r="O421" s="83" t="s">
        <v>312</v>
      </c>
      <c r="P421" s="83"/>
      <c r="Q421" s="83"/>
      <c r="R421" s="83"/>
      <c r="S421" s="83"/>
      <c r="T421" s="83"/>
      <c r="U421" s="83"/>
      <c r="V421" s="83"/>
      <c r="W421" s="83"/>
      <c r="X421" s="60" t="s">
        <v>344</v>
      </c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 t="s">
        <v>77</v>
      </c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84" t="s">
        <v>94</v>
      </c>
      <c r="AZ421" s="84"/>
      <c r="BA421" s="84"/>
      <c r="BB421" s="84"/>
      <c r="BC421" s="84"/>
      <c r="BD421" s="84"/>
      <c r="BE421" s="62" t="s">
        <v>95</v>
      </c>
      <c r="BF421" s="62"/>
      <c r="BG421" s="62"/>
      <c r="BH421" s="62"/>
      <c r="BI421" s="62"/>
      <c r="BJ421" s="62"/>
      <c r="BK421" s="62"/>
      <c r="BL421" s="62"/>
      <c r="BM421" s="62"/>
      <c r="BN421" s="62">
        <v>30</v>
      </c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80">
        <v>71701000</v>
      </c>
      <c r="BZ421" s="80"/>
      <c r="CA421" s="80"/>
      <c r="CB421" s="80"/>
      <c r="CC421" s="80"/>
      <c r="CD421" s="80"/>
      <c r="CE421" s="60" t="s">
        <v>80</v>
      </c>
      <c r="CF421" s="60"/>
      <c r="CG421" s="60"/>
      <c r="CH421" s="60"/>
      <c r="CI421" s="60"/>
      <c r="CJ421" s="60"/>
      <c r="CK421" s="60"/>
      <c r="CL421" s="60"/>
      <c r="CM421" s="60"/>
      <c r="CN421" s="61">
        <v>3803012.4</v>
      </c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76" t="s">
        <v>85</v>
      </c>
      <c r="DC421" s="76"/>
      <c r="DD421" s="76"/>
      <c r="DE421" s="76"/>
      <c r="DF421" s="76"/>
      <c r="DG421" s="76"/>
      <c r="DH421" s="76"/>
      <c r="DI421" s="76"/>
      <c r="DJ421" s="76"/>
      <c r="DK421" s="76"/>
      <c r="DL421" s="76"/>
      <c r="DM421" s="76"/>
      <c r="DN421" s="76"/>
      <c r="DO421" s="76" t="s">
        <v>1298</v>
      </c>
      <c r="DP421" s="76"/>
      <c r="DQ421" s="76"/>
      <c r="DR421" s="76"/>
      <c r="DS421" s="76"/>
      <c r="DT421" s="76"/>
      <c r="DU421" s="76"/>
      <c r="DV421" s="76"/>
      <c r="DW421" s="76"/>
      <c r="DX421" s="76"/>
      <c r="DY421" s="76"/>
      <c r="DZ421" s="62" t="s">
        <v>86</v>
      </c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81" t="s">
        <v>84</v>
      </c>
      <c r="EM421" s="81"/>
      <c r="EN421" s="81"/>
      <c r="EO421" s="81"/>
      <c r="EP421" s="81"/>
      <c r="EQ421" s="81"/>
      <c r="ER421" s="81"/>
      <c r="ES421" s="81"/>
      <c r="ET421" s="81"/>
      <c r="EU421" s="81"/>
      <c r="EV421" s="81"/>
      <c r="EW421" s="81"/>
      <c r="EX421" s="81"/>
    </row>
    <row r="422" spans="1:154" s="15" customFormat="1" ht="38.25" customHeight="1" x14ac:dyDescent="0.2">
      <c r="A422" s="76" t="s">
        <v>667</v>
      </c>
      <c r="B422" s="76"/>
      <c r="C422" s="76"/>
      <c r="D422" s="76"/>
      <c r="E422" s="76"/>
      <c r="F422" s="83" t="s">
        <v>111</v>
      </c>
      <c r="G422" s="83"/>
      <c r="H422" s="83"/>
      <c r="I422" s="83"/>
      <c r="J422" s="83"/>
      <c r="K422" s="83"/>
      <c r="L422" s="83"/>
      <c r="M422" s="83"/>
      <c r="N422" s="83"/>
      <c r="O422" s="83" t="s">
        <v>312</v>
      </c>
      <c r="P422" s="83"/>
      <c r="Q422" s="83"/>
      <c r="R422" s="83"/>
      <c r="S422" s="83"/>
      <c r="T422" s="83"/>
      <c r="U422" s="83"/>
      <c r="V422" s="83"/>
      <c r="W422" s="83"/>
      <c r="X422" s="60" t="s">
        <v>344</v>
      </c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 t="s">
        <v>77</v>
      </c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84" t="s">
        <v>94</v>
      </c>
      <c r="AZ422" s="84"/>
      <c r="BA422" s="84"/>
      <c r="BB422" s="84"/>
      <c r="BC422" s="84"/>
      <c r="BD422" s="84"/>
      <c r="BE422" s="62" t="s">
        <v>95</v>
      </c>
      <c r="BF422" s="62"/>
      <c r="BG422" s="62"/>
      <c r="BH422" s="62"/>
      <c r="BI422" s="62"/>
      <c r="BJ422" s="62"/>
      <c r="BK422" s="62"/>
      <c r="BL422" s="62"/>
      <c r="BM422" s="62"/>
      <c r="BN422" s="62">
        <v>350</v>
      </c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80">
        <v>71701000</v>
      </c>
      <c r="BZ422" s="80"/>
      <c r="CA422" s="80"/>
      <c r="CB422" s="80"/>
      <c r="CC422" s="80"/>
      <c r="CD422" s="80"/>
      <c r="CE422" s="60" t="s">
        <v>80</v>
      </c>
      <c r="CF422" s="60"/>
      <c r="CG422" s="60"/>
      <c r="CH422" s="60"/>
      <c r="CI422" s="60"/>
      <c r="CJ422" s="60"/>
      <c r="CK422" s="60"/>
      <c r="CL422" s="60"/>
      <c r="CM422" s="60"/>
      <c r="CN422" s="61">
        <v>22501500</v>
      </c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76" t="s">
        <v>85</v>
      </c>
      <c r="DC422" s="76"/>
      <c r="DD422" s="76"/>
      <c r="DE422" s="76"/>
      <c r="DF422" s="76"/>
      <c r="DG422" s="76"/>
      <c r="DH422" s="76"/>
      <c r="DI422" s="76"/>
      <c r="DJ422" s="76"/>
      <c r="DK422" s="76"/>
      <c r="DL422" s="76"/>
      <c r="DM422" s="76"/>
      <c r="DN422" s="76"/>
      <c r="DO422" s="76" t="s">
        <v>642</v>
      </c>
      <c r="DP422" s="76"/>
      <c r="DQ422" s="76"/>
      <c r="DR422" s="76"/>
      <c r="DS422" s="76"/>
      <c r="DT422" s="76"/>
      <c r="DU422" s="76"/>
      <c r="DV422" s="76"/>
      <c r="DW422" s="76"/>
      <c r="DX422" s="76"/>
      <c r="DY422" s="76"/>
      <c r="DZ422" s="62" t="s">
        <v>102</v>
      </c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81" t="s">
        <v>103</v>
      </c>
      <c r="EM422" s="81"/>
      <c r="EN422" s="81"/>
      <c r="EO422" s="81"/>
      <c r="EP422" s="81"/>
      <c r="EQ422" s="81"/>
      <c r="ER422" s="81"/>
      <c r="ES422" s="81"/>
      <c r="ET422" s="81"/>
      <c r="EU422" s="81"/>
      <c r="EV422" s="81"/>
      <c r="EW422" s="81"/>
      <c r="EX422" s="81"/>
    </row>
    <row r="423" spans="1:154" s="15" customFormat="1" ht="38.25" customHeight="1" x14ac:dyDescent="0.2">
      <c r="A423" s="76" t="s">
        <v>668</v>
      </c>
      <c r="B423" s="76"/>
      <c r="C423" s="76"/>
      <c r="D423" s="76"/>
      <c r="E423" s="76"/>
      <c r="F423" s="83" t="s">
        <v>111</v>
      </c>
      <c r="G423" s="83"/>
      <c r="H423" s="83"/>
      <c r="I423" s="83"/>
      <c r="J423" s="83"/>
      <c r="K423" s="83"/>
      <c r="L423" s="83"/>
      <c r="M423" s="83"/>
      <c r="N423" s="83"/>
      <c r="O423" s="83" t="s">
        <v>312</v>
      </c>
      <c r="P423" s="83"/>
      <c r="Q423" s="83"/>
      <c r="R423" s="83"/>
      <c r="S423" s="83"/>
      <c r="T423" s="83"/>
      <c r="U423" s="83"/>
      <c r="V423" s="83"/>
      <c r="W423" s="83"/>
      <c r="X423" s="60" t="s">
        <v>344</v>
      </c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 t="s">
        <v>77</v>
      </c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84" t="s">
        <v>94</v>
      </c>
      <c r="AZ423" s="84"/>
      <c r="BA423" s="84"/>
      <c r="BB423" s="84"/>
      <c r="BC423" s="84"/>
      <c r="BD423" s="84"/>
      <c r="BE423" s="62" t="s">
        <v>95</v>
      </c>
      <c r="BF423" s="62"/>
      <c r="BG423" s="62"/>
      <c r="BH423" s="62"/>
      <c r="BI423" s="62"/>
      <c r="BJ423" s="62"/>
      <c r="BK423" s="62"/>
      <c r="BL423" s="62"/>
      <c r="BM423" s="62"/>
      <c r="BN423" s="62">
        <v>42</v>
      </c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80">
        <v>71701000</v>
      </c>
      <c r="BZ423" s="80"/>
      <c r="CA423" s="80"/>
      <c r="CB423" s="80"/>
      <c r="CC423" s="80"/>
      <c r="CD423" s="80"/>
      <c r="CE423" s="60" t="s">
        <v>80</v>
      </c>
      <c r="CF423" s="60"/>
      <c r="CG423" s="60"/>
      <c r="CH423" s="60"/>
      <c r="CI423" s="60"/>
      <c r="CJ423" s="60"/>
      <c r="CK423" s="60"/>
      <c r="CL423" s="60"/>
      <c r="CM423" s="60"/>
      <c r="CN423" s="61">
        <v>5890080</v>
      </c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76" t="s">
        <v>85</v>
      </c>
      <c r="DC423" s="76"/>
      <c r="DD423" s="76"/>
      <c r="DE423" s="76"/>
      <c r="DF423" s="76"/>
      <c r="DG423" s="76"/>
      <c r="DH423" s="76"/>
      <c r="DI423" s="76"/>
      <c r="DJ423" s="76"/>
      <c r="DK423" s="76"/>
      <c r="DL423" s="76"/>
      <c r="DM423" s="76"/>
      <c r="DN423" s="76"/>
      <c r="DO423" s="76" t="s">
        <v>642</v>
      </c>
      <c r="DP423" s="76"/>
      <c r="DQ423" s="76"/>
      <c r="DR423" s="76"/>
      <c r="DS423" s="76"/>
      <c r="DT423" s="76"/>
      <c r="DU423" s="76"/>
      <c r="DV423" s="76"/>
      <c r="DW423" s="76"/>
      <c r="DX423" s="76"/>
      <c r="DY423" s="76"/>
      <c r="DZ423" s="62" t="s">
        <v>102</v>
      </c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81" t="s">
        <v>103</v>
      </c>
      <c r="EM423" s="81"/>
      <c r="EN423" s="81"/>
      <c r="EO423" s="81"/>
      <c r="EP423" s="81"/>
      <c r="EQ423" s="81"/>
      <c r="ER423" s="81"/>
      <c r="ES423" s="81"/>
      <c r="ET423" s="81"/>
      <c r="EU423" s="81"/>
      <c r="EV423" s="81"/>
      <c r="EW423" s="81"/>
      <c r="EX423" s="81"/>
    </row>
    <row r="424" spans="1:154" s="15" customFormat="1" ht="38.25" customHeight="1" x14ac:dyDescent="0.2">
      <c r="A424" s="76" t="s">
        <v>669</v>
      </c>
      <c r="B424" s="76"/>
      <c r="C424" s="76"/>
      <c r="D424" s="76"/>
      <c r="E424" s="76"/>
      <c r="F424" s="83" t="s">
        <v>111</v>
      </c>
      <c r="G424" s="83"/>
      <c r="H424" s="83"/>
      <c r="I424" s="83"/>
      <c r="J424" s="83"/>
      <c r="K424" s="83"/>
      <c r="L424" s="83"/>
      <c r="M424" s="83"/>
      <c r="N424" s="83"/>
      <c r="O424" s="83" t="s">
        <v>162</v>
      </c>
      <c r="P424" s="83"/>
      <c r="Q424" s="83"/>
      <c r="R424" s="83"/>
      <c r="S424" s="83"/>
      <c r="T424" s="83"/>
      <c r="U424" s="83"/>
      <c r="V424" s="83"/>
      <c r="W424" s="83"/>
      <c r="X424" s="60" t="s">
        <v>364</v>
      </c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 t="s">
        <v>77</v>
      </c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84" t="s">
        <v>94</v>
      </c>
      <c r="AZ424" s="84"/>
      <c r="BA424" s="84"/>
      <c r="BB424" s="84"/>
      <c r="BC424" s="84"/>
      <c r="BD424" s="84"/>
      <c r="BE424" s="62" t="s">
        <v>95</v>
      </c>
      <c r="BF424" s="62"/>
      <c r="BG424" s="62"/>
      <c r="BH424" s="62"/>
      <c r="BI424" s="62"/>
      <c r="BJ424" s="62"/>
      <c r="BK424" s="62"/>
      <c r="BL424" s="62"/>
      <c r="BM424" s="62"/>
      <c r="BN424" s="62">
        <v>80</v>
      </c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80">
        <v>71701000</v>
      </c>
      <c r="BZ424" s="80"/>
      <c r="CA424" s="80"/>
      <c r="CB424" s="80"/>
      <c r="CC424" s="80"/>
      <c r="CD424" s="80"/>
      <c r="CE424" s="60" t="s">
        <v>80</v>
      </c>
      <c r="CF424" s="60"/>
      <c r="CG424" s="60"/>
      <c r="CH424" s="60"/>
      <c r="CI424" s="60"/>
      <c r="CJ424" s="60"/>
      <c r="CK424" s="60"/>
      <c r="CL424" s="60"/>
      <c r="CM424" s="60"/>
      <c r="CN424" s="61">
        <v>1694290.4</v>
      </c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76" t="s">
        <v>85</v>
      </c>
      <c r="DC424" s="76"/>
      <c r="DD424" s="76"/>
      <c r="DE424" s="76"/>
      <c r="DF424" s="76"/>
      <c r="DG424" s="76"/>
      <c r="DH424" s="76"/>
      <c r="DI424" s="76"/>
      <c r="DJ424" s="76"/>
      <c r="DK424" s="76"/>
      <c r="DL424" s="76"/>
      <c r="DM424" s="76"/>
      <c r="DN424" s="76"/>
      <c r="DO424" s="76" t="s">
        <v>1298</v>
      </c>
      <c r="DP424" s="76"/>
      <c r="DQ424" s="76"/>
      <c r="DR424" s="76"/>
      <c r="DS424" s="76"/>
      <c r="DT424" s="76"/>
      <c r="DU424" s="76"/>
      <c r="DV424" s="76"/>
      <c r="DW424" s="76"/>
      <c r="DX424" s="76"/>
      <c r="DY424" s="76"/>
      <c r="DZ424" s="62" t="s">
        <v>86</v>
      </c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81" t="s">
        <v>84</v>
      </c>
      <c r="EM424" s="81"/>
      <c r="EN424" s="81"/>
      <c r="EO424" s="81"/>
      <c r="EP424" s="81"/>
      <c r="EQ424" s="81"/>
      <c r="ER424" s="81"/>
      <c r="ES424" s="81"/>
      <c r="ET424" s="81"/>
      <c r="EU424" s="81"/>
      <c r="EV424" s="81"/>
      <c r="EW424" s="81"/>
      <c r="EX424" s="81"/>
    </row>
    <row r="425" spans="1:154" s="15" customFormat="1" ht="38.25" customHeight="1" x14ac:dyDescent="0.2">
      <c r="A425" s="76" t="s">
        <v>670</v>
      </c>
      <c r="B425" s="76"/>
      <c r="C425" s="76"/>
      <c r="D425" s="76"/>
      <c r="E425" s="76"/>
      <c r="F425" s="83" t="s">
        <v>111</v>
      </c>
      <c r="G425" s="83"/>
      <c r="H425" s="83"/>
      <c r="I425" s="83"/>
      <c r="J425" s="83"/>
      <c r="K425" s="83"/>
      <c r="L425" s="83"/>
      <c r="M425" s="83"/>
      <c r="N425" s="83"/>
      <c r="O425" s="83" t="s">
        <v>312</v>
      </c>
      <c r="P425" s="83"/>
      <c r="Q425" s="83"/>
      <c r="R425" s="83"/>
      <c r="S425" s="83"/>
      <c r="T425" s="83"/>
      <c r="U425" s="83"/>
      <c r="V425" s="83"/>
      <c r="W425" s="83"/>
      <c r="X425" s="60" t="s">
        <v>1259</v>
      </c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 t="s">
        <v>77</v>
      </c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84" t="s">
        <v>94</v>
      </c>
      <c r="AZ425" s="84"/>
      <c r="BA425" s="84"/>
      <c r="BB425" s="84"/>
      <c r="BC425" s="84"/>
      <c r="BD425" s="84"/>
      <c r="BE425" s="62" t="s">
        <v>95</v>
      </c>
      <c r="BF425" s="62"/>
      <c r="BG425" s="62"/>
      <c r="BH425" s="62"/>
      <c r="BI425" s="62"/>
      <c r="BJ425" s="62"/>
      <c r="BK425" s="62"/>
      <c r="BL425" s="62"/>
      <c r="BM425" s="62"/>
      <c r="BN425" s="62">
        <v>100</v>
      </c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80">
        <v>71701000</v>
      </c>
      <c r="BZ425" s="80"/>
      <c r="CA425" s="80"/>
      <c r="CB425" s="80"/>
      <c r="CC425" s="80"/>
      <c r="CD425" s="80"/>
      <c r="CE425" s="60" t="s">
        <v>80</v>
      </c>
      <c r="CF425" s="60"/>
      <c r="CG425" s="60"/>
      <c r="CH425" s="60"/>
      <c r="CI425" s="60"/>
      <c r="CJ425" s="60"/>
      <c r="CK425" s="60"/>
      <c r="CL425" s="60"/>
      <c r="CM425" s="60"/>
      <c r="CN425" s="61">
        <v>1199990</v>
      </c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76" t="s">
        <v>85</v>
      </c>
      <c r="DC425" s="76"/>
      <c r="DD425" s="76"/>
      <c r="DE425" s="76"/>
      <c r="DF425" s="76"/>
      <c r="DG425" s="76"/>
      <c r="DH425" s="76"/>
      <c r="DI425" s="76"/>
      <c r="DJ425" s="76"/>
      <c r="DK425" s="76"/>
      <c r="DL425" s="76"/>
      <c r="DM425" s="76"/>
      <c r="DN425" s="76"/>
      <c r="DO425" s="76" t="s">
        <v>642</v>
      </c>
      <c r="DP425" s="76"/>
      <c r="DQ425" s="76"/>
      <c r="DR425" s="76"/>
      <c r="DS425" s="76"/>
      <c r="DT425" s="76"/>
      <c r="DU425" s="76"/>
      <c r="DV425" s="76"/>
      <c r="DW425" s="76"/>
      <c r="DX425" s="76"/>
      <c r="DY425" s="76"/>
      <c r="DZ425" s="62" t="s">
        <v>86</v>
      </c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81" t="s">
        <v>84</v>
      </c>
      <c r="EM425" s="81"/>
      <c r="EN425" s="81"/>
      <c r="EO425" s="81"/>
      <c r="EP425" s="81"/>
      <c r="EQ425" s="81"/>
      <c r="ER425" s="81"/>
      <c r="ES425" s="81"/>
      <c r="ET425" s="81"/>
      <c r="EU425" s="81"/>
      <c r="EV425" s="81"/>
      <c r="EW425" s="81"/>
      <c r="EX425" s="81"/>
    </row>
    <row r="426" spans="1:154" s="15" customFormat="1" ht="38.25" customHeight="1" x14ac:dyDescent="0.2">
      <c r="A426" s="76" t="s">
        <v>671</v>
      </c>
      <c r="B426" s="76"/>
      <c r="C426" s="76"/>
      <c r="D426" s="76"/>
      <c r="E426" s="76"/>
      <c r="F426" s="83" t="s">
        <v>111</v>
      </c>
      <c r="G426" s="83"/>
      <c r="H426" s="83"/>
      <c r="I426" s="83"/>
      <c r="J426" s="83"/>
      <c r="K426" s="83"/>
      <c r="L426" s="83"/>
      <c r="M426" s="83"/>
      <c r="N426" s="83"/>
      <c r="O426" s="83" t="s">
        <v>312</v>
      </c>
      <c r="P426" s="83"/>
      <c r="Q426" s="83"/>
      <c r="R426" s="83"/>
      <c r="S426" s="83"/>
      <c r="T426" s="83"/>
      <c r="U426" s="83"/>
      <c r="V426" s="83"/>
      <c r="W426" s="83"/>
      <c r="X426" s="60" t="s">
        <v>1259</v>
      </c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 t="s">
        <v>77</v>
      </c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84" t="s">
        <v>94</v>
      </c>
      <c r="AZ426" s="84"/>
      <c r="BA426" s="84"/>
      <c r="BB426" s="84"/>
      <c r="BC426" s="84"/>
      <c r="BD426" s="84"/>
      <c r="BE426" s="62" t="s">
        <v>95</v>
      </c>
      <c r="BF426" s="62"/>
      <c r="BG426" s="62"/>
      <c r="BH426" s="62"/>
      <c r="BI426" s="62"/>
      <c r="BJ426" s="62"/>
      <c r="BK426" s="62"/>
      <c r="BL426" s="62"/>
      <c r="BM426" s="62"/>
      <c r="BN426" s="62">
        <v>60</v>
      </c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80">
        <v>71701000</v>
      </c>
      <c r="BZ426" s="80"/>
      <c r="CA426" s="80"/>
      <c r="CB426" s="80"/>
      <c r="CC426" s="80"/>
      <c r="CD426" s="80"/>
      <c r="CE426" s="60" t="s">
        <v>80</v>
      </c>
      <c r="CF426" s="60"/>
      <c r="CG426" s="60"/>
      <c r="CH426" s="60"/>
      <c r="CI426" s="60"/>
      <c r="CJ426" s="60"/>
      <c r="CK426" s="60"/>
      <c r="CL426" s="60"/>
      <c r="CM426" s="60"/>
      <c r="CN426" s="61">
        <v>435000</v>
      </c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76" t="s">
        <v>85</v>
      </c>
      <c r="DC426" s="76"/>
      <c r="DD426" s="76"/>
      <c r="DE426" s="76"/>
      <c r="DF426" s="76"/>
      <c r="DG426" s="76"/>
      <c r="DH426" s="76"/>
      <c r="DI426" s="76"/>
      <c r="DJ426" s="76"/>
      <c r="DK426" s="76"/>
      <c r="DL426" s="76"/>
      <c r="DM426" s="76"/>
      <c r="DN426" s="76"/>
      <c r="DO426" s="76" t="s">
        <v>642</v>
      </c>
      <c r="DP426" s="76"/>
      <c r="DQ426" s="76"/>
      <c r="DR426" s="76"/>
      <c r="DS426" s="76"/>
      <c r="DT426" s="76"/>
      <c r="DU426" s="76"/>
      <c r="DV426" s="76"/>
      <c r="DW426" s="76"/>
      <c r="DX426" s="76"/>
      <c r="DY426" s="76"/>
      <c r="DZ426" s="62" t="s">
        <v>86</v>
      </c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81" t="s">
        <v>84</v>
      </c>
      <c r="EM426" s="81"/>
      <c r="EN426" s="81"/>
      <c r="EO426" s="81"/>
      <c r="EP426" s="81"/>
      <c r="EQ426" s="81"/>
      <c r="ER426" s="81"/>
      <c r="ES426" s="81"/>
      <c r="ET426" s="81"/>
      <c r="EU426" s="81"/>
      <c r="EV426" s="81"/>
      <c r="EW426" s="81"/>
      <c r="EX426" s="81"/>
    </row>
    <row r="427" spans="1:154" s="15" customFormat="1" ht="38.25" customHeight="1" x14ac:dyDescent="0.2">
      <c r="A427" s="76" t="s">
        <v>672</v>
      </c>
      <c r="B427" s="76"/>
      <c r="C427" s="76"/>
      <c r="D427" s="76"/>
      <c r="E427" s="76"/>
      <c r="F427" s="83" t="s">
        <v>111</v>
      </c>
      <c r="G427" s="83"/>
      <c r="H427" s="83"/>
      <c r="I427" s="83"/>
      <c r="J427" s="83"/>
      <c r="K427" s="83"/>
      <c r="L427" s="83"/>
      <c r="M427" s="83"/>
      <c r="N427" s="83"/>
      <c r="O427" s="83" t="s">
        <v>162</v>
      </c>
      <c r="P427" s="83"/>
      <c r="Q427" s="83"/>
      <c r="R427" s="83"/>
      <c r="S427" s="83"/>
      <c r="T427" s="83"/>
      <c r="U427" s="83"/>
      <c r="V427" s="83"/>
      <c r="W427" s="83"/>
      <c r="X427" s="60" t="s">
        <v>364</v>
      </c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 t="s">
        <v>77</v>
      </c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84" t="s">
        <v>94</v>
      </c>
      <c r="AZ427" s="84"/>
      <c r="BA427" s="84"/>
      <c r="BB427" s="84"/>
      <c r="BC427" s="84"/>
      <c r="BD427" s="84"/>
      <c r="BE427" s="62" t="s">
        <v>95</v>
      </c>
      <c r="BF427" s="62"/>
      <c r="BG427" s="62"/>
      <c r="BH427" s="62"/>
      <c r="BI427" s="62"/>
      <c r="BJ427" s="62"/>
      <c r="BK427" s="62"/>
      <c r="BL427" s="62"/>
      <c r="BM427" s="62"/>
      <c r="BN427" s="62">
        <v>219</v>
      </c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80">
        <v>71701000</v>
      </c>
      <c r="BZ427" s="80"/>
      <c r="CA427" s="80"/>
      <c r="CB427" s="80"/>
      <c r="CC427" s="80"/>
      <c r="CD427" s="80"/>
      <c r="CE427" s="60" t="s">
        <v>80</v>
      </c>
      <c r="CF427" s="60"/>
      <c r="CG427" s="60"/>
      <c r="CH427" s="60"/>
      <c r="CI427" s="60"/>
      <c r="CJ427" s="60"/>
      <c r="CK427" s="60"/>
      <c r="CL427" s="60"/>
      <c r="CM427" s="60"/>
      <c r="CN427" s="61">
        <v>999392.5</v>
      </c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76" t="s">
        <v>85</v>
      </c>
      <c r="DC427" s="76"/>
      <c r="DD427" s="76"/>
      <c r="DE427" s="76"/>
      <c r="DF427" s="76"/>
      <c r="DG427" s="76"/>
      <c r="DH427" s="76"/>
      <c r="DI427" s="76"/>
      <c r="DJ427" s="76"/>
      <c r="DK427" s="76"/>
      <c r="DL427" s="76"/>
      <c r="DM427" s="76"/>
      <c r="DN427" s="76"/>
      <c r="DO427" s="76" t="s">
        <v>1298</v>
      </c>
      <c r="DP427" s="76"/>
      <c r="DQ427" s="76"/>
      <c r="DR427" s="76"/>
      <c r="DS427" s="76"/>
      <c r="DT427" s="76"/>
      <c r="DU427" s="76"/>
      <c r="DV427" s="76"/>
      <c r="DW427" s="76"/>
      <c r="DX427" s="76"/>
      <c r="DY427" s="76"/>
      <c r="DZ427" s="62" t="s">
        <v>86</v>
      </c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81" t="s">
        <v>84</v>
      </c>
      <c r="EM427" s="81"/>
      <c r="EN427" s="81"/>
      <c r="EO427" s="81"/>
      <c r="EP427" s="81"/>
      <c r="EQ427" s="81"/>
      <c r="ER427" s="81"/>
      <c r="ES427" s="81"/>
      <c r="ET427" s="81"/>
      <c r="EU427" s="81"/>
      <c r="EV427" s="81"/>
      <c r="EW427" s="81"/>
      <c r="EX427" s="81"/>
    </row>
    <row r="428" spans="1:154" s="15" customFormat="1" ht="38.25" customHeight="1" x14ac:dyDescent="0.2">
      <c r="A428" s="76" t="s">
        <v>673</v>
      </c>
      <c r="B428" s="76"/>
      <c r="C428" s="76"/>
      <c r="D428" s="76"/>
      <c r="E428" s="76"/>
      <c r="F428" s="83" t="s">
        <v>111</v>
      </c>
      <c r="G428" s="83"/>
      <c r="H428" s="83"/>
      <c r="I428" s="83"/>
      <c r="J428" s="83"/>
      <c r="K428" s="83"/>
      <c r="L428" s="83"/>
      <c r="M428" s="83"/>
      <c r="N428" s="83"/>
      <c r="O428" s="83" t="s">
        <v>312</v>
      </c>
      <c r="P428" s="83"/>
      <c r="Q428" s="83"/>
      <c r="R428" s="83"/>
      <c r="S428" s="83"/>
      <c r="T428" s="83"/>
      <c r="U428" s="83"/>
      <c r="V428" s="83"/>
      <c r="W428" s="83"/>
      <c r="X428" s="60" t="s">
        <v>125</v>
      </c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 t="s">
        <v>77</v>
      </c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84" t="s">
        <v>94</v>
      </c>
      <c r="AZ428" s="84"/>
      <c r="BA428" s="84"/>
      <c r="BB428" s="84"/>
      <c r="BC428" s="84"/>
      <c r="BD428" s="84"/>
      <c r="BE428" s="62" t="s">
        <v>95</v>
      </c>
      <c r="BF428" s="62"/>
      <c r="BG428" s="62"/>
      <c r="BH428" s="62"/>
      <c r="BI428" s="62"/>
      <c r="BJ428" s="62"/>
      <c r="BK428" s="62"/>
      <c r="BL428" s="62"/>
      <c r="BM428" s="62"/>
      <c r="BN428" s="62">
        <v>400</v>
      </c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80">
        <v>71701000</v>
      </c>
      <c r="BZ428" s="80"/>
      <c r="CA428" s="80"/>
      <c r="CB428" s="80"/>
      <c r="CC428" s="80"/>
      <c r="CD428" s="80"/>
      <c r="CE428" s="60" t="s">
        <v>80</v>
      </c>
      <c r="CF428" s="60"/>
      <c r="CG428" s="60"/>
      <c r="CH428" s="60"/>
      <c r="CI428" s="60"/>
      <c r="CJ428" s="60"/>
      <c r="CK428" s="60"/>
      <c r="CL428" s="60"/>
      <c r="CM428" s="60"/>
      <c r="CN428" s="61">
        <v>1699352</v>
      </c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76" t="s">
        <v>85</v>
      </c>
      <c r="DC428" s="76"/>
      <c r="DD428" s="76"/>
      <c r="DE428" s="76"/>
      <c r="DF428" s="76"/>
      <c r="DG428" s="76"/>
      <c r="DH428" s="76"/>
      <c r="DI428" s="76"/>
      <c r="DJ428" s="76"/>
      <c r="DK428" s="76"/>
      <c r="DL428" s="76"/>
      <c r="DM428" s="76"/>
      <c r="DN428" s="76"/>
      <c r="DO428" s="76" t="s">
        <v>642</v>
      </c>
      <c r="DP428" s="76"/>
      <c r="DQ428" s="76"/>
      <c r="DR428" s="76"/>
      <c r="DS428" s="76"/>
      <c r="DT428" s="76"/>
      <c r="DU428" s="76"/>
      <c r="DV428" s="76"/>
      <c r="DW428" s="76"/>
      <c r="DX428" s="76"/>
      <c r="DY428" s="76"/>
      <c r="DZ428" s="62" t="s">
        <v>86</v>
      </c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81" t="s">
        <v>84</v>
      </c>
      <c r="EM428" s="81"/>
      <c r="EN428" s="81"/>
      <c r="EO428" s="81"/>
      <c r="EP428" s="81"/>
      <c r="EQ428" s="81"/>
      <c r="ER428" s="81"/>
      <c r="ES428" s="81"/>
      <c r="ET428" s="81"/>
      <c r="EU428" s="81"/>
      <c r="EV428" s="81"/>
      <c r="EW428" s="81"/>
      <c r="EX428" s="81"/>
    </row>
    <row r="429" spans="1:154" s="15" customFormat="1" ht="38.25" customHeight="1" x14ac:dyDescent="0.2">
      <c r="A429" s="76" t="s">
        <v>674</v>
      </c>
      <c r="B429" s="76"/>
      <c r="C429" s="76"/>
      <c r="D429" s="76"/>
      <c r="E429" s="76"/>
      <c r="F429" s="83" t="s">
        <v>111</v>
      </c>
      <c r="G429" s="83"/>
      <c r="H429" s="83"/>
      <c r="I429" s="83"/>
      <c r="J429" s="83"/>
      <c r="K429" s="83"/>
      <c r="L429" s="83"/>
      <c r="M429" s="83"/>
      <c r="N429" s="83"/>
      <c r="O429" s="83" t="s">
        <v>312</v>
      </c>
      <c r="P429" s="83"/>
      <c r="Q429" s="83"/>
      <c r="R429" s="83"/>
      <c r="S429" s="83"/>
      <c r="T429" s="83"/>
      <c r="U429" s="83"/>
      <c r="V429" s="83"/>
      <c r="W429" s="83"/>
      <c r="X429" s="60" t="s">
        <v>125</v>
      </c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 t="s">
        <v>77</v>
      </c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84" t="s">
        <v>94</v>
      </c>
      <c r="AZ429" s="84"/>
      <c r="BA429" s="84"/>
      <c r="BB429" s="84"/>
      <c r="BC429" s="84"/>
      <c r="BD429" s="84"/>
      <c r="BE429" s="62" t="s">
        <v>95</v>
      </c>
      <c r="BF429" s="62"/>
      <c r="BG429" s="62"/>
      <c r="BH429" s="62"/>
      <c r="BI429" s="62"/>
      <c r="BJ429" s="62"/>
      <c r="BK429" s="62"/>
      <c r="BL429" s="62"/>
      <c r="BM429" s="62"/>
      <c r="BN429" s="62">
        <v>1150</v>
      </c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80">
        <v>71701000</v>
      </c>
      <c r="BZ429" s="80"/>
      <c r="CA429" s="80"/>
      <c r="CB429" s="80"/>
      <c r="CC429" s="80"/>
      <c r="CD429" s="80"/>
      <c r="CE429" s="60" t="s">
        <v>80</v>
      </c>
      <c r="CF429" s="60"/>
      <c r="CG429" s="60"/>
      <c r="CH429" s="60"/>
      <c r="CI429" s="60"/>
      <c r="CJ429" s="60"/>
      <c r="CK429" s="60"/>
      <c r="CL429" s="60"/>
      <c r="CM429" s="60"/>
      <c r="CN429" s="61">
        <v>3425080</v>
      </c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76" t="s">
        <v>85</v>
      </c>
      <c r="DC429" s="76"/>
      <c r="DD429" s="76"/>
      <c r="DE429" s="76"/>
      <c r="DF429" s="76"/>
      <c r="DG429" s="76"/>
      <c r="DH429" s="76"/>
      <c r="DI429" s="76"/>
      <c r="DJ429" s="76"/>
      <c r="DK429" s="76"/>
      <c r="DL429" s="76"/>
      <c r="DM429" s="76"/>
      <c r="DN429" s="76"/>
      <c r="DO429" s="76" t="s">
        <v>642</v>
      </c>
      <c r="DP429" s="76"/>
      <c r="DQ429" s="76"/>
      <c r="DR429" s="76"/>
      <c r="DS429" s="76"/>
      <c r="DT429" s="76"/>
      <c r="DU429" s="76"/>
      <c r="DV429" s="76"/>
      <c r="DW429" s="76"/>
      <c r="DX429" s="76"/>
      <c r="DY429" s="76"/>
      <c r="DZ429" s="62" t="s">
        <v>102</v>
      </c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81" t="s">
        <v>103</v>
      </c>
      <c r="EM429" s="81"/>
      <c r="EN429" s="81"/>
      <c r="EO429" s="81"/>
      <c r="EP429" s="81"/>
      <c r="EQ429" s="81"/>
      <c r="ER429" s="81"/>
      <c r="ES429" s="81"/>
      <c r="ET429" s="81"/>
      <c r="EU429" s="81"/>
      <c r="EV429" s="81"/>
      <c r="EW429" s="81"/>
      <c r="EX429" s="81"/>
    </row>
    <row r="430" spans="1:154" s="15" customFormat="1" ht="38.25" customHeight="1" x14ac:dyDescent="0.2">
      <c r="A430" s="76" t="s">
        <v>675</v>
      </c>
      <c r="B430" s="76"/>
      <c r="C430" s="76"/>
      <c r="D430" s="76"/>
      <c r="E430" s="76"/>
      <c r="F430" s="83" t="s">
        <v>111</v>
      </c>
      <c r="G430" s="83"/>
      <c r="H430" s="83"/>
      <c r="I430" s="83"/>
      <c r="J430" s="83"/>
      <c r="K430" s="83"/>
      <c r="L430" s="83"/>
      <c r="M430" s="83"/>
      <c r="N430" s="83"/>
      <c r="O430" s="83" t="s">
        <v>312</v>
      </c>
      <c r="P430" s="83"/>
      <c r="Q430" s="83"/>
      <c r="R430" s="83"/>
      <c r="S430" s="83"/>
      <c r="T430" s="83"/>
      <c r="U430" s="83"/>
      <c r="V430" s="83"/>
      <c r="W430" s="83"/>
      <c r="X430" s="60" t="s">
        <v>125</v>
      </c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 t="s">
        <v>77</v>
      </c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84" t="s">
        <v>94</v>
      </c>
      <c r="AZ430" s="84"/>
      <c r="BA430" s="84"/>
      <c r="BB430" s="84"/>
      <c r="BC430" s="84"/>
      <c r="BD430" s="84"/>
      <c r="BE430" s="62" t="s">
        <v>95</v>
      </c>
      <c r="BF430" s="62"/>
      <c r="BG430" s="62"/>
      <c r="BH430" s="62"/>
      <c r="BI430" s="62"/>
      <c r="BJ430" s="62"/>
      <c r="BK430" s="62"/>
      <c r="BL430" s="62"/>
      <c r="BM430" s="62"/>
      <c r="BN430" s="62">
        <v>1400</v>
      </c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80">
        <v>71701000</v>
      </c>
      <c r="BZ430" s="80"/>
      <c r="CA430" s="80"/>
      <c r="CB430" s="80"/>
      <c r="CC430" s="80"/>
      <c r="CD430" s="80"/>
      <c r="CE430" s="60" t="s">
        <v>80</v>
      </c>
      <c r="CF430" s="60"/>
      <c r="CG430" s="60"/>
      <c r="CH430" s="60"/>
      <c r="CI430" s="60"/>
      <c r="CJ430" s="60"/>
      <c r="CK430" s="60"/>
      <c r="CL430" s="60"/>
      <c r="CM430" s="60"/>
      <c r="CN430" s="61">
        <v>2950464</v>
      </c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76" t="s">
        <v>85</v>
      </c>
      <c r="DC430" s="76"/>
      <c r="DD430" s="76"/>
      <c r="DE430" s="76"/>
      <c r="DF430" s="76"/>
      <c r="DG430" s="76"/>
      <c r="DH430" s="76"/>
      <c r="DI430" s="76"/>
      <c r="DJ430" s="76"/>
      <c r="DK430" s="76"/>
      <c r="DL430" s="76"/>
      <c r="DM430" s="76"/>
      <c r="DN430" s="76"/>
      <c r="DO430" s="76" t="s">
        <v>642</v>
      </c>
      <c r="DP430" s="76"/>
      <c r="DQ430" s="76"/>
      <c r="DR430" s="76"/>
      <c r="DS430" s="76"/>
      <c r="DT430" s="76"/>
      <c r="DU430" s="76"/>
      <c r="DV430" s="76"/>
      <c r="DW430" s="76"/>
      <c r="DX430" s="76"/>
      <c r="DY430" s="76"/>
      <c r="DZ430" s="62" t="s">
        <v>102</v>
      </c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81" t="s">
        <v>103</v>
      </c>
      <c r="EM430" s="81"/>
      <c r="EN430" s="81"/>
      <c r="EO430" s="81"/>
      <c r="EP430" s="81"/>
      <c r="EQ430" s="81"/>
      <c r="ER430" s="81"/>
      <c r="ES430" s="81"/>
      <c r="ET430" s="81"/>
      <c r="EU430" s="81"/>
      <c r="EV430" s="81"/>
      <c r="EW430" s="81"/>
      <c r="EX430" s="81"/>
    </row>
    <row r="431" spans="1:154" s="15" customFormat="1" ht="38.25" customHeight="1" x14ac:dyDescent="0.2">
      <c r="A431" s="76" t="s">
        <v>676</v>
      </c>
      <c r="B431" s="76"/>
      <c r="C431" s="76"/>
      <c r="D431" s="76"/>
      <c r="E431" s="76"/>
      <c r="F431" s="83" t="s">
        <v>111</v>
      </c>
      <c r="G431" s="83"/>
      <c r="H431" s="83"/>
      <c r="I431" s="83"/>
      <c r="J431" s="83"/>
      <c r="K431" s="83"/>
      <c r="L431" s="83"/>
      <c r="M431" s="83"/>
      <c r="N431" s="83"/>
      <c r="O431" s="83" t="s">
        <v>312</v>
      </c>
      <c r="P431" s="83"/>
      <c r="Q431" s="83"/>
      <c r="R431" s="83"/>
      <c r="S431" s="83"/>
      <c r="T431" s="83"/>
      <c r="U431" s="83"/>
      <c r="V431" s="83"/>
      <c r="W431" s="83"/>
      <c r="X431" s="60" t="s">
        <v>1204</v>
      </c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 t="s">
        <v>77</v>
      </c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84" t="s">
        <v>94</v>
      </c>
      <c r="AZ431" s="84"/>
      <c r="BA431" s="84"/>
      <c r="BB431" s="84"/>
      <c r="BC431" s="84"/>
      <c r="BD431" s="84"/>
      <c r="BE431" s="62" t="s">
        <v>95</v>
      </c>
      <c r="BF431" s="62"/>
      <c r="BG431" s="62"/>
      <c r="BH431" s="62"/>
      <c r="BI431" s="62"/>
      <c r="BJ431" s="62"/>
      <c r="BK431" s="62"/>
      <c r="BL431" s="62"/>
      <c r="BM431" s="62"/>
      <c r="BN431" s="62">
        <v>6</v>
      </c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80">
        <v>71701000</v>
      </c>
      <c r="BZ431" s="80"/>
      <c r="CA431" s="80"/>
      <c r="CB431" s="80"/>
      <c r="CC431" s="80"/>
      <c r="CD431" s="80"/>
      <c r="CE431" s="60" t="s">
        <v>80</v>
      </c>
      <c r="CF431" s="60"/>
      <c r="CG431" s="60"/>
      <c r="CH431" s="60"/>
      <c r="CI431" s="60"/>
      <c r="CJ431" s="60"/>
      <c r="CK431" s="60"/>
      <c r="CL431" s="60"/>
      <c r="CM431" s="60"/>
      <c r="CN431" s="61">
        <v>1929556.68</v>
      </c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76" t="s">
        <v>85</v>
      </c>
      <c r="DC431" s="76"/>
      <c r="DD431" s="76"/>
      <c r="DE431" s="76"/>
      <c r="DF431" s="76"/>
      <c r="DG431" s="76"/>
      <c r="DH431" s="76"/>
      <c r="DI431" s="76"/>
      <c r="DJ431" s="76"/>
      <c r="DK431" s="76"/>
      <c r="DL431" s="76"/>
      <c r="DM431" s="76"/>
      <c r="DN431" s="76"/>
      <c r="DO431" s="76" t="s">
        <v>642</v>
      </c>
      <c r="DP431" s="76"/>
      <c r="DQ431" s="76"/>
      <c r="DR431" s="76"/>
      <c r="DS431" s="76"/>
      <c r="DT431" s="76"/>
      <c r="DU431" s="76"/>
      <c r="DV431" s="76"/>
      <c r="DW431" s="76"/>
      <c r="DX431" s="76"/>
      <c r="DY431" s="76"/>
      <c r="DZ431" s="62" t="s">
        <v>86</v>
      </c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81" t="s">
        <v>84</v>
      </c>
      <c r="EM431" s="81"/>
      <c r="EN431" s="81"/>
      <c r="EO431" s="81"/>
      <c r="EP431" s="81"/>
      <c r="EQ431" s="81"/>
      <c r="ER431" s="81"/>
      <c r="ES431" s="81"/>
      <c r="ET431" s="81"/>
      <c r="EU431" s="81"/>
      <c r="EV431" s="81"/>
      <c r="EW431" s="81"/>
      <c r="EX431" s="81"/>
    </row>
    <row r="432" spans="1:154" s="15" customFormat="1" ht="38.25" customHeight="1" x14ac:dyDescent="0.2">
      <c r="A432" s="76" t="s">
        <v>677</v>
      </c>
      <c r="B432" s="76"/>
      <c r="C432" s="76"/>
      <c r="D432" s="76"/>
      <c r="E432" s="76"/>
      <c r="F432" s="83" t="s">
        <v>111</v>
      </c>
      <c r="G432" s="83"/>
      <c r="H432" s="83"/>
      <c r="I432" s="83"/>
      <c r="J432" s="83"/>
      <c r="K432" s="83"/>
      <c r="L432" s="83"/>
      <c r="M432" s="83"/>
      <c r="N432" s="83"/>
      <c r="O432" s="83" t="s">
        <v>312</v>
      </c>
      <c r="P432" s="83"/>
      <c r="Q432" s="83"/>
      <c r="R432" s="83"/>
      <c r="S432" s="83"/>
      <c r="T432" s="83"/>
      <c r="U432" s="83"/>
      <c r="V432" s="83"/>
      <c r="W432" s="83"/>
      <c r="X432" s="60" t="s">
        <v>1259</v>
      </c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 t="s">
        <v>77</v>
      </c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84" t="s">
        <v>94</v>
      </c>
      <c r="AZ432" s="84"/>
      <c r="BA432" s="84"/>
      <c r="BB432" s="84"/>
      <c r="BC432" s="84"/>
      <c r="BD432" s="84"/>
      <c r="BE432" s="62" t="s">
        <v>95</v>
      </c>
      <c r="BF432" s="62"/>
      <c r="BG432" s="62"/>
      <c r="BH432" s="62"/>
      <c r="BI432" s="62"/>
      <c r="BJ432" s="62"/>
      <c r="BK432" s="62"/>
      <c r="BL432" s="62"/>
      <c r="BM432" s="62"/>
      <c r="BN432" s="62">
        <v>60</v>
      </c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80">
        <v>71701000</v>
      </c>
      <c r="BZ432" s="80"/>
      <c r="CA432" s="80"/>
      <c r="CB432" s="80"/>
      <c r="CC432" s="80"/>
      <c r="CD432" s="80"/>
      <c r="CE432" s="60" t="s">
        <v>80</v>
      </c>
      <c r="CF432" s="60"/>
      <c r="CG432" s="60"/>
      <c r="CH432" s="60"/>
      <c r="CI432" s="60"/>
      <c r="CJ432" s="60"/>
      <c r="CK432" s="60"/>
      <c r="CL432" s="60"/>
      <c r="CM432" s="60"/>
      <c r="CN432" s="61">
        <v>435000</v>
      </c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76" t="s">
        <v>85</v>
      </c>
      <c r="DC432" s="76"/>
      <c r="DD432" s="76"/>
      <c r="DE432" s="76"/>
      <c r="DF432" s="76"/>
      <c r="DG432" s="76"/>
      <c r="DH432" s="76"/>
      <c r="DI432" s="76"/>
      <c r="DJ432" s="76"/>
      <c r="DK432" s="76"/>
      <c r="DL432" s="76"/>
      <c r="DM432" s="76"/>
      <c r="DN432" s="76"/>
      <c r="DO432" s="76" t="s">
        <v>642</v>
      </c>
      <c r="DP432" s="76"/>
      <c r="DQ432" s="76"/>
      <c r="DR432" s="76"/>
      <c r="DS432" s="76"/>
      <c r="DT432" s="76"/>
      <c r="DU432" s="76"/>
      <c r="DV432" s="76"/>
      <c r="DW432" s="76"/>
      <c r="DX432" s="76"/>
      <c r="DY432" s="76"/>
      <c r="DZ432" s="62" t="s">
        <v>86</v>
      </c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81" t="s">
        <v>84</v>
      </c>
      <c r="EM432" s="81"/>
      <c r="EN432" s="81"/>
      <c r="EO432" s="81"/>
      <c r="EP432" s="81"/>
      <c r="EQ432" s="81"/>
      <c r="ER432" s="81"/>
      <c r="ES432" s="81"/>
      <c r="ET432" s="81"/>
      <c r="EU432" s="81"/>
      <c r="EV432" s="81"/>
      <c r="EW432" s="81"/>
      <c r="EX432" s="81"/>
    </row>
    <row r="433" spans="1:154" s="15" customFormat="1" ht="38.25" customHeight="1" x14ac:dyDescent="0.2">
      <c r="A433" s="76" t="s">
        <v>678</v>
      </c>
      <c r="B433" s="76"/>
      <c r="C433" s="76"/>
      <c r="D433" s="76"/>
      <c r="E433" s="76"/>
      <c r="F433" s="83" t="s">
        <v>1306</v>
      </c>
      <c r="G433" s="83"/>
      <c r="H433" s="83"/>
      <c r="I433" s="83"/>
      <c r="J433" s="83"/>
      <c r="K433" s="83"/>
      <c r="L433" s="83"/>
      <c r="M433" s="83"/>
      <c r="N433" s="83"/>
      <c r="O433" s="83" t="s">
        <v>1236</v>
      </c>
      <c r="P433" s="83"/>
      <c r="Q433" s="83"/>
      <c r="R433" s="83"/>
      <c r="S433" s="83"/>
      <c r="T433" s="83"/>
      <c r="U433" s="83"/>
      <c r="V433" s="83"/>
      <c r="W433" s="83"/>
      <c r="X433" s="60" t="s">
        <v>370</v>
      </c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 t="s">
        <v>77</v>
      </c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9">
        <v>778</v>
      </c>
      <c r="AZ433" s="69"/>
      <c r="BA433" s="69"/>
      <c r="BB433" s="69"/>
      <c r="BC433" s="69"/>
      <c r="BD433" s="69"/>
      <c r="BE433" s="62" t="s">
        <v>95</v>
      </c>
      <c r="BF433" s="62"/>
      <c r="BG433" s="62"/>
      <c r="BH433" s="62"/>
      <c r="BI433" s="62"/>
      <c r="BJ433" s="62"/>
      <c r="BK433" s="62"/>
      <c r="BL433" s="62"/>
      <c r="BM433" s="62"/>
      <c r="BN433" s="62">
        <v>500</v>
      </c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80">
        <v>71701000</v>
      </c>
      <c r="BZ433" s="80"/>
      <c r="CA433" s="80"/>
      <c r="CB433" s="80"/>
      <c r="CC433" s="80"/>
      <c r="CD433" s="80"/>
      <c r="CE433" s="60" t="s">
        <v>80</v>
      </c>
      <c r="CF433" s="60"/>
      <c r="CG433" s="60"/>
      <c r="CH433" s="60"/>
      <c r="CI433" s="60"/>
      <c r="CJ433" s="60"/>
      <c r="CK433" s="60"/>
      <c r="CL433" s="60"/>
      <c r="CM433" s="60"/>
      <c r="CN433" s="61">
        <v>1300000</v>
      </c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76" t="s">
        <v>1332</v>
      </c>
      <c r="DC433" s="76"/>
      <c r="DD433" s="76"/>
      <c r="DE433" s="76"/>
      <c r="DF433" s="76"/>
      <c r="DG433" s="76"/>
      <c r="DH433" s="76"/>
      <c r="DI433" s="76"/>
      <c r="DJ433" s="76"/>
      <c r="DK433" s="76"/>
      <c r="DL433" s="76"/>
      <c r="DM433" s="76"/>
      <c r="DN433" s="76"/>
      <c r="DO433" s="76" t="s">
        <v>642</v>
      </c>
      <c r="DP433" s="76"/>
      <c r="DQ433" s="76"/>
      <c r="DR433" s="76"/>
      <c r="DS433" s="76"/>
      <c r="DT433" s="76"/>
      <c r="DU433" s="76"/>
      <c r="DV433" s="76"/>
      <c r="DW433" s="76"/>
      <c r="DX433" s="76"/>
      <c r="DY433" s="76"/>
      <c r="DZ433" s="62" t="s">
        <v>86</v>
      </c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81" t="s">
        <v>84</v>
      </c>
      <c r="EM433" s="81"/>
      <c r="EN433" s="81"/>
      <c r="EO433" s="81"/>
      <c r="EP433" s="81"/>
      <c r="EQ433" s="81"/>
      <c r="ER433" s="81"/>
      <c r="ES433" s="81"/>
      <c r="ET433" s="81"/>
      <c r="EU433" s="81"/>
      <c r="EV433" s="81"/>
      <c r="EW433" s="81"/>
      <c r="EX433" s="81"/>
    </row>
    <row r="434" spans="1:154" s="15" customFormat="1" ht="38.25" customHeight="1" x14ac:dyDescent="0.2">
      <c r="A434" s="76" t="s">
        <v>679</v>
      </c>
      <c r="B434" s="76"/>
      <c r="C434" s="76"/>
      <c r="D434" s="76"/>
      <c r="E434" s="76"/>
      <c r="F434" s="83" t="s">
        <v>111</v>
      </c>
      <c r="G434" s="83"/>
      <c r="H434" s="83"/>
      <c r="I434" s="83"/>
      <c r="J434" s="83"/>
      <c r="K434" s="83"/>
      <c r="L434" s="83"/>
      <c r="M434" s="83"/>
      <c r="N434" s="83"/>
      <c r="O434" s="83" t="s">
        <v>652</v>
      </c>
      <c r="P434" s="83"/>
      <c r="Q434" s="83"/>
      <c r="R434" s="83"/>
      <c r="S434" s="83"/>
      <c r="T434" s="83"/>
      <c r="U434" s="83"/>
      <c r="V434" s="83"/>
      <c r="W434" s="83"/>
      <c r="X434" s="60" t="s">
        <v>583</v>
      </c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 t="s">
        <v>77</v>
      </c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9">
        <v>876</v>
      </c>
      <c r="AZ434" s="69"/>
      <c r="BA434" s="69"/>
      <c r="BB434" s="69"/>
      <c r="BC434" s="69"/>
      <c r="BD434" s="69"/>
      <c r="BE434" s="62" t="s">
        <v>79</v>
      </c>
      <c r="BF434" s="62"/>
      <c r="BG434" s="62"/>
      <c r="BH434" s="62"/>
      <c r="BI434" s="62"/>
      <c r="BJ434" s="62"/>
      <c r="BK434" s="62"/>
      <c r="BL434" s="62"/>
      <c r="BM434" s="62"/>
      <c r="BN434" s="62">
        <v>2920</v>
      </c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80">
        <v>71701000</v>
      </c>
      <c r="BZ434" s="80"/>
      <c r="CA434" s="80"/>
      <c r="CB434" s="80"/>
      <c r="CC434" s="80"/>
      <c r="CD434" s="80"/>
      <c r="CE434" s="60" t="s">
        <v>80</v>
      </c>
      <c r="CF434" s="60"/>
      <c r="CG434" s="60"/>
      <c r="CH434" s="60"/>
      <c r="CI434" s="60"/>
      <c r="CJ434" s="60"/>
      <c r="CK434" s="60"/>
      <c r="CL434" s="60"/>
      <c r="CM434" s="60"/>
      <c r="CN434" s="61">
        <v>1867800</v>
      </c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76" t="s">
        <v>85</v>
      </c>
      <c r="DC434" s="76"/>
      <c r="DD434" s="76"/>
      <c r="DE434" s="76"/>
      <c r="DF434" s="76"/>
      <c r="DG434" s="76"/>
      <c r="DH434" s="76"/>
      <c r="DI434" s="76"/>
      <c r="DJ434" s="76"/>
      <c r="DK434" s="76"/>
      <c r="DL434" s="76"/>
      <c r="DM434" s="76"/>
      <c r="DN434" s="76"/>
      <c r="DO434" s="76" t="s">
        <v>1331</v>
      </c>
      <c r="DP434" s="76"/>
      <c r="DQ434" s="76"/>
      <c r="DR434" s="76"/>
      <c r="DS434" s="76"/>
      <c r="DT434" s="76"/>
      <c r="DU434" s="76"/>
      <c r="DV434" s="76"/>
      <c r="DW434" s="76"/>
      <c r="DX434" s="76"/>
      <c r="DY434" s="76"/>
      <c r="DZ434" s="62" t="s">
        <v>86</v>
      </c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81" t="s">
        <v>84</v>
      </c>
      <c r="EM434" s="81"/>
      <c r="EN434" s="81"/>
      <c r="EO434" s="81"/>
      <c r="EP434" s="81"/>
      <c r="EQ434" s="81"/>
      <c r="ER434" s="81"/>
      <c r="ES434" s="81"/>
      <c r="ET434" s="81"/>
      <c r="EU434" s="81"/>
      <c r="EV434" s="81"/>
      <c r="EW434" s="81"/>
      <c r="EX434" s="81"/>
    </row>
    <row r="435" spans="1:154" s="15" customFormat="1" ht="38.25" customHeight="1" x14ac:dyDescent="0.2">
      <c r="A435" s="76" t="s">
        <v>680</v>
      </c>
      <c r="B435" s="76"/>
      <c r="C435" s="76"/>
      <c r="D435" s="76"/>
      <c r="E435" s="76"/>
      <c r="F435" s="83" t="s">
        <v>111</v>
      </c>
      <c r="G435" s="83"/>
      <c r="H435" s="83"/>
      <c r="I435" s="83"/>
      <c r="J435" s="83"/>
      <c r="K435" s="83"/>
      <c r="L435" s="83"/>
      <c r="M435" s="83"/>
      <c r="N435" s="83"/>
      <c r="O435" s="83" t="s">
        <v>312</v>
      </c>
      <c r="P435" s="83"/>
      <c r="Q435" s="83"/>
      <c r="R435" s="83"/>
      <c r="S435" s="83"/>
      <c r="T435" s="83"/>
      <c r="U435" s="83"/>
      <c r="V435" s="83"/>
      <c r="W435" s="83"/>
      <c r="X435" s="60" t="s">
        <v>125</v>
      </c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 t="s">
        <v>77</v>
      </c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9">
        <v>778</v>
      </c>
      <c r="AZ435" s="69"/>
      <c r="BA435" s="69"/>
      <c r="BB435" s="69"/>
      <c r="BC435" s="69"/>
      <c r="BD435" s="69"/>
      <c r="BE435" s="62" t="s">
        <v>95</v>
      </c>
      <c r="BF435" s="62"/>
      <c r="BG435" s="62"/>
      <c r="BH435" s="62"/>
      <c r="BI435" s="62"/>
      <c r="BJ435" s="62"/>
      <c r="BK435" s="62"/>
      <c r="BL435" s="62"/>
      <c r="BM435" s="62"/>
      <c r="BN435" s="62">
        <v>6</v>
      </c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80">
        <v>71701000</v>
      </c>
      <c r="BZ435" s="80"/>
      <c r="CA435" s="80"/>
      <c r="CB435" s="80"/>
      <c r="CC435" s="80"/>
      <c r="CD435" s="80"/>
      <c r="CE435" s="60" t="s">
        <v>80</v>
      </c>
      <c r="CF435" s="60"/>
      <c r="CG435" s="60"/>
      <c r="CH435" s="60"/>
      <c r="CI435" s="60"/>
      <c r="CJ435" s="60"/>
      <c r="CK435" s="60"/>
      <c r="CL435" s="60"/>
      <c r="CM435" s="60"/>
      <c r="CN435" s="61">
        <v>1106250</v>
      </c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76" t="s">
        <v>1332</v>
      </c>
      <c r="DC435" s="76"/>
      <c r="DD435" s="76"/>
      <c r="DE435" s="76"/>
      <c r="DF435" s="76"/>
      <c r="DG435" s="76"/>
      <c r="DH435" s="76"/>
      <c r="DI435" s="76"/>
      <c r="DJ435" s="76"/>
      <c r="DK435" s="76"/>
      <c r="DL435" s="76"/>
      <c r="DM435" s="76"/>
      <c r="DN435" s="76"/>
      <c r="DO435" s="76" t="s">
        <v>642</v>
      </c>
      <c r="DP435" s="76"/>
      <c r="DQ435" s="76"/>
      <c r="DR435" s="76"/>
      <c r="DS435" s="76"/>
      <c r="DT435" s="76"/>
      <c r="DU435" s="76"/>
      <c r="DV435" s="76"/>
      <c r="DW435" s="76"/>
      <c r="DX435" s="76"/>
      <c r="DY435" s="76"/>
      <c r="DZ435" s="62" t="s">
        <v>86</v>
      </c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81" t="s">
        <v>84</v>
      </c>
      <c r="EM435" s="81"/>
      <c r="EN435" s="81"/>
      <c r="EO435" s="81"/>
      <c r="EP435" s="81"/>
      <c r="EQ435" s="81"/>
      <c r="ER435" s="81"/>
      <c r="ES435" s="81"/>
      <c r="ET435" s="81"/>
      <c r="EU435" s="81"/>
      <c r="EV435" s="81"/>
      <c r="EW435" s="81"/>
      <c r="EX435" s="81"/>
    </row>
    <row r="436" spans="1:154" s="15" customFormat="1" ht="38.25" customHeight="1" x14ac:dyDescent="0.2">
      <c r="A436" s="76"/>
      <c r="B436" s="76"/>
      <c r="C436" s="76"/>
      <c r="D436" s="76"/>
      <c r="E436" s="76"/>
      <c r="F436" s="83" t="s">
        <v>111</v>
      </c>
      <c r="G436" s="83"/>
      <c r="H436" s="83"/>
      <c r="I436" s="83"/>
      <c r="J436" s="83"/>
      <c r="K436" s="83"/>
      <c r="L436" s="83"/>
      <c r="M436" s="83"/>
      <c r="N436" s="83"/>
      <c r="O436" s="83" t="s">
        <v>1178</v>
      </c>
      <c r="P436" s="83"/>
      <c r="Q436" s="83"/>
      <c r="R436" s="83"/>
      <c r="S436" s="83"/>
      <c r="T436" s="83"/>
      <c r="U436" s="83"/>
      <c r="V436" s="83"/>
      <c r="W436" s="83"/>
      <c r="X436" s="60" t="s">
        <v>624</v>
      </c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 t="s">
        <v>77</v>
      </c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9">
        <v>796</v>
      </c>
      <c r="AZ436" s="69"/>
      <c r="BA436" s="69"/>
      <c r="BB436" s="69"/>
      <c r="BC436" s="69"/>
      <c r="BD436" s="69"/>
      <c r="BE436" s="62" t="s">
        <v>89</v>
      </c>
      <c r="BF436" s="62"/>
      <c r="BG436" s="62"/>
      <c r="BH436" s="62"/>
      <c r="BI436" s="62"/>
      <c r="BJ436" s="62"/>
      <c r="BK436" s="62"/>
      <c r="BL436" s="62"/>
      <c r="BM436" s="62"/>
      <c r="BN436" s="62">
        <v>290</v>
      </c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80">
        <v>71701000</v>
      </c>
      <c r="BZ436" s="80"/>
      <c r="CA436" s="80"/>
      <c r="CB436" s="80"/>
      <c r="CC436" s="80"/>
      <c r="CD436" s="80"/>
      <c r="CE436" s="60" t="s">
        <v>80</v>
      </c>
      <c r="CF436" s="60"/>
      <c r="CG436" s="60"/>
      <c r="CH436" s="60"/>
      <c r="CI436" s="60"/>
      <c r="CJ436" s="60"/>
      <c r="CK436" s="60"/>
      <c r="CL436" s="60"/>
      <c r="CM436" s="60"/>
      <c r="CN436" s="61">
        <v>299978.5</v>
      </c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76" t="s">
        <v>1332</v>
      </c>
      <c r="DC436" s="76"/>
      <c r="DD436" s="76"/>
      <c r="DE436" s="76"/>
      <c r="DF436" s="76"/>
      <c r="DG436" s="76"/>
      <c r="DH436" s="76"/>
      <c r="DI436" s="76"/>
      <c r="DJ436" s="76"/>
      <c r="DK436" s="76"/>
      <c r="DL436" s="76"/>
      <c r="DM436" s="76"/>
      <c r="DN436" s="76"/>
      <c r="DO436" s="76" t="s">
        <v>642</v>
      </c>
      <c r="DP436" s="76"/>
      <c r="DQ436" s="76"/>
      <c r="DR436" s="76"/>
      <c r="DS436" s="76"/>
      <c r="DT436" s="76"/>
      <c r="DU436" s="76"/>
      <c r="DV436" s="76"/>
      <c r="DW436" s="76"/>
      <c r="DX436" s="76"/>
      <c r="DY436" s="76"/>
      <c r="DZ436" s="62" t="s">
        <v>86</v>
      </c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81" t="s">
        <v>84</v>
      </c>
      <c r="EM436" s="81"/>
      <c r="EN436" s="81"/>
      <c r="EO436" s="81"/>
      <c r="EP436" s="81"/>
      <c r="EQ436" s="81"/>
      <c r="ER436" s="81"/>
      <c r="ES436" s="81"/>
      <c r="ET436" s="81"/>
      <c r="EU436" s="81"/>
      <c r="EV436" s="81"/>
      <c r="EW436" s="81"/>
      <c r="EX436" s="81"/>
    </row>
    <row r="437" spans="1:154" s="15" customFormat="1" ht="38.25" customHeight="1" x14ac:dyDescent="0.2">
      <c r="A437" s="76"/>
      <c r="B437" s="76"/>
      <c r="C437" s="76"/>
      <c r="D437" s="76"/>
      <c r="E437" s="76"/>
      <c r="F437" s="83" t="s">
        <v>111</v>
      </c>
      <c r="G437" s="83"/>
      <c r="H437" s="83"/>
      <c r="I437" s="83"/>
      <c r="J437" s="83"/>
      <c r="K437" s="83"/>
      <c r="L437" s="83"/>
      <c r="M437" s="83"/>
      <c r="N437" s="83"/>
      <c r="O437" s="83" t="s">
        <v>1260</v>
      </c>
      <c r="P437" s="83"/>
      <c r="Q437" s="83"/>
      <c r="R437" s="83"/>
      <c r="S437" s="83"/>
      <c r="T437" s="83"/>
      <c r="U437" s="83"/>
      <c r="V437" s="83"/>
      <c r="W437" s="83"/>
      <c r="X437" s="60" t="s">
        <v>1261</v>
      </c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 t="s">
        <v>77</v>
      </c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9">
        <v>778</v>
      </c>
      <c r="AZ437" s="69"/>
      <c r="BA437" s="69"/>
      <c r="BB437" s="69"/>
      <c r="BC437" s="69"/>
      <c r="BD437" s="69"/>
      <c r="BE437" s="62" t="s">
        <v>95</v>
      </c>
      <c r="BF437" s="62"/>
      <c r="BG437" s="62"/>
      <c r="BH437" s="62"/>
      <c r="BI437" s="62"/>
      <c r="BJ437" s="62"/>
      <c r="BK437" s="62"/>
      <c r="BL437" s="62"/>
      <c r="BM437" s="62"/>
      <c r="BN437" s="62">
        <v>45</v>
      </c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80">
        <v>71701000</v>
      </c>
      <c r="BZ437" s="80"/>
      <c r="CA437" s="80"/>
      <c r="CB437" s="80"/>
      <c r="CC437" s="80"/>
      <c r="CD437" s="80"/>
      <c r="CE437" s="60" t="s">
        <v>80</v>
      </c>
      <c r="CF437" s="60"/>
      <c r="CG437" s="60"/>
      <c r="CH437" s="60"/>
      <c r="CI437" s="60"/>
      <c r="CJ437" s="60"/>
      <c r="CK437" s="60"/>
      <c r="CL437" s="60"/>
      <c r="CM437" s="60"/>
      <c r="CN437" s="61">
        <v>599900</v>
      </c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76" t="s">
        <v>1332</v>
      </c>
      <c r="DC437" s="76"/>
      <c r="DD437" s="76"/>
      <c r="DE437" s="76"/>
      <c r="DF437" s="76"/>
      <c r="DG437" s="76"/>
      <c r="DH437" s="76"/>
      <c r="DI437" s="76"/>
      <c r="DJ437" s="76"/>
      <c r="DK437" s="76"/>
      <c r="DL437" s="76"/>
      <c r="DM437" s="76"/>
      <c r="DN437" s="76"/>
      <c r="DO437" s="76" t="s">
        <v>642</v>
      </c>
      <c r="DP437" s="76"/>
      <c r="DQ437" s="76"/>
      <c r="DR437" s="76"/>
      <c r="DS437" s="76"/>
      <c r="DT437" s="76"/>
      <c r="DU437" s="76"/>
      <c r="DV437" s="76"/>
      <c r="DW437" s="76"/>
      <c r="DX437" s="76"/>
      <c r="DY437" s="76"/>
      <c r="DZ437" s="62" t="s">
        <v>86</v>
      </c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81" t="s">
        <v>84</v>
      </c>
      <c r="EM437" s="81"/>
      <c r="EN437" s="81"/>
      <c r="EO437" s="81"/>
      <c r="EP437" s="81"/>
      <c r="EQ437" s="81"/>
      <c r="ER437" s="81"/>
      <c r="ES437" s="81"/>
      <c r="ET437" s="81"/>
      <c r="EU437" s="81"/>
      <c r="EV437" s="81"/>
      <c r="EW437" s="81"/>
      <c r="EX437" s="81"/>
    </row>
    <row r="438" spans="1:154" s="15" customFormat="1" ht="38.25" customHeight="1" x14ac:dyDescent="0.2">
      <c r="A438" s="76"/>
      <c r="B438" s="76"/>
      <c r="C438" s="76"/>
      <c r="D438" s="76"/>
      <c r="E438" s="76"/>
      <c r="F438" s="83" t="s">
        <v>111</v>
      </c>
      <c r="G438" s="83"/>
      <c r="H438" s="83"/>
      <c r="I438" s="83"/>
      <c r="J438" s="83"/>
      <c r="K438" s="83"/>
      <c r="L438" s="83"/>
      <c r="M438" s="83"/>
      <c r="N438" s="83"/>
      <c r="O438" s="83" t="s">
        <v>1260</v>
      </c>
      <c r="P438" s="83"/>
      <c r="Q438" s="83"/>
      <c r="R438" s="83"/>
      <c r="S438" s="83"/>
      <c r="T438" s="83"/>
      <c r="U438" s="83"/>
      <c r="V438" s="83"/>
      <c r="W438" s="83"/>
      <c r="X438" s="60" t="s">
        <v>1261</v>
      </c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 t="s">
        <v>77</v>
      </c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9">
        <v>778</v>
      </c>
      <c r="AZ438" s="69"/>
      <c r="BA438" s="69"/>
      <c r="BB438" s="69"/>
      <c r="BC438" s="69"/>
      <c r="BD438" s="69"/>
      <c r="BE438" s="62" t="s">
        <v>95</v>
      </c>
      <c r="BF438" s="62"/>
      <c r="BG438" s="62"/>
      <c r="BH438" s="62"/>
      <c r="BI438" s="62"/>
      <c r="BJ438" s="62"/>
      <c r="BK438" s="62"/>
      <c r="BL438" s="62"/>
      <c r="BM438" s="62"/>
      <c r="BN438" s="62">
        <v>40</v>
      </c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80">
        <v>71701000</v>
      </c>
      <c r="BZ438" s="80"/>
      <c r="CA438" s="80"/>
      <c r="CB438" s="80"/>
      <c r="CC438" s="80"/>
      <c r="CD438" s="80"/>
      <c r="CE438" s="60" t="s">
        <v>80</v>
      </c>
      <c r="CF438" s="60"/>
      <c r="CG438" s="60"/>
      <c r="CH438" s="60"/>
      <c r="CI438" s="60"/>
      <c r="CJ438" s="60"/>
      <c r="CK438" s="60"/>
      <c r="CL438" s="60"/>
      <c r="CM438" s="60"/>
      <c r="CN438" s="61">
        <v>1109769.6000000001</v>
      </c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76" t="s">
        <v>1332</v>
      </c>
      <c r="DC438" s="76"/>
      <c r="DD438" s="76"/>
      <c r="DE438" s="76"/>
      <c r="DF438" s="76"/>
      <c r="DG438" s="76"/>
      <c r="DH438" s="76"/>
      <c r="DI438" s="76"/>
      <c r="DJ438" s="76"/>
      <c r="DK438" s="76"/>
      <c r="DL438" s="76"/>
      <c r="DM438" s="76"/>
      <c r="DN438" s="76"/>
      <c r="DO438" s="76" t="s">
        <v>642</v>
      </c>
      <c r="DP438" s="76"/>
      <c r="DQ438" s="76"/>
      <c r="DR438" s="76"/>
      <c r="DS438" s="76"/>
      <c r="DT438" s="76"/>
      <c r="DU438" s="76"/>
      <c r="DV438" s="76"/>
      <c r="DW438" s="76"/>
      <c r="DX438" s="76"/>
      <c r="DY438" s="76"/>
      <c r="DZ438" s="62" t="s">
        <v>86</v>
      </c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81" t="s">
        <v>84</v>
      </c>
      <c r="EM438" s="81"/>
      <c r="EN438" s="81"/>
      <c r="EO438" s="81"/>
      <c r="EP438" s="81"/>
      <c r="EQ438" s="81"/>
      <c r="ER438" s="81"/>
      <c r="ES438" s="81"/>
      <c r="ET438" s="81"/>
      <c r="EU438" s="81"/>
      <c r="EV438" s="81"/>
      <c r="EW438" s="81"/>
      <c r="EX438" s="81"/>
    </row>
    <row r="439" spans="1:154" s="15" customFormat="1" ht="38.25" customHeight="1" x14ac:dyDescent="0.2">
      <c r="A439" s="76"/>
      <c r="B439" s="76"/>
      <c r="C439" s="76"/>
      <c r="D439" s="76"/>
      <c r="E439" s="76"/>
      <c r="F439" s="83" t="s">
        <v>111</v>
      </c>
      <c r="G439" s="83"/>
      <c r="H439" s="83"/>
      <c r="I439" s="83"/>
      <c r="J439" s="83"/>
      <c r="K439" s="83"/>
      <c r="L439" s="83"/>
      <c r="M439" s="83"/>
      <c r="N439" s="83"/>
      <c r="O439" s="83" t="s">
        <v>1260</v>
      </c>
      <c r="P439" s="83"/>
      <c r="Q439" s="83"/>
      <c r="R439" s="83"/>
      <c r="S439" s="83"/>
      <c r="T439" s="83"/>
      <c r="U439" s="83"/>
      <c r="V439" s="83"/>
      <c r="W439" s="83"/>
      <c r="X439" s="60" t="s">
        <v>1261</v>
      </c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 t="s">
        <v>77</v>
      </c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9">
        <v>778</v>
      </c>
      <c r="AZ439" s="69"/>
      <c r="BA439" s="69"/>
      <c r="BB439" s="69"/>
      <c r="BC439" s="69"/>
      <c r="BD439" s="69"/>
      <c r="BE439" s="62" t="s">
        <v>95</v>
      </c>
      <c r="BF439" s="62"/>
      <c r="BG439" s="62"/>
      <c r="BH439" s="62"/>
      <c r="BI439" s="62"/>
      <c r="BJ439" s="62"/>
      <c r="BK439" s="62"/>
      <c r="BL439" s="62"/>
      <c r="BM439" s="62"/>
      <c r="BN439" s="62">
        <v>1016</v>
      </c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80">
        <v>71701000</v>
      </c>
      <c r="BZ439" s="80"/>
      <c r="CA439" s="80"/>
      <c r="CB439" s="80"/>
      <c r="CC439" s="80"/>
      <c r="CD439" s="80"/>
      <c r="CE439" s="60" t="s">
        <v>80</v>
      </c>
      <c r="CF439" s="60"/>
      <c r="CG439" s="60"/>
      <c r="CH439" s="60"/>
      <c r="CI439" s="60"/>
      <c r="CJ439" s="60"/>
      <c r="CK439" s="60"/>
      <c r="CL439" s="60"/>
      <c r="CM439" s="60"/>
      <c r="CN439" s="61">
        <v>499998</v>
      </c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76" t="s">
        <v>1332</v>
      </c>
      <c r="DC439" s="76"/>
      <c r="DD439" s="76"/>
      <c r="DE439" s="76"/>
      <c r="DF439" s="76"/>
      <c r="DG439" s="76"/>
      <c r="DH439" s="76"/>
      <c r="DI439" s="76"/>
      <c r="DJ439" s="76"/>
      <c r="DK439" s="76"/>
      <c r="DL439" s="76"/>
      <c r="DM439" s="76"/>
      <c r="DN439" s="76"/>
      <c r="DO439" s="76" t="s">
        <v>642</v>
      </c>
      <c r="DP439" s="76"/>
      <c r="DQ439" s="76"/>
      <c r="DR439" s="76"/>
      <c r="DS439" s="76"/>
      <c r="DT439" s="76"/>
      <c r="DU439" s="76"/>
      <c r="DV439" s="76"/>
      <c r="DW439" s="76"/>
      <c r="DX439" s="76"/>
      <c r="DY439" s="76"/>
      <c r="DZ439" s="62" t="s">
        <v>86</v>
      </c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81" t="s">
        <v>84</v>
      </c>
      <c r="EM439" s="81"/>
      <c r="EN439" s="81"/>
      <c r="EO439" s="81"/>
      <c r="EP439" s="81"/>
      <c r="EQ439" s="81"/>
      <c r="ER439" s="81"/>
      <c r="ES439" s="81"/>
      <c r="ET439" s="81"/>
      <c r="EU439" s="81"/>
      <c r="EV439" s="81"/>
      <c r="EW439" s="81"/>
      <c r="EX439" s="81"/>
    </row>
    <row r="440" spans="1:154" s="15" customFormat="1" ht="38.25" customHeight="1" x14ac:dyDescent="0.2">
      <c r="A440" s="76"/>
      <c r="B440" s="76"/>
      <c r="C440" s="76"/>
      <c r="D440" s="76"/>
      <c r="E440" s="76"/>
      <c r="F440" s="83" t="s">
        <v>111</v>
      </c>
      <c r="G440" s="83"/>
      <c r="H440" s="83"/>
      <c r="I440" s="83"/>
      <c r="J440" s="83"/>
      <c r="K440" s="83"/>
      <c r="L440" s="83"/>
      <c r="M440" s="83"/>
      <c r="N440" s="83"/>
      <c r="O440" s="83" t="s">
        <v>312</v>
      </c>
      <c r="P440" s="83"/>
      <c r="Q440" s="83"/>
      <c r="R440" s="83"/>
      <c r="S440" s="83"/>
      <c r="T440" s="83"/>
      <c r="U440" s="83"/>
      <c r="V440" s="83"/>
      <c r="W440" s="83"/>
      <c r="X440" s="60" t="s">
        <v>574</v>
      </c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 t="s">
        <v>77</v>
      </c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9">
        <v>778</v>
      </c>
      <c r="AZ440" s="69"/>
      <c r="BA440" s="69"/>
      <c r="BB440" s="69"/>
      <c r="BC440" s="69"/>
      <c r="BD440" s="69"/>
      <c r="BE440" s="62" t="s">
        <v>95</v>
      </c>
      <c r="BF440" s="62"/>
      <c r="BG440" s="62"/>
      <c r="BH440" s="62"/>
      <c r="BI440" s="62"/>
      <c r="BJ440" s="62"/>
      <c r="BK440" s="62"/>
      <c r="BL440" s="62"/>
      <c r="BM440" s="62"/>
      <c r="BN440" s="62">
        <v>65</v>
      </c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80">
        <v>71701000</v>
      </c>
      <c r="BZ440" s="80"/>
      <c r="CA440" s="80"/>
      <c r="CB440" s="80"/>
      <c r="CC440" s="80"/>
      <c r="CD440" s="80"/>
      <c r="CE440" s="60" t="s">
        <v>80</v>
      </c>
      <c r="CF440" s="60"/>
      <c r="CG440" s="60"/>
      <c r="CH440" s="60"/>
      <c r="CI440" s="60"/>
      <c r="CJ440" s="60"/>
      <c r="CK440" s="60"/>
      <c r="CL440" s="60"/>
      <c r="CM440" s="60"/>
      <c r="CN440" s="61">
        <v>1010581</v>
      </c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76" t="s">
        <v>1332</v>
      </c>
      <c r="DC440" s="76"/>
      <c r="DD440" s="76"/>
      <c r="DE440" s="76"/>
      <c r="DF440" s="76"/>
      <c r="DG440" s="76"/>
      <c r="DH440" s="76"/>
      <c r="DI440" s="76"/>
      <c r="DJ440" s="76"/>
      <c r="DK440" s="76"/>
      <c r="DL440" s="76"/>
      <c r="DM440" s="76"/>
      <c r="DN440" s="76"/>
      <c r="DO440" s="76" t="s">
        <v>642</v>
      </c>
      <c r="DP440" s="76"/>
      <c r="DQ440" s="76"/>
      <c r="DR440" s="76"/>
      <c r="DS440" s="76"/>
      <c r="DT440" s="76"/>
      <c r="DU440" s="76"/>
      <c r="DV440" s="76"/>
      <c r="DW440" s="76"/>
      <c r="DX440" s="76"/>
      <c r="DY440" s="76"/>
      <c r="DZ440" s="62" t="s">
        <v>86</v>
      </c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81" t="s">
        <v>84</v>
      </c>
      <c r="EM440" s="81"/>
      <c r="EN440" s="81"/>
      <c r="EO440" s="81"/>
      <c r="EP440" s="81"/>
      <c r="EQ440" s="81"/>
      <c r="ER440" s="81"/>
      <c r="ES440" s="81"/>
      <c r="ET440" s="81"/>
      <c r="EU440" s="81"/>
      <c r="EV440" s="81"/>
      <c r="EW440" s="81"/>
      <c r="EX440" s="81"/>
    </row>
    <row r="441" spans="1:154" s="15" customFormat="1" ht="38.25" customHeight="1" x14ac:dyDescent="0.2">
      <c r="A441" s="76"/>
      <c r="B441" s="76"/>
      <c r="C441" s="76"/>
      <c r="D441" s="76"/>
      <c r="E441" s="76"/>
      <c r="F441" s="83" t="s">
        <v>111</v>
      </c>
      <c r="G441" s="83"/>
      <c r="H441" s="83"/>
      <c r="I441" s="83"/>
      <c r="J441" s="83"/>
      <c r="K441" s="83"/>
      <c r="L441" s="83"/>
      <c r="M441" s="83"/>
      <c r="N441" s="83"/>
      <c r="O441" s="83" t="s">
        <v>1243</v>
      </c>
      <c r="P441" s="83"/>
      <c r="Q441" s="83"/>
      <c r="R441" s="83"/>
      <c r="S441" s="83"/>
      <c r="T441" s="83"/>
      <c r="U441" s="83"/>
      <c r="V441" s="83"/>
      <c r="W441" s="83"/>
      <c r="X441" s="60" t="s">
        <v>388</v>
      </c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 t="s">
        <v>77</v>
      </c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9">
        <v>876</v>
      </c>
      <c r="AZ441" s="69"/>
      <c r="BA441" s="69"/>
      <c r="BB441" s="69"/>
      <c r="BC441" s="69"/>
      <c r="BD441" s="69"/>
      <c r="BE441" s="62" t="s">
        <v>79</v>
      </c>
      <c r="BF441" s="62"/>
      <c r="BG441" s="62"/>
      <c r="BH441" s="62"/>
      <c r="BI441" s="62"/>
      <c r="BJ441" s="62"/>
      <c r="BK441" s="62"/>
      <c r="BL441" s="62"/>
      <c r="BM441" s="62"/>
      <c r="BN441" s="62">
        <v>1150</v>
      </c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80">
        <v>71701000</v>
      </c>
      <c r="BZ441" s="80"/>
      <c r="CA441" s="80"/>
      <c r="CB441" s="80"/>
      <c r="CC441" s="80"/>
      <c r="CD441" s="80"/>
      <c r="CE441" s="60" t="s">
        <v>80</v>
      </c>
      <c r="CF441" s="60"/>
      <c r="CG441" s="60"/>
      <c r="CH441" s="60"/>
      <c r="CI441" s="60"/>
      <c r="CJ441" s="60"/>
      <c r="CK441" s="60"/>
      <c r="CL441" s="60"/>
      <c r="CM441" s="60"/>
      <c r="CN441" s="61">
        <v>539550</v>
      </c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76" t="s">
        <v>1332</v>
      </c>
      <c r="DC441" s="76"/>
      <c r="DD441" s="76"/>
      <c r="DE441" s="76"/>
      <c r="DF441" s="76"/>
      <c r="DG441" s="76"/>
      <c r="DH441" s="76"/>
      <c r="DI441" s="76"/>
      <c r="DJ441" s="76"/>
      <c r="DK441" s="76"/>
      <c r="DL441" s="76"/>
      <c r="DM441" s="76"/>
      <c r="DN441" s="76"/>
      <c r="DO441" s="76" t="s">
        <v>642</v>
      </c>
      <c r="DP441" s="76"/>
      <c r="DQ441" s="76"/>
      <c r="DR441" s="76"/>
      <c r="DS441" s="76"/>
      <c r="DT441" s="76"/>
      <c r="DU441" s="76"/>
      <c r="DV441" s="76"/>
      <c r="DW441" s="76"/>
      <c r="DX441" s="76"/>
      <c r="DY441" s="76"/>
      <c r="DZ441" s="62" t="s">
        <v>86</v>
      </c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81" t="s">
        <v>84</v>
      </c>
      <c r="EM441" s="81"/>
      <c r="EN441" s="81"/>
      <c r="EO441" s="81"/>
      <c r="EP441" s="81"/>
      <c r="EQ441" s="81"/>
      <c r="ER441" s="81"/>
      <c r="ES441" s="81"/>
      <c r="ET441" s="81"/>
      <c r="EU441" s="81"/>
      <c r="EV441" s="81"/>
      <c r="EW441" s="81"/>
      <c r="EX441" s="81"/>
    </row>
    <row r="442" spans="1:154" s="21" customFormat="1" ht="69" customHeight="1" x14ac:dyDescent="0.2">
      <c r="A442" s="76" t="s">
        <v>678</v>
      </c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59"/>
      <c r="P442" s="59"/>
      <c r="Q442" s="59"/>
      <c r="R442" s="59"/>
      <c r="S442" s="59"/>
      <c r="T442" s="59"/>
      <c r="U442" s="59"/>
      <c r="V442" s="59"/>
      <c r="W442" s="59"/>
      <c r="X442" s="60" t="s">
        <v>546</v>
      </c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 t="s">
        <v>77</v>
      </c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84" t="s">
        <v>94</v>
      </c>
      <c r="AZ442" s="84"/>
      <c r="BA442" s="84"/>
      <c r="BB442" s="84"/>
      <c r="BC442" s="84"/>
      <c r="BD442" s="84"/>
      <c r="BE442" s="62" t="s">
        <v>95</v>
      </c>
      <c r="BF442" s="62"/>
      <c r="BG442" s="62"/>
      <c r="BH442" s="62"/>
      <c r="BI442" s="62"/>
      <c r="BJ442" s="62"/>
      <c r="BK442" s="62"/>
      <c r="BL442" s="62"/>
      <c r="BM442" s="62"/>
      <c r="BN442" s="62">
        <v>1</v>
      </c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76" t="s">
        <v>22</v>
      </c>
      <c r="BZ442" s="76"/>
      <c r="CA442" s="76"/>
      <c r="CB442" s="76"/>
      <c r="CC442" s="76"/>
      <c r="CD442" s="76"/>
      <c r="CE442" s="62" t="s">
        <v>80</v>
      </c>
      <c r="CF442" s="62"/>
      <c r="CG442" s="62"/>
      <c r="CH442" s="62"/>
      <c r="CI442" s="62"/>
      <c r="CJ442" s="62"/>
      <c r="CK442" s="62"/>
      <c r="CL442" s="62"/>
      <c r="CM442" s="62"/>
      <c r="CN442" s="85">
        <v>2656500</v>
      </c>
      <c r="CO442" s="85"/>
      <c r="CP442" s="85"/>
      <c r="CQ442" s="85"/>
      <c r="CR442" s="85"/>
      <c r="CS442" s="85"/>
      <c r="CT442" s="85"/>
      <c r="CU442" s="85"/>
      <c r="CV442" s="85"/>
      <c r="CW442" s="85"/>
      <c r="CX442" s="85"/>
      <c r="CY442" s="85"/>
      <c r="CZ442" s="85"/>
      <c r="DA442" s="85"/>
      <c r="DB442" s="76" t="s">
        <v>532</v>
      </c>
      <c r="DC442" s="76"/>
      <c r="DD442" s="76"/>
      <c r="DE442" s="76"/>
      <c r="DF442" s="76"/>
      <c r="DG442" s="76"/>
      <c r="DH442" s="76"/>
      <c r="DI442" s="76"/>
      <c r="DJ442" s="76"/>
      <c r="DK442" s="76"/>
      <c r="DL442" s="76"/>
      <c r="DM442" s="76"/>
      <c r="DN442" s="76"/>
      <c r="DO442" s="59" t="s">
        <v>642</v>
      </c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62" t="s">
        <v>102</v>
      </c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 t="s">
        <v>103</v>
      </c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</row>
    <row r="443" spans="1:154" s="21" customFormat="1" ht="78" customHeight="1" x14ac:dyDescent="0.2">
      <c r="A443" s="76" t="s">
        <v>679</v>
      </c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59"/>
      <c r="P443" s="59"/>
      <c r="Q443" s="59"/>
      <c r="R443" s="59"/>
      <c r="S443" s="59"/>
      <c r="T443" s="59"/>
      <c r="U443" s="59"/>
      <c r="V443" s="59"/>
      <c r="W443" s="59"/>
      <c r="X443" s="60" t="s">
        <v>559</v>
      </c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 t="s">
        <v>77</v>
      </c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84" t="s">
        <v>94</v>
      </c>
      <c r="AZ443" s="84"/>
      <c r="BA443" s="84"/>
      <c r="BB443" s="84"/>
      <c r="BC443" s="84"/>
      <c r="BD443" s="84"/>
      <c r="BE443" s="60" t="s">
        <v>95</v>
      </c>
      <c r="BF443" s="60"/>
      <c r="BG443" s="60"/>
      <c r="BH443" s="60"/>
      <c r="BI443" s="60"/>
      <c r="BJ443" s="60"/>
      <c r="BK443" s="60"/>
      <c r="BL443" s="60"/>
      <c r="BM443" s="60"/>
      <c r="BN443" s="62">
        <f>24+15+120+3+48</f>
        <v>210</v>
      </c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76" t="s">
        <v>22</v>
      </c>
      <c r="BZ443" s="76"/>
      <c r="CA443" s="76"/>
      <c r="CB443" s="76"/>
      <c r="CC443" s="76"/>
      <c r="CD443" s="76"/>
      <c r="CE443" s="62" t="s">
        <v>80</v>
      </c>
      <c r="CF443" s="62"/>
      <c r="CG443" s="62"/>
      <c r="CH443" s="62"/>
      <c r="CI443" s="62"/>
      <c r="CJ443" s="62"/>
      <c r="CK443" s="62"/>
      <c r="CL443" s="62"/>
      <c r="CM443" s="62"/>
      <c r="CN443" s="85">
        <v>2000000</v>
      </c>
      <c r="CO443" s="85"/>
      <c r="CP443" s="85"/>
      <c r="CQ443" s="85"/>
      <c r="CR443" s="85"/>
      <c r="CS443" s="85"/>
      <c r="CT443" s="85"/>
      <c r="CU443" s="85"/>
      <c r="CV443" s="85"/>
      <c r="CW443" s="85"/>
      <c r="CX443" s="85"/>
      <c r="CY443" s="85"/>
      <c r="CZ443" s="85"/>
      <c r="DA443" s="85"/>
      <c r="DB443" s="76" t="s">
        <v>532</v>
      </c>
      <c r="DC443" s="76"/>
      <c r="DD443" s="76"/>
      <c r="DE443" s="76"/>
      <c r="DF443" s="76"/>
      <c r="DG443" s="76"/>
      <c r="DH443" s="76"/>
      <c r="DI443" s="76"/>
      <c r="DJ443" s="76"/>
      <c r="DK443" s="76"/>
      <c r="DL443" s="76"/>
      <c r="DM443" s="76"/>
      <c r="DN443" s="76"/>
      <c r="DO443" s="59" t="s">
        <v>642</v>
      </c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62" t="s">
        <v>102</v>
      </c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 t="s">
        <v>103</v>
      </c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</row>
    <row r="444" spans="1:154" s="21" customFormat="1" ht="53.25" customHeight="1" x14ac:dyDescent="0.2">
      <c r="A444" s="76" t="s">
        <v>680</v>
      </c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60" t="s">
        <v>617</v>
      </c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 t="s">
        <v>77</v>
      </c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84" t="s">
        <v>94</v>
      </c>
      <c r="AZ444" s="84"/>
      <c r="BA444" s="84"/>
      <c r="BB444" s="84"/>
      <c r="BC444" s="84"/>
      <c r="BD444" s="84"/>
      <c r="BE444" s="60" t="s">
        <v>95</v>
      </c>
      <c r="BF444" s="60"/>
      <c r="BG444" s="60"/>
      <c r="BH444" s="60"/>
      <c r="BI444" s="60"/>
      <c r="BJ444" s="60"/>
      <c r="BK444" s="60"/>
      <c r="BL444" s="60"/>
      <c r="BM444" s="60"/>
      <c r="BN444" s="58">
        <v>300</v>
      </c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76" t="s">
        <v>22</v>
      </c>
      <c r="BZ444" s="76"/>
      <c r="CA444" s="76"/>
      <c r="CB444" s="76"/>
      <c r="CC444" s="76"/>
      <c r="CD444" s="76"/>
      <c r="CE444" s="62" t="s">
        <v>80</v>
      </c>
      <c r="CF444" s="62"/>
      <c r="CG444" s="62"/>
      <c r="CH444" s="62"/>
      <c r="CI444" s="62"/>
      <c r="CJ444" s="62"/>
      <c r="CK444" s="62"/>
      <c r="CL444" s="62"/>
      <c r="CM444" s="62"/>
      <c r="CN444" s="85">
        <v>19810750</v>
      </c>
      <c r="CO444" s="85"/>
      <c r="CP444" s="85"/>
      <c r="CQ444" s="85"/>
      <c r="CR444" s="85"/>
      <c r="CS444" s="85"/>
      <c r="CT444" s="85"/>
      <c r="CU444" s="85"/>
      <c r="CV444" s="85"/>
      <c r="CW444" s="85"/>
      <c r="CX444" s="85"/>
      <c r="CY444" s="85"/>
      <c r="CZ444" s="85"/>
      <c r="DA444" s="85"/>
      <c r="DB444" s="76" t="s">
        <v>532</v>
      </c>
      <c r="DC444" s="76"/>
      <c r="DD444" s="76"/>
      <c r="DE444" s="76"/>
      <c r="DF444" s="76"/>
      <c r="DG444" s="76"/>
      <c r="DH444" s="76"/>
      <c r="DI444" s="76"/>
      <c r="DJ444" s="76"/>
      <c r="DK444" s="76"/>
      <c r="DL444" s="76"/>
      <c r="DM444" s="76"/>
      <c r="DN444" s="76"/>
      <c r="DO444" s="59" t="s">
        <v>642</v>
      </c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86" t="s">
        <v>102</v>
      </c>
      <c r="EA444" s="86"/>
      <c r="EB444" s="86"/>
      <c r="EC444" s="86"/>
      <c r="ED444" s="86"/>
      <c r="EE444" s="86"/>
      <c r="EF444" s="86"/>
      <c r="EG444" s="86"/>
      <c r="EH444" s="86"/>
      <c r="EI444" s="86"/>
      <c r="EJ444" s="86"/>
      <c r="EK444" s="86"/>
      <c r="EL444" s="62" t="s">
        <v>103</v>
      </c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</row>
    <row r="445" spans="1:154" s="21" customFormat="1" ht="63" customHeight="1" x14ac:dyDescent="0.2">
      <c r="A445" s="76" t="s">
        <v>681</v>
      </c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59"/>
      <c r="P445" s="59"/>
      <c r="Q445" s="59"/>
      <c r="R445" s="59"/>
      <c r="S445" s="59"/>
      <c r="T445" s="59"/>
      <c r="U445" s="59"/>
      <c r="V445" s="59"/>
      <c r="W445" s="59"/>
      <c r="X445" s="60" t="s">
        <v>556</v>
      </c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 t="s">
        <v>77</v>
      </c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84" t="s">
        <v>78</v>
      </c>
      <c r="AZ445" s="84"/>
      <c r="BA445" s="84"/>
      <c r="BB445" s="84"/>
      <c r="BC445" s="84"/>
      <c r="BD445" s="84"/>
      <c r="BE445" s="60" t="s">
        <v>79</v>
      </c>
      <c r="BF445" s="60"/>
      <c r="BG445" s="60"/>
      <c r="BH445" s="60"/>
      <c r="BI445" s="60"/>
      <c r="BJ445" s="60"/>
      <c r="BK445" s="60"/>
      <c r="BL445" s="60"/>
      <c r="BM445" s="60"/>
      <c r="BN445" s="59" t="s">
        <v>74</v>
      </c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76" t="s">
        <v>22</v>
      </c>
      <c r="BZ445" s="76"/>
      <c r="CA445" s="76"/>
      <c r="CB445" s="76"/>
      <c r="CC445" s="76"/>
      <c r="CD445" s="76"/>
      <c r="CE445" s="62" t="s">
        <v>80</v>
      </c>
      <c r="CF445" s="62"/>
      <c r="CG445" s="62"/>
      <c r="CH445" s="62"/>
      <c r="CI445" s="62"/>
      <c r="CJ445" s="62"/>
      <c r="CK445" s="62"/>
      <c r="CL445" s="62"/>
      <c r="CM445" s="62"/>
      <c r="CN445" s="85">
        <v>8574148</v>
      </c>
      <c r="CO445" s="85"/>
      <c r="CP445" s="85"/>
      <c r="CQ445" s="85"/>
      <c r="CR445" s="85"/>
      <c r="CS445" s="85"/>
      <c r="CT445" s="85"/>
      <c r="CU445" s="85"/>
      <c r="CV445" s="85"/>
      <c r="CW445" s="85"/>
      <c r="CX445" s="85"/>
      <c r="CY445" s="85"/>
      <c r="CZ445" s="85"/>
      <c r="DA445" s="85"/>
      <c r="DB445" s="76" t="s">
        <v>532</v>
      </c>
      <c r="DC445" s="76"/>
      <c r="DD445" s="76"/>
      <c r="DE445" s="76"/>
      <c r="DF445" s="76"/>
      <c r="DG445" s="76"/>
      <c r="DH445" s="76"/>
      <c r="DI445" s="76"/>
      <c r="DJ445" s="76"/>
      <c r="DK445" s="76"/>
      <c r="DL445" s="76"/>
      <c r="DM445" s="76"/>
      <c r="DN445" s="76"/>
      <c r="DO445" s="59" t="s">
        <v>642</v>
      </c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62" t="s">
        <v>102</v>
      </c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 t="s">
        <v>103</v>
      </c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</row>
    <row r="446" spans="1:154" s="21" customFormat="1" ht="68.25" customHeight="1" x14ac:dyDescent="0.2">
      <c r="A446" s="76" t="s">
        <v>682</v>
      </c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59"/>
      <c r="P446" s="59"/>
      <c r="Q446" s="59"/>
      <c r="R446" s="59"/>
      <c r="S446" s="59"/>
      <c r="T446" s="59"/>
      <c r="U446" s="59"/>
      <c r="V446" s="59"/>
      <c r="W446" s="59"/>
      <c r="X446" s="60" t="s">
        <v>1426</v>
      </c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 t="s">
        <v>77</v>
      </c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84" t="s">
        <v>94</v>
      </c>
      <c r="AZ446" s="84"/>
      <c r="BA446" s="84"/>
      <c r="BB446" s="84"/>
      <c r="BC446" s="84"/>
      <c r="BD446" s="84"/>
      <c r="BE446" s="60" t="s">
        <v>95</v>
      </c>
      <c r="BF446" s="60"/>
      <c r="BG446" s="60"/>
      <c r="BH446" s="60"/>
      <c r="BI446" s="60"/>
      <c r="BJ446" s="60"/>
      <c r="BK446" s="60"/>
      <c r="BL446" s="60"/>
      <c r="BM446" s="60"/>
      <c r="BN446" s="59" t="s">
        <v>177</v>
      </c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76" t="s">
        <v>22</v>
      </c>
      <c r="BZ446" s="76"/>
      <c r="CA446" s="76"/>
      <c r="CB446" s="76"/>
      <c r="CC446" s="76"/>
      <c r="CD446" s="76"/>
      <c r="CE446" s="62" t="s">
        <v>80</v>
      </c>
      <c r="CF446" s="62"/>
      <c r="CG446" s="62"/>
      <c r="CH446" s="62"/>
      <c r="CI446" s="62"/>
      <c r="CJ446" s="62"/>
      <c r="CK446" s="62"/>
      <c r="CL446" s="62"/>
      <c r="CM446" s="62"/>
      <c r="CN446" s="85">
        <v>6402000</v>
      </c>
      <c r="CO446" s="85"/>
      <c r="CP446" s="85"/>
      <c r="CQ446" s="85"/>
      <c r="CR446" s="85"/>
      <c r="CS446" s="85"/>
      <c r="CT446" s="85"/>
      <c r="CU446" s="85"/>
      <c r="CV446" s="85"/>
      <c r="CW446" s="85"/>
      <c r="CX446" s="85"/>
      <c r="CY446" s="85"/>
      <c r="CZ446" s="85"/>
      <c r="DA446" s="85"/>
      <c r="DB446" s="76" t="s">
        <v>532</v>
      </c>
      <c r="DC446" s="76"/>
      <c r="DD446" s="76"/>
      <c r="DE446" s="76"/>
      <c r="DF446" s="76"/>
      <c r="DG446" s="76"/>
      <c r="DH446" s="76"/>
      <c r="DI446" s="76"/>
      <c r="DJ446" s="76"/>
      <c r="DK446" s="76"/>
      <c r="DL446" s="76"/>
      <c r="DM446" s="76"/>
      <c r="DN446" s="76"/>
      <c r="DO446" s="59" t="s">
        <v>642</v>
      </c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62" t="s">
        <v>102</v>
      </c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 t="s">
        <v>103</v>
      </c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</row>
    <row r="447" spans="1:154" s="21" customFormat="1" ht="67.5" customHeight="1" x14ac:dyDescent="0.2">
      <c r="A447" s="76" t="s">
        <v>683</v>
      </c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59"/>
      <c r="P447" s="59"/>
      <c r="Q447" s="59"/>
      <c r="R447" s="59"/>
      <c r="S447" s="59"/>
      <c r="T447" s="59"/>
      <c r="U447" s="59"/>
      <c r="V447" s="59"/>
      <c r="W447" s="59"/>
      <c r="X447" s="60" t="s">
        <v>1427</v>
      </c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 t="s">
        <v>77</v>
      </c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84" t="s">
        <v>94</v>
      </c>
      <c r="AZ447" s="84"/>
      <c r="BA447" s="84"/>
      <c r="BB447" s="84"/>
      <c r="BC447" s="84"/>
      <c r="BD447" s="84"/>
      <c r="BE447" s="60" t="s">
        <v>95</v>
      </c>
      <c r="BF447" s="60"/>
      <c r="BG447" s="60"/>
      <c r="BH447" s="60"/>
      <c r="BI447" s="60"/>
      <c r="BJ447" s="60"/>
      <c r="BK447" s="60"/>
      <c r="BL447" s="60"/>
      <c r="BM447" s="60"/>
      <c r="BN447" s="80">
        <f>12+4</f>
        <v>16</v>
      </c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76" t="s">
        <v>22</v>
      </c>
      <c r="BZ447" s="76"/>
      <c r="CA447" s="76"/>
      <c r="CB447" s="76"/>
      <c r="CC447" s="76"/>
      <c r="CD447" s="76"/>
      <c r="CE447" s="62" t="s">
        <v>80</v>
      </c>
      <c r="CF447" s="62"/>
      <c r="CG447" s="62"/>
      <c r="CH447" s="62"/>
      <c r="CI447" s="62"/>
      <c r="CJ447" s="62"/>
      <c r="CK447" s="62"/>
      <c r="CL447" s="62"/>
      <c r="CM447" s="62"/>
      <c r="CN447" s="85">
        <v>2656500</v>
      </c>
      <c r="CO447" s="85"/>
      <c r="CP447" s="85"/>
      <c r="CQ447" s="85"/>
      <c r="CR447" s="85"/>
      <c r="CS447" s="85"/>
      <c r="CT447" s="85"/>
      <c r="CU447" s="85"/>
      <c r="CV447" s="85"/>
      <c r="CW447" s="85"/>
      <c r="CX447" s="85"/>
      <c r="CY447" s="85"/>
      <c r="CZ447" s="85"/>
      <c r="DA447" s="85"/>
      <c r="DB447" s="76" t="s">
        <v>532</v>
      </c>
      <c r="DC447" s="76"/>
      <c r="DD447" s="76"/>
      <c r="DE447" s="76"/>
      <c r="DF447" s="76"/>
      <c r="DG447" s="76"/>
      <c r="DH447" s="76"/>
      <c r="DI447" s="76"/>
      <c r="DJ447" s="76"/>
      <c r="DK447" s="76"/>
      <c r="DL447" s="76"/>
      <c r="DM447" s="76"/>
      <c r="DN447" s="76"/>
      <c r="DO447" s="59" t="s">
        <v>642</v>
      </c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62" t="s">
        <v>102</v>
      </c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 t="s">
        <v>103</v>
      </c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</row>
    <row r="448" spans="1:154" s="21" customFormat="1" ht="39.75" customHeight="1" x14ac:dyDescent="0.2">
      <c r="A448" s="76" t="s">
        <v>684</v>
      </c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59"/>
      <c r="P448" s="59"/>
      <c r="Q448" s="59"/>
      <c r="R448" s="59"/>
      <c r="S448" s="59"/>
      <c r="T448" s="59"/>
      <c r="U448" s="59"/>
      <c r="V448" s="59"/>
      <c r="W448" s="59"/>
      <c r="X448" s="60" t="s">
        <v>552</v>
      </c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 t="s">
        <v>77</v>
      </c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84" t="s">
        <v>78</v>
      </c>
      <c r="AZ448" s="84"/>
      <c r="BA448" s="84"/>
      <c r="BB448" s="84"/>
      <c r="BC448" s="84"/>
      <c r="BD448" s="84"/>
      <c r="BE448" s="60" t="s">
        <v>79</v>
      </c>
      <c r="BF448" s="60"/>
      <c r="BG448" s="60"/>
      <c r="BH448" s="60"/>
      <c r="BI448" s="60"/>
      <c r="BJ448" s="60"/>
      <c r="BK448" s="60"/>
      <c r="BL448" s="60"/>
      <c r="BM448" s="60"/>
      <c r="BN448" s="76" t="s">
        <v>74</v>
      </c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76" t="s">
        <v>22</v>
      </c>
      <c r="BZ448" s="76"/>
      <c r="CA448" s="76"/>
      <c r="CB448" s="76"/>
      <c r="CC448" s="76"/>
      <c r="CD448" s="76"/>
      <c r="CE448" s="62" t="s">
        <v>80</v>
      </c>
      <c r="CF448" s="62"/>
      <c r="CG448" s="62"/>
      <c r="CH448" s="62"/>
      <c r="CI448" s="62"/>
      <c r="CJ448" s="62"/>
      <c r="CK448" s="62"/>
      <c r="CL448" s="62"/>
      <c r="CM448" s="62"/>
      <c r="CN448" s="85">
        <v>19296638.899999999</v>
      </c>
      <c r="CO448" s="85"/>
      <c r="CP448" s="85"/>
      <c r="CQ448" s="85"/>
      <c r="CR448" s="85"/>
      <c r="CS448" s="85"/>
      <c r="CT448" s="85"/>
      <c r="CU448" s="85"/>
      <c r="CV448" s="85"/>
      <c r="CW448" s="85"/>
      <c r="CX448" s="85"/>
      <c r="CY448" s="85"/>
      <c r="CZ448" s="85"/>
      <c r="DA448" s="85"/>
      <c r="DB448" s="76" t="s">
        <v>532</v>
      </c>
      <c r="DC448" s="76"/>
      <c r="DD448" s="76"/>
      <c r="DE448" s="76"/>
      <c r="DF448" s="76"/>
      <c r="DG448" s="76"/>
      <c r="DH448" s="76"/>
      <c r="DI448" s="76"/>
      <c r="DJ448" s="76"/>
      <c r="DK448" s="76"/>
      <c r="DL448" s="76"/>
      <c r="DM448" s="76"/>
      <c r="DN448" s="76"/>
      <c r="DO448" s="59" t="s">
        <v>642</v>
      </c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86" t="s">
        <v>102</v>
      </c>
      <c r="EA448" s="86"/>
      <c r="EB448" s="86"/>
      <c r="EC448" s="86"/>
      <c r="ED448" s="86"/>
      <c r="EE448" s="86"/>
      <c r="EF448" s="86"/>
      <c r="EG448" s="86"/>
      <c r="EH448" s="86"/>
      <c r="EI448" s="86"/>
      <c r="EJ448" s="86"/>
      <c r="EK448" s="86"/>
      <c r="EL448" s="62" t="s">
        <v>103</v>
      </c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</row>
    <row r="449" spans="1:154" s="21" customFormat="1" ht="39.75" customHeight="1" x14ac:dyDescent="0.2">
      <c r="A449" s="76" t="s">
        <v>685</v>
      </c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59"/>
      <c r="P449" s="59"/>
      <c r="Q449" s="59"/>
      <c r="R449" s="59"/>
      <c r="S449" s="59"/>
      <c r="T449" s="59"/>
      <c r="U449" s="59"/>
      <c r="V449" s="59"/>
      <c r="W449" s="59"/>
      <c r="X449" s="60" t="s">
        <v>552</v>
      </c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 t="s">
        <v>77</v>
      </c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84" t="s">
        <v>78</v>
      </c>
      <c r="AZ449" s="84"/>
      <c r="BA449" s="84"/>
      <c r="BB449" s="84"/>
      <c r="BC449" s="84"/>
      <c r="BD449" s="84"/>
      <c r="BE449" s="60" t="s">
        <v>79</v>
      </c>
      <c r="BF449" s="60"/>
      <c r="BG449" s="60"/>
      <c r="BH449" s="60"/>
      <c r="BI449" s="60"/>
      <c r="BJ449" s="60"/>
      <c r="BK449" s="60"/>
      <c r="BL449" s="60"/>
      <c r="BM449" s="60"/>
      <c r="BN449" s="59" t="s">
        <v>74</v>
      </c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76" t="s">
        <v>22</v>
      </c>
      <c r="BZ449" s="76"/>
      <c r="CA449" s="76"/>
      <c r="CB449" s="76"/>
      <c r="CC449" s="76"/>
      <c r="CD449" s="76"/>
      <c r="CE449" s="62" t="s">
        <v>80</v>
      </c>
      <c r="CF449" s="62"/>
      <c r="CG449" s="62"/>
      <c r="CH449" s="62"/>
      <c r="CI449" s="62"/>
      <c r="CJ449" s="62"/>
      <c r="CK449" s="62"/>
      <c r="CL449" s="62"/>
      <c r="CM449" s="62"/>
      <c r="CN449" s="85">
        <v>4499893.66</v>
      </c>
      <c r="CO449" s="85"/>
      <c r="CP449" s="85"/>
      <c r="CQ449" s="85"/>
      <c r="CR449" s="85"/>
      <c r="CS449" s="85"/>
      <c r="CT449" s="85"/>
      <c r="CU449" s="85"/>
      <c r="CV449" s="85"/>
      <c r="CW449" s="85"/>
      <c r="CX449" s="85"/>
      <c r="CY449" s="85"/>
      <c r="CZ449" s="85"/>
      <c r="DA449" s="85"/>
      <c r="DB449" s="76" t="s">
        <v>532</v>
      </c>
      <c r="DC449" s="76"/>
      <c r="DD449" s="76"/>
      <c r="DE449" s="76"/>
      <c r="DF449" s="76"/>
      <c r="DG449" s="76"/>
      <c r="DH449" s="76"/>
      <c r="DI449" s="76"/>
      <c r="DJ449" s="76"/>
      <c r="DK449" s="76"/>
      <c r="DL449" s="76"/>
      <c r="DM449" s="76"/>
      <c r="DN449" s="76"/>
      <c r="DO449" s="59" t="s">
        <v>642</v>
      </c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62" t="s">
        <v>102</v>
      </c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 t="s">
        <v>103</v>
      </c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</row>
    <row r="450" spans="1:154" s="21" customFormat="1" ht="41.25" customHeight="1" x14ac:dyDescent="0.2">
      <c r="A450" s="76" t="s">
        <v>686</v>
      </c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59"/>
      <c r="P450" s="59"/>
      <c r="Q450" s="59"/>
      <c r="R450" s="59"/>
      <c r="S450" s="59"/>
      <c r="T450" s="59"/>
      <c r="U450" s="59"/>
      <c r="V450" s="59"/>
      <c r="W450" s="59"/>
      <c r="X450" s="60" t="s">
        <v>552</v>
      </c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 t="s">
        <v>77</v>
      </c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84" t="s">
        <v>78</v>
      </c>
      <c r="AZ450" s="84"/>
      <c r="BA450" s="84"/>
      <c r="BB450" s="84"/>
      <c r="BC450" s="84"/>
      <c r="BD450" s="84"/>
      <c r="BE450" s="60" t="s">
        <v>79</v>
      </c>
      <c r="BF450" s="60"/>
      <c r="BG450" s="60"/>
      <c r="BH450" s="60"/>
      <c r="BI450" s="60"/>
      <c r="BJ450" s="60"/>
      <c r="BK450" s="60"/>
      <c r="BL450" s="60"/>
      <c r="BM450" s="60"/>
      <c r="BN450" s="76" t="s">
        <v>74</v>
      </c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76" t="s">
        <v>22</v>
      </c>
      <c r="BZ450" s="76"/>
      <c r="CA450" s="76"/>
      <c r="CB450" s="76"/>
      <c r="CC450" s="76"/>
      <c r="CD450" s="76"/>
      <c r="CE450" s="62" t="s">
        <v>80</v>
      </c>
      <c r="CF450" s="62"/>
      <c r="CG450" s="62"/>
      <c r="CH450" s="62"/>
      <c r="CI450" s="62"/>
      <c r="CJ450" s="62"/>
      <c r="CK450" s="62"/>
      <c r="CL450" s="62"/>
      <c r="CM450" s="62"/>
      <c r="CN450" s="85">
        <v>3386908</v>
      </c>
      <c r="CO450" s="85"/>
      <c r="CP450" s="85"/>
      <c r="CQ450" s="85"/>
      <c r="CR450" s="85"/>
      <c r="CS450" s="85"/>
      <c r="CT450" s="85"/>
      <c r="CU450" s="85"/>
      <c r="CV450" s="85"/>
      <c r="CW450" s="85"/>
      <c r="CX450" s="85"/>
      <c r="CY450" s="85"/>
      <c r="CZ450" s="85"/>
      <c r="DA450" s="85"/>
      <c r="DB450" s="76" t="s">
        <v>532</v>
      </c>
      <c r="DC450" s="76"/>
      <c r="DD450" s="76"/>
      <c r="DE450" s="76"/>
      <c r="DF450" s="76"/>
      <c r="DG450" s="76"/>
      <c r="DH450" s="76"/>
      <c r="DI450" s="76"/>
      <c r="DJ450" s="76"/>
      <c r="DK450" s="76"/>
      <c r="DL450" s="76"/>
      <c r="DM450" s="76"/>
      <c r="DN450" s="76"/>
      <c r="DO450" s="59" t="s">
        <v>642</v>
      </c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62" t="s">
        <v>102</v>
      </c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 t="s">
        <v>103</v>
      </c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</row>
    <row r="451" spans="1:154" s="21" customFormat="1" ht="41.25" customHeight="1" x14ac:dyDescent="0.2">
      <c r="A451" s="76" t="s">
        <v>687</v>
      </c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59"/>
      <c r="P451" s="59"/>
      <c r="Q451" s="59"/>
      <c r="R451" s="59"/>
      <c r="S451" s="59"/>
      <c r="T451" s="59"/>
      <c r="U451" s="59"/>
      <c r="V451" s="59"/>
      <c r="W451" s="59"/>
      <c r="X451" s="60" t="s">
        <v>552</v>
      </c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 t="s">
        <v>77</v>
      </c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84" t="s">
        <v>94</v>
      </c>
      <c r="AZ451" s="84"/>
      <c r="BA451" s="84"/>
      <c r="BB451" s="84"/>
      <c r="BC451" s="84"/>
      <c r="BD451" s="84"/>
      <c r="BE451" s="60" t="s">
        <v>95</v>
      </c>
      <c r="BF451" s="60"/>
      <c r="BG451" s="60"/>
      <c r="BH451" s="60"/>
      <c r="BI451" s="60"/>
      <c r="BJ451" s="60"/>
      <c r="BK451" s="60"/>
      <c r="BL451" s="60"/>
      <c r="BM451" s="60"/>
      <c r="BN451" s="81">
        <v>1052</v>
      </c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76" t="s">
        <v>22</v>
      </c>
      <c r="BZ451" s="76"/>
      <c r="CA451" s="76"/>
      <c r="CB451" s="76"/>
      <c r="CC451" s="76"/>
      <c r="CD451" s="76"/>
      <c r="CE451" s="62" t="s">
        <v>80</v>
      </c>
      <c r="CF451" s="62"/>
      <c r="CG451" s="62"/>
      <c r="CH451" s="62"/>
      <c r="CI451" s="62"/>
      <c r="CJ451" s="62"/>
      <c r="CK451" s="62"/>
      <c r="CL451" s="62"/>
      <c r="CM451" s="62"/>
      <c r="CN451" s="85">
        <v>437800</v>
      </c>
      <c r="CO451" s="85"/>
      <c r="CP451" s="85"/>
      <c r="CQ451" s="85"/>
      <c r="CR451" s="85"/>
      <c r="CS451" s="85"/>
      <c r="CT451" s="85"/>
      <c r="CU451" s="85"/>
      <c r="CV451" s="85"/>
      <c r="CW451" s="85"/>
      <c r="CX451" s="85"/>
      <c r="CY451" s="85"/>
      <c r="CZ451" s="85"/>
      <c r="DA451" s="85"/>
      <c r="DB451" s="76" t="s">
        <v>532</v>
      </c>
      <c r="DC451" s="76"/>
      <c r="DD451" s="76"/>
      <c r="DE451" s="76"/>
      <c r="DF451" s="76"/>
      <c r="DG451" s="76"/>
      <c r="DH451" s="76"/>
      <c r="DI451" s="76"/>
      <c r="DJ451" s="76"/>
      <c r="DK451" s="76"/>
      <c r="DL451" s="76"/>
      <c r="DM451" s="76"/>
      <c r="DN451" s="76"/>
      <c r="DO451" s="59" t="s">
        <v>642</v>
      </c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62" t="s">
        <v>86</v>
      </c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 t="s">
        <v>84</v>
      </c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</row>
    <row r="452" spans="1:154" s="21" customFormat="1" ht="41.25" customHeight="1" x14ac:dyDescent="0.2">
      <c r="A452" s="76" t="s">
        <v>688</v>
      </c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59"/>
      <c r="P452" s="59"/>
      <c r="Q452" s="59"/>
      <c r="R452" s="59"/>
      <c r="S452" s="59"/>
      <c r="T452" s="59"/>
      <c r="U452" s="59"/>
      <c r="V452" s="59"/>
      <c r="W452" s="59"/>
      <c r="X452" s="60" t="s">
        <v>382</v>
      </c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 t="s">
        <v>77</v>
      </c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84" t="s">
        <v>94</v>
      </c>
      <c r="AZ452" s="84"/>
      <c r="BA452" s="84"/>
      <c r="BB452" s="84"/>
      <c r="BC452" s="84"/>
      <c r="BD452" s="84"/>
      <c r="BE452" s="60" t="s">
        <v>95</v>
      </c>
      <c r="BF452" s="60"/>
      <c r="BG452" s="60"/>
      <c r="BH452" s="60"/>
      <c r="BI452" s="60"/>
      <c r="BJ452" s="60"/>
      <c r="BK452" s="60"/>
      <c r="BL452" s="60"/>
      <c r="BM452" s="60"/>
      <c r="BN452" s="80">
        <f>850+850+1100+1100+60+15+50+50+60+12</f>
        <v>4147</v>
      </c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76" t="s">
        <v>22</v>
      </c>
      <c r="BZ452" s="76"/>
      <c r="CA452" s="76"/>
      <c r="CB452" s="76"/>
      <c r="CC452" s="76"/>
      <c r="CD452" s="76"/>
      <c r="CE452" s="62" t="s">
        <v>80</v>
      </c>
      <c r="CF452" s="62"/>
      <c r="CG452" s="62"/>
      <c r="CH452" s="62"/>
      <c r="CI452" s="62"/>
      <c r="CJ452" s="62"/>
      <c r="CK452" s="62"/>
      <c r="CL452" s="62"/>
      <c r="CM452" s="62"/>
      <c r="CN452" s="85">
        <v>5391478.9100000001</v>
      </c>
      <c r="CO452" s="85"/>
      <c r="CP452" s="85"/>
      <c r="CQ452" s="85"/>
      <c r="CR452" s="85"/>
      <c r="CS452" s="85"/>
      <c r="CT452" s="85"/>
      <c r="CU452" s="85"/>
      <c r="CV452" s="85"/>
      <c r="CW452" s="85"/>
      <c r="CX452" s="85"/>
      <c r="CY452" s="85"/>
      <c r="CZ452" s="85"/>
      <c r="DA452" s="85"/>
      <c r="DB452" s="76" t="s">
        <v>532</v>
      </c>
      <c r="DC452" s="76"/>
      <c r="DD452" s="76"/>
      <c r="DE452" s="76"/>
      <c r="DF452" s="76"/>
      <c r="DG452" s="76"/>
      <c r="DH452" s="76"/>
      <c r="DI452" s="76"/>
      <c r="DJ452" s="76"/>
      <c r="DK452" s="76"/>
      <c r="DL452" s="76"/>
      <c r="DM452" s="76"/>
      <c r="DN452" s="76"/>
      <c r="DO452" s="59" t="s">
        <v>642</v>
      </c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62" t="s">
        <v>102</v>
      </c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 t="s">
        <v>103</v>
      </c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</row>
    <row r="453" spans="1:154" s="21" customFormat="1" ht="39" customHeight="1" x14ac:dyDescent="0.2">
      <c r="A453" s="76" t="s">
        <v>689</v>
      </c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59"/>
      <c r="P453" s="59"/>
      <c r="Q453" s="59"/>
      <c r="R453" s="59"/>
      <c r="S453" s="59"/>
      <c r="T453" s="59"/>
      <c r="U453" s="59"/>
      <c r="V453" s="59"/>
      <c r="W453" s="59"/>
      <c r="X453" s="60" t="s">
        <v>555</v>
      </c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 t="s">
        <v>77</v>
      </c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84" t="s">
        <v>94</v>
      </c>
      <c r="AZ453" s="84"/>
      <c r="BA453" s="84"/>
      <c r="BB453" s="84"/>
      <c r="BC453" s="84"/>
      <c r="BD453" s="84"/>
      <c r="BE453" s="60" t="s">
        <v>95</v>
      </c>
      <c r="BF453" s="60"/>
      <c r="BG453" s="60"/>
      <c r="BH453" s="60"/>
      <c r="BI453" s="60"/>
      <c r="BJ453" s="60"/>
      <c r="BK453" s="60"/>
      <c r="BL453" s="60"/>
      <c r="BM453" s="60"/>
      <c r="BN453" s="80">
        <f>18+3+600+150+580</f>
        <v>1351</v>
      </c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76" t="s">
        <v>22</v>
      </c>
      <c r="BZ453" s="76"/>
      <c r="CA453" s="76"/>
      <c r="CB453" s="76"/>
      <c r="CC453" s="76"/>
      <c r="CD453" s="76"/>
      <c r="CE453" s="62" t="s">
        <v>80</v>
      </c>
      <c r="CF453" s="62"/>
      <c r="CG453" s="62"/>
      <c r="CH453" s="62"/>
      <c r="CI453" s="62"/>
      <c r="CJ453" s="62"/>
      <c r="CK453" s="62"/>
      <c r="CL453" s="62"/>
      <c r="CM453" s="62"/>
      <c r="CN453" s="85">
        <v>1015000</v>
      </c>
      <c r="CO453" s="85"/>
      <c r="CP453" s="85"/>
      <c r="CQ453" s="85"/>
      <c r="CR453" s="85"/>
      <c r="CS453" s="85"/>
      <c r="CT453" s="85"/>
      <c r="CU453" s="85"/>
      <c r="CV453" s="85"/>
      <c r="CW453" s="85"/>
      <c r="CX453" s="85"/>
      <c r="CY453" s="85"/>
      <c r="CZ453" s="85"/>
      <c r="DA453" s="85"/>
      <c r="DB453" s="76" t="s">
        <v>532</v>
      </c>
      <c r="DC453" s="76"/>
      <c r="DD453" s="76"/>
      <c r="DE453" s="76"/>
      <c r="DF453" s="76"/>
      <c r="DG453" s="76"/>
      <c r="DH453" s="76"/>
      <c r="DI453" s="76"/>
      <c r="DJ453" s="76"/>
      <c r="DK453" s="76"/>
      <c r="DL453" s="76"/>
      <c r="DM453" s="76"/>
      <c r="DN453" s="76"/>
      <c r="DO453" s="59" t="s">
        <v>642</v>
      </c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62" t="s">
        <v>86</v>
      </c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 t="s">
        <v>84</v>
      </c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</row>
    <row r="454" spans="1:154" s="21" customFormat="1" ht="39" customHeight="1" x14ac:dyDescent="0.2">
      <c r="A454" s="76" t="s">
        <v>690</v>
      </c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59"/>
      <c r="P454" s="59"/>
      <c r="Q454" s="59"/>
      <c r="R454" s="59"/>
      <c r="S454" s="59"/>
      <c r="T454" s="59"/>
      <c r="U454" s="59"/>
      <c r="V454" s="59"/>
      <c r="W454" s="59"/>
      <c r="X454" s="60" t="s">
        <v>382</v>
      </c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 t="s">
        <v>77</v>
      </c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84" t="s">
        <v>94</v>
      </c>
      <c r="AZ454" s="84"/>
      <c r="BA454" s="84"/>
      <c r="BB454" s="84"/>
      <c r="BC454" s="84"/>
      <c r="BD454" s="84"/>
      <c r="BE454" s="60" t="s">
        <v>95</v>
      </c>
      <c r="BF454" s="60"/>
      <c r="BG454" s="60"/>
      <c r="BH454" s="60"/>
      <c r="BI454" s="60"/>
      <c r="BJ454" s="60"/>
      <c r="BK454" s="60"/>
      <c r="BL454" s="60"/>
      <c r="BM454" s="60"/>
      <c r="BN454" s="80">
        <f>100+100+200+1000+30+10</f>
        <v>1440</v>
      </c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76" t="s">
        <v>22</v>
      </c>
      <c r="BZ454" s="76"/>
      <c r="CA454" s="76"/>
      <c r="CB454" s="76"/>
      <c r="CC454" s="76"/>
      <c r="CD454" s="76"/>
      <c r="CE454" s="62" t="s">
        <v>80</v>
      </c>
      <c r="CF454" s="62"/>
      <c r="CG454" s="62"/>
      <c r="CH454" s="62"/>
      <c r="CI454" s="62"/>
      <c r="CJ454" s="62"/>
      <c r="CK454" s="62"/>
      <c r="CL454" s="62"/>
      <c r="CM454" s="62"/>
      <c r="CN454" s="85">
        <v>3026380</v>
      </c>
      <c r="CO454" s="85"/>
      <c r="CP454" s="85"/>
      <c r="CQ454" s="85"/>
      <c r="CR454" s="85"/>
      <c r="CS454" s="85"/>
      <c r="CT454" s="85"/>
      <c r="CU454" s="85"/>
      <c r="CV454" s="85"/>
      <c r="CW454" s="85"/>
      <c r="CX454" s="85"/>
      <c r="CY454" s="85"/>
      <c r="CZ454" s="85"/>
      <c r="DA454" s="85"/>
      <c r="DB454" s="76" t="s">
        <v>532</v>
      </c>
      <c r="DC454" s="76"/>
      <c r="DD454" s="76"/>
      <c r="DE454" s="76"/>
      <c r="DF454" s="76"/>
      <c r="DG454" s="76"/>
      <c r="DH454" s="76"/>
      <c r="DI454" s="76"/>
      <c r="DJ454" s="76"/>
      <c r="DK454" s="76"/>
      <c r="DL454" s="76"/>
      <c r="DM454" s="76"/>
      <c r="DN454" s="76"/>
      <c r="DO454" s="59" t="s">
        <v>642</v>
      </c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62" t="s">
        <v>102</v>
      </c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 t="s">
        <v>103</v>
      </c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</row>
    <row r="455" spans="1:154" s="21" customFormat="1" ht="39" customHeight="1" x14ac:dyDescent="0.2">
      <c r="A455" s="76" t="s">
        <v>691</v>
      </c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60" t="s">
        <v>382</v>
      </c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 t="s">
        <v>77</v>
      </c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84" t="s">
        <v>94</v>
      </c>
      <c r="AZ455" s="84"/>
      <c r="BA455" s="84"/>
      <c r="BB455" s="84"/>
      <c r="BC455" s="84"/>
      <c r="BD455" s="84"/>
      <c r="BE455" s="60" t="s">
        <v>95</v>
      </c>
      <c r="BF455" s="60"/>
      <c r="BG455" s="60"/>
      <c r="BH455" s="60"/>
      <c r="BI455" s="60"/>
      <c r="BJ455" s="60"/>
      <c r="BK455" s="60"/>
      <c r="BL455" s="60"/>
      <c r="BM455" s="60"/>
      <c r="BN455" s="80">
        <f>72+75+200+400+10+15+150+150+20+100+150+50+100+70+50</f>
        <v>1612</v>
      </c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76" t="s">
        <v>22</v>
      </c>
      <c r="BZ455" s="76"/>
      <c r="CA455" s="76"/>
      <c r="CB455" s="76"/>
      <c r="CC455" s="76"/>
      <c r="CD455" s="76"/>
      <c r="CE455" s="62" t="s">
        <v>80</v>
      </c>
      <c r="CF455" s="62"/>
      <c r="CG455" s="62"/>
      <c r="CH455" s="62"/>
      <c r="CI455" s="62"/>
      <c r="CJ455" s="62"/>
      <c r="CK455" s="62"/>
      <c r="CL455" s="62"/>
      <c r="CM455" s="62"/>
      <c r="CN455" s="85">
        <v>7070410.2000000002</v>
      </c>
      <c r="CO455" s="85"/>
      <c r="CP455" s="85"/>
      <c r="CQ455" s="85"/>
      <c r="CR455" s="85"/>
      <c r="CS455" s="85"/>
      <c r="CT455" s="85"/>
      <c r="CU455" s="85"/>
      <c r="CV455" s="85"/>
      <c r="CW455" s="85"/>
      <c r="CX455" s="85"/>
      <c r="CY455" s="85"/>
      <c r="CZ455" s="85"/>
      <c r="DA455" s="85"/>
      <c r="DB455" s="76" t="s">
        <v>532</v>
      </c>
      <c r="DC455" s="76"/>
      <c r="DD455" s="76"/>
      <c r="DE455" s="76"/>
      <c r="DF455" s="76"/>
      <c r="DG455" s="76"/>
      <c r="DH455" s="76"/>
      <c r="DI455" s="76"/>
      <c r="DJ455" s="76"/>
      <c r="DK455" s="76"/>
      <c r="DL455" s="76"/>
      <c r="DM455" s="76"/>
      <c r="DN455" s="76"/>
      <c r="DO455" s="59" t="s">
        <v>642</v>
      </c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86" t="s">
        <v>102</v>
      </c>
      <c r="EA455" s="86"/>
      <c r="EB455" s="86"/>
      <c r="EC455" s="86"/>
      <c r="ED455" s="86"/>
      <c r="EE455" s="86"/>
      <c r="EF455" s="86"/>
      <c r="EG455" s="86"/>
      <c r="EH455" s="86"/>
      <c r="EI455" s="86"/>
      <c r="EJ455" s="86"/>
      <c r="EK455" s="86"/>
      <c r="EL455" s="62" t="s">
        <v>103</v>
      </c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</row>
    <row r="456" spans="1:154" s="21" customFormat="1" ht="39" customHeight="1" x14ac:dyDescent="0.2">
      <c r="A456" s="76" t="s">
        <v>692</v>
      </c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59"/>
      <c r="P456" s="59"/>
      <c r="Q456" s="59"/>
      <c r="R456" s="59"/>
      <c r="S456" s="59"/>
      <c r="T456" s="59"/>
      <c r="U456" s="59"/>
      <c r="V456" s="59"/>
      <c r="W456" s="59"/>
      <c r="X456" s="60" t="s">
        <v>382</v>
      </c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 t="s">
        <v>77</v>
      </c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84" t="s">
        <v>94</v>
      </c>
      <c r="AZ456" s="84"/>
      <c r="BA456" s="84"/>
      <c r="BB456" s="84"/>
      <c r="BC456" s="84"/>
      <c r="BD456" s="84"/>
      <c r="BE456" s="60" t="s">
        <v>95</v>
      </c>
      <c r="BF456" s="60"/>
      <c r="BG456" s="60"/>
      <c r="BH456" s="60"/>
      <c r="BI456" s="60"/>
      <c r="BJ456" s="60"/>
      <c r="BK456" s="60"/>
      <c r="BL456" s="60"/>
      <c r="BM456" s="60"/>
      <c r="BN456" s="80">
        <f>10500+200+200+100+60+20+50+50+90+80+10+5000+1000+200+350+150+250+250+600+50+1200+1250+50+30+55</f>
        <v>21795</v>
      </c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76" t="s">
        <v>22</v>
      </c>
      <c r="BZ456" s="76"/>
      <c r="CA456" s="76"/>
      <c r="CB456" s="76"/>
      <c r="CC456" s="76"/>
      <c r="CD456" s="76"/>
      <c r="CE456" s="62" t="s">
        <v>80</v>
      </c>
      <c r="CF456" s="62"/>
      <c r="CG456" s="62"/>
      <c r="CH456" s="62"/>
      <c r="CI456" s="62"/>
      <c r="CJ456" s="62"/>
      <c r="CK456" s="62"/>
      <c r="CL456" s="62"/>
      <c r="CM456" s="62"/>
      <c r="CN456" s="85">
        <v>11690243</v>
      </c>
      <c r="CO456" s="85"/>
      <c r="CP456" s="85"/>
      <c r="CQ456" s="85"/>
      <c r="CR456" s="85"/>
      <c r="CS456" s="85"/>
      <c r="CT456" s="85"/>
      <c r="CU456" s="85"/>
      <c r="CV456" s="85"/>
      <c r="CW456" s="85"/>
      <c r="CX456" s="85"/>
      <c r="CY456" s="85"/>
      <c r="CZ456" s="85"/>
      <c r="DA456" s="85"/>
      <c r="DB456" s="76" t="s">
        <v>532</v>
      </c>
      <c r="DC456" s="76"/>
      <c r="DD456" s="76"/>
      <c r="DE456" s="76"/>
      <c r="DF456" s="76"/>
      <c r="DG456" s="76"/>
      <c r="DH456" s="76"/>
      <c r="DI456" s="76"/>
      <c r="DJ456" s="76"/>
      <c r="DK456" s="76"/>
      <c r="DL456" s="76"/>
      <c r="DM456" s="76"/>
      <c r="DN456" s="76"/>
      <c r="DO456" s="59" t="s">
        <v>642</v>
      </c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62" t="s">
        <v>102</v>
      </c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 t="s">
        <v>103</v>
      </c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</row>
    <row r="457" spans="1:154" s="21" customFormat="1" ht="39" customHeight="1" x14ac:dyDescent="0.2">
      <c r="A457" s="76" t="s">
        <v>693</v>
      </c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59"/>
      <c r="P457" s="59"/>
      <c r="Q457" s="59"/>
      <c r="R457" s="59"/>
      <c r="S457" s="59"/>
      <c r="T457" s="59"/>
      <c r="U457" s="59"/>
      <c r="V457" s="59"/>
      <c r="W457" s="59"/>
      <c r="X457" s="60" t="s">
        <v>619</v>
      </c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 t="s">
        <v>77</v>
      </c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84" t="s">
        <v>94</v>
      </c>
      <c r="AZ457" s="84"/>
      <c r="BA457" s="84"/>
      <c r="BB457" s="84"/>
      <c r="BC457" s="84"/>
      <c r="BD457" s="84"/>
      <c r="BE457" s="60" t="s">
        <v>95</v>
      </c>
      <c r="BF457" s="60"/>
      <c r="BG457" s="60"/>
      <c r="BH457" s="60"/>
      <c r="BI457" s="60"/>
      <c r="BJ457" s="60"/>
      <c r="BK457" s="60"/>
      <c r="BL457" s="60"/>
      <c r="BM457" s="60"/>
      <c r="BN457" s="80">
        <f>470+400+2000</f>
        <v>2870</v>
      </c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76" t="s">
        <v>22</v>
      </c>
      <c r="BZ457" s="76"/>
      <c r="CA457" s="76"/>
      <c r="CB457" s="76"/>
      <c r="CC457" s="76"/>
      <c r="CD457" s="76"/>
      <c r="CE457" s="62" t="s">
        <v>80</v>
      </c>
      <c r="CF457" s="62"/>
      <c r="CG457" s="62"/>
      <c r="CH457" s="62"/>
      <c r="CI457" s="62"/>
      <c r="CJ457" s="62"/>
      <c r="CK457" s="62"/>
      <c r="CL457" s="62"/>
      <c r="CM457" s="62"/>
      <c r="CN457" s="85">
        <v>2291499</v>
      </c>
      <c r="CO457" s="85"/>
      <c r="CP457" s="85"/>
      <c r="CQ457" s="85"/>
      <c r="CR457" s="85"/>
      <c r="CS457" s="85"/>
      <c r="CT457" s="85"/>
      <c r="CU457" s="85"/>
      <c r="CV457" s="85"/>
      <c r="CW457" s="85"/>
      <c r="CX457" s="85"/>
      <c r="CY457" s="85"/>
      <c r="CZ457" s="85"/>
      <c r="DA457" s="85"/>
      <c r="DB457" s="76" t="s">
        <v>532</v>
      </c>
      <c r="DC457" s="76"/>
      <c r="DD457" s="76"/>
      <c r="DE457" s="76"/>
      <c r="DF457" s="76"/>
      <c r="DG457" s="76"/>
      <c r="DH457" s="76"/>
      <c r="DI457" s="76"/>
      <c r="DJ457" s="76"/>
      <c r="DK457" s="76"/>
      <c r="DL457" s="76"/>
      <c r="DM457" s="76"/>
      <c r="DN457" s="76"/>
      <c r="DO457" s="59" t="s">
        <v>642</v>
      </c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62" t="s">
        <v>102</v>
      </c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 t="s">
        <v>103</v>
      </c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</row>
    <row r="458" spans="1:154" s="21" customFormat="1" ht="54" customHeight="1" x14ac:dyDescent="0.2">
      <c r="A458" s="76" t="s">
        <v>694</v>
      </c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60" t="s">
        <v>563</v>
      </c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 t="s">
        <v>77</v>
      </c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84" t="s">
        <v>78</v>
      </c>
      <c r="AZ458" s="84"/>
      <c r="BA458" s="84"/>
      <c r="BB458" s="84"/>
      <c r="BC458" s="84"/>
      <c r="BD458" s="84"/>
      <c r="BE458" s="60" t="s">
        <v>79</v>
      </c>
      <c r="BF458" s="60"/>
      <c r="BG458" s="60"/>
      <c r="BH458" s="60"/>
      <c r="BI458" s="60"/>
      <c r="BJ458" s="60"/>
      <c r="BK458" s="60"/>
      <c r="BL458" s="60"/>
      <c r="BM458" s="60"/>
      <c r="BN458" s="59" t="s">
        <v>74</v>
      </c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76" t="s">
        <v>22</v>
      </c>
      <c r="BZ458" s="76"/>
      <c r="CA458" s="76"/>
      <c r="CB458" s="76"/>
      <c r="CC458" s="76"/>
      <c r="CD458" s="76"/>
      <c r="CE458" s="62" t="s">
        <v>80</v>
      </c>
      <c r="CF458" s="62"/>
      <c r="CG458" s="62"/>
      <c r="CH458" s="62"/>
      <c r="CI458" s="62"/>
      <c r="CJ458" s="62"/>
      <c r="CK458" s="62"/>
      <c r="CL458" s="62"/>
      <c r="CM458" s="62"/>
      <c r="CN458" s="61">
        <v>2400000</v>
      </c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76" t="s">
        <v>532</v>
      </c>
      <c r="DC458" s="76"/>
      <c r="DD458" s="76"/>
      <c r="DE458" s="76"/>
      <c r="DF458" s="76"/>
      <c r="DG458" s="76"/>
      <c r="DH458" s="76"/>
      <c r="DI458" s="76"/>
      <c r="DJ458" s="76"/>
      <c r="DK458" s="76"/>
      <c r="DL458" s="76"/>
      <c r="DM458" s="76"/>
      <c r="DN458" s="76"/>
      <c r="DO458" s="59" t="s">
        <v>642</v>
      </c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62" t="s">
        <v>102</v>
      </c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 t="s">
        <v>103</v>
      </c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</row>
    <row r="459" spans="1:154" s="21" customFormat="1" ht="40.5" customHeight="1" x14ac:dyDescent="0.2">
      <c r="A459" s="76" t="s">
        <v>695</v>
      </c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60" t="s">
        <v>579</v>
      </c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 t="s">
        <v>77</v>
      </c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84" t="s">
        <v>78</v>
      </c>
      <c r="AZ459" s="84"/>
      <c r="BA459" s="84"/>
      <c r="BB459" s="84"/>
      <c r="BC459" s="84"/>
      <c r="BD459" s="84"/>
      <c r="BE459" s="60" t="s">
        <v>79</v>
      </c>
      <c r="BF459" s="60"/>
      <c r="BG459" s="60"/>
      <c r="BH459" s="60"/>
      <c r="BI459" s="60"/>
      <c r="BJ459" s="60"/>
      <c r="BK459" s="60"/>
      <c r="BL459" s="60"/>
      <c r="BM459" s="60"/>
      <c r="BN459" s="59" t="s">
        <v>74</v>
      </c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76" t="s">
        <v>22</v>
      </c>
      <c r="BZ459" s="76"/>
      <c r="CA459" s="76"/>
      <c r="CB459" s="76"/>
      <c r="CC459" s="76"/>
      <c r="CD459" s="76"/>
      <c r="CE459" s="62" t="s">
        <v>80</v>
      </c>
      <c r="CF459" s="62"/>
      <c r="CG459" s="62"/>
      <c r="CH459" s="62"/>
      <c r="CI459" s="62"/>
      <c r="CJ459" s="62"/>
      <c r="CK459" s="62"/>
      <c r="CL459" s="62"/>
      <c r="CM459" s="62"/>
      <c r="CN459" s="61">
        <v>1700000</v>
      </c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76" t="s">
        <v>532</v>
      </c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59" t="s">
        <v>642</v>
      </c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62" t="s">
        <v>102</v>
      </c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 t="s">
        <v>103</v>
      </c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</row>
    <row r="460" spans="1:154" s="21" customFormat="1" ht="40.5" customHeight="1" x14ac:dyDescent="0.2">
      <c r="A460" s="76" t="s">
        <v>696</v>
      </c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60" t="s">
        <v>567</v>
      </c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 t="s">
        <v>77</v>
      </c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84" t="s">
        <v>94</v>
      </c>
      <c r="AZ460" s="84"/>
      <c r="BA460" s="84"/>
      <c r="BB460" s="84"/>
      <c r="BC460" s="84"/>
      <c r="BD460" s="84"/>
      <c r="BE460" s="60" t="s">
        <v>95</v>
      </c>
      <c r="BF460" s="60"/>
      <c r="BG460" s="60"/>
      <c r="BH460" s="60"/>
      <c r="BI460" s="60"/>
      <c r="BJ460" s="60"/>
      <c r="BK460" s="60"/>
      <c r="BL460" s="60"/>
      <c r="BM460" s="60"/>
      <c r="BN460" s="81">
        <v>145</v>
      </c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76" t="s">
        <v>22</v>
      </c>
      <c r="BZ460" s="76"/>
      <c r="CA460" s="76"/>
      <c r="CB460" s="76"/>
      <c r="CC460" s="76"/>
      <c r="CD460" s="76"/>
      <c r="CE460" s="62" t="s">
        <v>80</v>
      </c>
      <c r="CF460" s="62"/>
      <c r="CG460" s="62"/>
      <c r="CH460" s="62"/>
      <c r="CI460" s="62"/>
      <c r="CJ460" s="62"/>
      <c r="CK460" s="62"/>
      <c r="CL460" s="62"/>
      <c r="CM460" s="62"/>
      <c r="CN460" s="61">
        <v>3500000</v>
      </c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76" t="s">
        <v>532</v>
      </c>
      <c r="DC460" s="76"/>
      <c r="DD460" s="76"/>
      <c r="DE460" s="76"/>
      <c r="DF460" s="76"/>
      <c r="DG460" s="76"/>
      <c r="DH460" s="76"/>
      <c r="DI460" s="76"/>
      <c r="DJ460" s="76"/>
      <c r="DK460" s="76"/>
      <c r="DL460" s="76"/>
      <c r="DM460" s="76"/>
      <c r="DN460" s="76"/>
      <c r="DO460" s="59" t="s">
        <v>642</v>
      </c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62" t="s">
        <v>102</v>
      </c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 t="s">
        <v>103</v>
      </c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</row>
    <row r="461" spans="1:154" s="21" customFormat="1" ht="40.5" customHeight="1" x14ac:dyDescent="0.2">
      <c r="A461" s="76" t="s">
        <v>697</v>
      </c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60" t="s">
        <v>558</v>
      </c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 t="s">
        <v>77</v>
      </c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84" t="s">
        <v>94</v>
      </c>
      <c r="AZ461" s="84"/>
      <c r="BA461" s="84"/>
      <c r="BB461" s="84"/>
      <c r="BC461" s="84"/>
      <c r="BD461" s="84"/>
      <c r="BE461" s="60" t="s">
        <v>95</v>
      </c>
      <c r="BF461" s="60"/>
      <c r="BG461" s="60"/>
      <c r="BH461" s="60"/>
      <c r="BI461" s="60"/>
      <c r="BJ461" s="60"/>
      <c r="BK461" s="60"/>
      <c r="BL461" s="60"/>
      <c r="BM461" s="60"/>
      <c r="BN461" s="80">
        <f>700</f>
        <v>700</v>
      </c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76" t="s">
        <v>22</v>
      </c>
      <c r="BZ461" s="76"/>
      <c r="CA461" s="76"/>
      <c r="CB461" s="76"/>
      <c r="CC461" s="76"/>
      <c r="CD461" s="76"/>
      <c r="CE461" s="62" t="s">
        <v>80</v>
      </c>
      <c r="CF461" s="62"/>
      <c r="CG461" s="62"/>
      <c r="CH461" s="62"/>
      <c r="CI461" s="62"/>
      <c r="CJ461" s="62"/>
      <c r="CK461" s="62"/>
      <c r="CL461" s="62"/>
      <c r="CM461" s="62"/>
      <c r="CN461" s="85">
        <v>1000000</v>
      </c>
      <c r="CO461" s="85"/>
      <c r="CP461" s="85"/>
      <c r="CQ461" s="85"/>
      <c r="CR461" s="85"/>
      <c r="CS461" s="85"/>
      <c r="CT461" s="85"/>
      <c r="CU461" s="85"/>
      <c r="CV461" s="85"/>
      <c r="CW461" s="85"/>
      <c r="CX461" s="85"/>
      <c r="CY461" s="85"/>
      <c r="CZ461" s="85"/>
      <c r="DA461" s="85"/>
      <c r="DB461" s="76" t="s">
        <v>532</v>
      </c>
      <c r="DC461" s="76"/>
      <c r="DD461" s="76"/>
      <c r="DE461" s="76"/>
      <c r="DF461" s="76"/>
      <c r="DG461" s="76"/>
      <c r="DH461" s="76"/>
      <c r="DI461" s="76"/>
      <c r="DJ461" s="76"/>
      <c r="DK461" s="76"/>
      <c r="DL461" s="76"/>
      <c r="DM461" s="76"/>
      <c r="DN461" s="76"/>
      <c r="DO461" s="59" t="s">
        <v>642</v>
      </c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62" t="s">
        <v>86</v>
      </c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 t="s">
        <v>84</v>
      </c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</row>
    <row r="462" spans="1:154" s="21" customFormat="1" ht="54.75" customHeight="1" x14ac:dyDescent="0.2">
      <c r="A462" s="76" t="s">
        <v>698</v>
      </c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60" t="s">
        <v>620</v>
      </c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 t="s">
        <v>77</v>
      </c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84" t="s">
        <v>78</v>
      </c>
      <c r="AZ462" s="84"/>
      <c r="BA462" s="84"/>
      <c r="BB462" s="84"/>
      <c r="BC462" s="84"/>
      <c r="BD462" s="84"/>
      <c r="BE462" s="60" t="s">
        <v>79</v>
      </c>
      <c r="BF462" s="60"/>
      <c r="BG462" s="60"/>
      <c r="BH462" s="60"/>
      <c r="BI462" s="60"/>
      <c r="BJ462" s="60"/>
      <c r="BK462" s="60"/>
      <c r="BL462" s="60"/>
      <c r="BM462" s="60"/>
      <c r="BN462" s="76" t="s">
        <v>74</v>
      </c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76" t="s">
        <v>22</v>
      </c>
      <c r="BZ462" s="76"/>
      <c r="CA462" s="76"/>
      <c r="CB462" s="76"/>
      <c r="CC462" s="76"/>
      <c r="CD462" s="76"/>
      <c r="CE462" s="62" t="s">
        <v>80</v>
      </c>
      <c r="CF462" s="62"/>
      <c r="CG462" s="62"/>
      <c r="CH462" s="62"/>
      <c r="CI462" s="62"/>
      <c r="CJ462" s="62"/>
      <c r="CK462" s="62"/>
      <c r="CL462" s="62"/>
      <c r="CM462" s="62"/>
      <c r="CN462" s="61">
        <v>2500000</v>
      </c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76" t="s">
        <v>532</v>
      </c>
      <c r="DC462" s="76"/>
      <c r="DD462" s="76"/>
      <c r="DE462" s="76"/>
      <c r="DF462" s="76"/>
      <c r="DG462" s="76"/>
      <c r="DH462" s="76"/>
      <c r="DI462" s="76"/>
      <c r="DJ462" s="76"/>
      <c r="DK462" s="76"/>
      <c r="DL462" s="76"/>
      <c r="DM462" s="76"/>
      <c r="DN462" s="76"/>
      <c r="DO462" s="59" t="s">
        <v>642</v>
      </c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62" t="s">
        <v>102</v>
      </c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 t="s">
        <v>103</v>
      </c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</row>
    <row r="463" spans="1:154" s="21" customFormat="1" ht="39" customHeight="1" x14ac:dyDescent="0.2">
      <c r="A463" s="76" t="s">
        <v>699</v>
      </c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60" t="s">
        <v>621</v>
      </c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 t="s">
        <v>77</v>
      </c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84" t="s">
        <v>94</v>
      </c>
      <c r="AZ463" s="84"/>
      <c r="BA463" s="84"/>
      <c r="BB463" s="84"/>
      <c r="BC463" s="84"/>
      <c r="BD463" s="84"/>
      <c r="BE463" s="60" t="s">
        <v>95</v>
      </c>
      <c r="BF463" s="60"/>
      <c r="BG463" s="60"/>
      <c r="BH463" s="60"/>
      <c r="BI463" s="60"/>
      <c r="BJ463" s="60"/>
      <c r="BK463" s="60"/>
      <c r="BL463" s="60"/>
      <c r="BM463" s="60"/>
      <c r="BN463" s="58">
        <f>1+200</f>
        <v>201</v>
      </c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76" t="s">
        <v>22</v>
      </c>
      <c r="BZ463" s="76"/>
      <c r="CA463" s="76"/>
      <c r="CB463" s="76"/>
      <c r="CC463" s="76"/>
      <c r="CD463" s="76"/>
      <c r="CE463" s="62" t="s">
        <v>80</v>
      </c>
      <c r="CF463" s="62"/>
      <c r="CG463" s="62"/>
      <c r="CH463" s="62"/>
      <c r="CI463" s="62"/>
      <c r="CJ463" s="62"/>
      <c r="CK463" s="62"/>
      <c r="CL463" s="62"/>
      <c r="CM463" s="62"/>
      <c r="CN463" s="85">
        <v>549670</v>
      </c>
      <c r="CO463" s="85"/>
      <c r="CP463" s="85"/>
      <c r="CQ463" s="85"/>
      <c r="CR463" s="85"/>
      <c r="CS463" s="85"/>
      <c r="CT463" s="85"/>
      <c r="CU463" s="85"/>
      <c r="CV463" s="85"/>
      <c r="CW463" s="85"/>
      <c r="CX463" s="85"/>
      <c r="CY463" s="85"/>
      <c r="CZ463" s="85"/>
      <c r="DA463" s="85"/>
      <c r="DB463" s="76" t="s">
        <v>532</v>
      </c>
      <c r="DC463" s="76"/>
      <c r="DD463" s="76"/>
      <c r="DE463" s="76"/>
      <c r="DF463" s="76"/>
      <c r="DG463" s="76"/>
      <c r="DH463" s="76"/>
      <c r="DI463" s="76"/>
      <c r="DJ463" s="76"/>
      <c r="DK463" s="76"/>
      <c r="DL463" s="76"/>
      <c r="DM463" s="76"/>
      <c r="DN463" s="76"/>
      <c r="DO463" s="59" t="s">
        <v>642</v>
      </c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62" t="s">
        <v>86</v>
      </c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 t="s">
        <v>84</v>
      </c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</row>
    <row r="464" spans="1:154" s="21" customFormat="1" ht="42" customHeight="1" x14ac:dyDescent="0.2">
      <c r="A464" s="76" t="s">
        <v>700</v>
      </c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60" t="s">
        <v>547</v>
      </c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 t="s">
        <v>77</v>
      </c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84" t="s">
        <v>94</v>
      </c>
      <c r="AZ464" s="84"/>
      <c r="BA464" s="84"/>
      <c r="BB464" s="84"/>
      <c r="BC464" s="84"/>
      <c r="BD464" s="84"/>
      <c r="BE464" s="60" t="s">
        <v>95</v>
      </c>
      <c r="BF464" s="60"/>
      <c r="BG464" s="60"/>
      <c r="BH464" s="60"/>
      <c r="BI464" s="60"/>
      <c r="BJ464" s="60"/>
      <c r="BK464" s="60"/>
      <c r="BL464" s="60"/>
      <c r="BM464" s="60"/>
      <c r="BN464" s="58">
        <f>200</f>
        <v>200</v>
      </c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76" t="s">
        <v>22</v>
      </c>
      <c r="BZ464" s="76"/>
      <c r="CA464" s="76"/>
      <c r="CB464" s="76"/>
      <c r="CC464" s="76"/>
      <c r="CD464" s="76"/>
      <c r="CE464" s="62" t="s">
        <v>80</v>
      </c>
      <c r="CF464" s="62"/>
      <c r="CG464" s="62"/>
      <c r="CH464" s="62"/>
      <c r="CI464" s="62"/>
      <c r="CJ464" s="62"/>
      <c r="CK464" s="62"/>
      <c r="CL464" s="62"/>
      <c r="CM464" s="62"/>
      <c r="CN464" s="85">
        <v>500000</v>
      </c>
      <c r="CO464" s="85"/>
      <c r="CP464" s="85"/>
      <c r="CQ464" s="85"/>
      <c r="CR464" s="85"/>
      <c r="CS464" s="85"/>
      <c r="CT464" s="85"/>
      <c r="CU464" s="85"/>
      <c r="CV464" s="85"/>
      <c r="CW464" s="85"/>
      <c r="CX464" s="85"/>
      <c r="CY464" s="85"/>
      <c r="CZ464" s="85"/>
      <c r="DA464" s="85"/>
      <c r="DB464" s="76" t="s">
        <v>532</v>
      </c>
      <c r="DC464" s="76"/>
      <c r="DD464" s="76"/>
      <c r="DE464" s="76"/>
      <c r="DF464" s="76"/>
      <c r="DG464" s="76"/>
      <c r="DH464" s="76"/>
      <c r="DI464" s="76"/>
      <c r="DJ464" s="76"/>
      <c r="DK464" s="76"/>
      <c r="DL464" s="76"/>
      <c r="DM464" s="76"/>
      <c r="DN464" s="76"/>
      <c r="DO464" s="59" t="s">
        <v>642</v>
      </c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62" t="s">
        <v>86</v>
      </c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 t="s">
        <v>84</v>
      </c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</row>
    <row r="465" spans="1:154" s="21" customFormat="1" ht="39" customHeight="1" x14ac:dyDescent="0.2">
      <c r="A465" s="76" t="s">
        <v>701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60" t="s">
        <v>557</v>
      </c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 t="s">
        <v>77</v>
      </c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84" t="s">
        <v>94</v>
      </c>
      <c r="AZ465" s="84"/>
      <c r="BA465" s="84"/>
      <c r="BB465" s="84"/>
      <c r="BC465" s="84"/>
      <c r="BD465" s="84"/>
      <c r="BE465" s="60" t="s">
        <v>95</v>
      </c>
      <c r="BF465" s="60"/>
      <c r="BG465" s="60"/>
      <c r="BH465" s="60"/>
      <c r="BI465" s="60"/>
      <c r="BJ465" s="60"/>
      <c r="BK465" s="60"/>
      <c r="BL465" s="60"/>
      <c r="BM465" s="60"/>
      <c r="BN465" s="58">
        <f>2500+250+250</f>
        <v>3000</v>
      </c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76" t="s">
        <v>22</v>
      </c>
      <c r="BZ465" s="76"/>
      <c r="CA465" s="76"/>
      <c r="CB465" s="76"/>
      <c r="CC465" s="76"/>
      <c r="CD465" s="76"/>
      <c r="CE465" s="62" t="s">
        <v>80</v>
      </c>
      <c r="CF465" s="62"/>
      <c r="CG465" s="62"/>
      <c r="CH465" s="62"/>
      <c r="CI465" s="62"/>
      <c r="CJ465" s="62"/>
      <c r="CK465" s="62"/>
      <c r="CL465" s="62"/>
      <c r="CM465" s="62"/>
      <c r="CN465" s="85">
        <v>1500000</v>
      </c>
      <c r="CO465" s="85"/>
      <c r="CP465" s="85"/>
      <c r="CQ465" s="85"/>
      <c r="CR465" s="85"/>
      <c r="CS465" s="85"/>
      <c r="CT465" s="85"/>
      <c r="CU465" s="85"/>
      <c r="CV465" s="85"/>
      <c r="CW465" s="85"/>
      <c r="CX465" s="85"/>
      <c r="CY465" s="85"/>
      <c r="CZ465" s="85"/>
      <c r="DA465" s="85"/>
      <c r="DB465" s="76" t="s">
        <v>532</v>
      </c>
      <c r="DC465" s="76"/>
      <c r="DD465" s="76"/>
      <c r="DE465" s="76"/>
      <c r="DF465" s="76"/>
      <c r="DG465" s="76"/>
      <c r="DH465" s="76"/>
      <c r="DI465" s="76"/>
      <c r="DJ465" s="76"/>
      <c r="DK465" s="76"/>
      <c r="DL465" s="76"/>
      <c r="DM465" s="76"/>
      <c r="DN465" s="76"/>
      <c r="DO465" s="59" t="s">
        <v>642</v>
      </c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62" t="s">
        <v>86</v>
      </c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 t="s">
        <v>84</v>
      </c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</row>
    <row r="466" spans="1:154" s="21" customFormat="1" ht="64.5" customHeight="1" x14ac:dyDescent="0.2">
      <c r="A466" s="76" t="s">
        <v>702</v>
      </c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60" t="s">
        <v>572</v>
      </c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 t="s">
        <v>77</v>
      </c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84" t="s">
        <v>94</v>
      </c>
      <c r="AZ466" s="84"/>
      <c r="BA466" s="84"/>
      <c r="BB466" s="84"/>
      <c r="BC466" s="84"/>
      <c r="BD466" s="84"/>
      <c r="BE466" s="60" t="s">
        <v>95</v>
      </c>
      <c r="BF466" s="60"/>
      <c r="BG466" s="60"/>
      <c r="BH466" s="60"/>
      <c r="BI466" s="60"/>
      <c r="BJ466" s="60"/>
      <c r="BK466" s="60"/>
      <c r="BL466" s="60"/>
      <c r="BM466" s="60"/>
      <c r="BN466" s="58">
        <f>40+12+6</f>
        <v>58</v>
      </c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76" t="s">
        <v>22</v>
      </c>
      <c r="BZ466" s="76"/>
      <c r="CA466" s="76"/>
      <c r="CB466" s="76"/>
      <c r="CC466" s="76"/>
      <c r="CD466" s="76"/>
      <c r="CE466" s="62" t="s">
        <v>80</v>
      </c>
      <c r="CF466" s="62"/>
      <c r="CG466" s="62"/>
      <c r="CH466" s="62"/>
      <c r="CI466" s="62"/>
      <c r="CJ466" s="62"/>
      <c r="CK466" s="62"/>
      <c r="CL466" s="62"/>
      <c r="CM466" s="62"/>
      <c r="CN466" s="85">
        <v>475671</v>
      </c>
      <c r="CO466" s="85"/>
      <c r="CP466" s="85"/>
      <c r="CQ466" s="85"/>
      <c r="CR466" s="85"/>
      <c r="CS466" s="85"/>
      <c r="CT466" s="85"/>
      <c r="CU466" s="85"/>
      <c r="CV466" s="85"/>
      <c r="CW466" s="85"/>
      <c r="CX466" s="85"/>
      <c r="CY466" s="85"/>
      <c r="CZ466" s="85"/>
      <c r="DA466" s="85"/>
      <c r="DB466" s="76" t="s">
        <v>532</v>
      </c>
      <c r="DC466" s="76"/>
      <c r="DD466" s="76"/>
      <c r="DE466" s="76"/>
      <c r="DF466" s="76"/>
      <c r="DG466" s="76"/>
      <c r="DH466" s="76"/>
      <c r="DI466" s="76"/>
      <c r="DJ466" s="76"/>
      <c r="DK466" s="76"/>
      <c r="DL466" s="76"/>
      <c r="DM466" s="76"/>
      <c r="DN466" s="76"/>
      <c r="DO466" s="59" t="s">
        <v>642</v>
      </c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62" t="s">
        <v>86</v>
      </c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 t="s">
        <v>84</v>
      </c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</row>
    <row r="467" spans="1:154" s="21" customFormat="1" ht="80.25" customHeight="1" x14ac:dyDescent="0.2">
      <c r="A467" s="76" t="s">
        <v>703</v>
      </c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60" t="s">
        <v>1429</v>
      </c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 t="s">
        <v>77</v>
      </c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84" t="s">
        <v>94</v>
      </c>
      <c r="AZ467" s="84"/>
      <c r="BA467" s="84"/>
      <c r="BB467" s="84"/>
      <c r="BC467" s="84"/>
      <c r="BD467" s="84"/>
      <c r="BE467" s="60" t="s">
        <v>95</v>
      </c>
      <c r="BF467" s="60"/>
      <c r="BG467" s="60"/>
      <c r="BH467" s="60"/>
      <c r="BI467" s="60"/>
      <c r="BJ467" s="60"/>
      <c r="BK467" s="60"/>
      <c r="BL467" s="60"/>
      <c r="BM467" s="60"/>
      <c r="BN467" s="58">
        <f>36+6</f>
        <v>42</v>
      </c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76" t="s">
        <v>22</v>
      </c>
      <c r="BZ467" s="76"/>
      <c r="CA467" s="76"/>
      <c r="CB467" s="76"/>
      <c r="CC467" s="76"/>
      <c r="CD467" s="76"/>
      <c r="CE467" s="62" t="s">
        <v>80</v>
      </c>
      <c r="CF467" s="62"/>
      <c r="CG467" s="62"/>
      <c r="CH467" s="62"/>
      <c r="CI467" s="62"/>
      <c r="CJ467" s="62"/>
      <c r="CK467" s="62"/>
      <c r="CL467" s="62"/>
      <c r="CM467" s="62"/>
      <c r="CN467" s="85">
        <v>1000000</v>
      </c>
      <c r="CO467" s="85"/>
      <c r="CP467" s="85"/>
      <c r="CQ467" s="85"/>
      <c r="CR467" s="85"/>
      <c r="CS467" s="85"/>
      <c r="CT467" s="85"/>
      <c r="CU467" s="85"/>
      <c r="CV467" s="85"/>
      <c r="CW467" s="85"/>
      <c r="CX467" s="85"/>
      <c r="CY467" s="85"/>
      <c r="CZ467" s="85"/>
      <c r="DA467" s="85"/>
      <c r="DB467" s="76" t="s">
        <v>532</v>
      </c>
      <c r="DC467" s="76"/>
      <c r="DD467" s="76"/>
      <c r="DE467" s="76"/>
      <c r="DF467" s="76"/>
      <c r="DG467" s="76"/>
      <c r="DH467" s="76"/>
      <c r="DI467" s="76"/>
      <c r="DJ467" s="76"/>
      <c r="DK467" s="76"/>
      <c r="DL467" s="76"/>
      <c r="DM467" s="76"/>
      <c r="DN467" s="76"/>
      <c r="DO467" s="59" t="s">
        <v>642</v>
      </c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62" t="s">
        <v>86</v>
      </c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 t="s">
        <v>84</v>
      </c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</row>
    <row r="468" spans="1:154" s="21" customFormat="1" ht="41.25" customHeight="1" x14ac:dyDescent="0.2">
      <c r="A468" s="76" t="s">
        <v>704</v>
      </c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60" t="s">
        <v>545</v>
      </c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 t="s">
        <v>77</v>
      </c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84" t="s">
        <v>78</v>
      </c>
      <c r="AZ468" s="84"/>
      <c r="BA468" s="84"/>
      <c r="BB468" s="84"/>
      <c r="BC468" s="84"/>
      <c r="BD468" s="84"/>
      <c r="BE468" s="60" t="s">
        <v>79</v>
      </c>
      <c r="BF468" s="60"/>
      <c r="BG468" s="60"/>
      <c r="BH468" s="60"/>
      <c r="BI468" s="60"/>
      <c r="BJ468" s="60"/>
      <c r="BK468" s="60"/>
      <c r="BL468" s="60"/>
      <c r="BM468" s="60"/>
      <c r="BN468" s="76" t="s">
        <v>74</v>
      </c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76" t="s">
        <v>22</v>
      </c>
      <c r="BZ468" s="76"/>
      <c r="CA468" s="76"/>
      <c r="CB468" s="76"/>
      <c r="CC468" s="76"/>
      <c r="CD468" s="76"/>
      <c r="CE468" s="62" t="s">
        <v>80</v>
      </c>
      <c r="CF468" s="62"/>
      <c r="CG468" s="62"/>
      <c r="CH468" s="62"/>
      <c r="CI468" s="62"/>
      <c r="CJ468" s="62"/>
      <c r="CK468" s="62"/>
      <c r="CL468" s="62"/>
      <c r="CM468" s="62"/>
      <c r="CN468" s="85">
        <v>1000000</v>
      </c>
      <c r="CO468" s="85"/>
      <c r="CP468" s="85"/>
      <c r="CQ468" s="85"/>
      <c r="CR468" s="85"/>
      <c r="CS468" s="85"/>
      <c r="CT468" s="85"/>
      <c r="CU468" s="85"/>
      <c r="CV468" s="85"/>
      <c r="CW468" s="85"/>
      <c r="CX468" s="85"/>
      <c r="CY468" s="85"/>
      <c r="CZ468" s="85"/>
      <c r="DA468" s="85"/>
      <c r="DB468" s="76" t="s">
        <v>532</v>
      </c>
      <c r="DC468" s="76"/>
      <c r="DD468" s="76"/>
      <c r="DE468" s="76"/>
      <c r="DF468" s="76"/>
      <c r="DG468" s="76"/>
      <c r="DH468" s="76"/>
      <c r="DI468" s="76"/>
      <c r="DJ468" s="76"/>
      <c r="DK468" s="76"/>
      <c r="DL468" s="76"/>
      <c r="DM468" s="76"/>
      <c r="DN468" s="76"/>
      <c r="DO468" s="59" t="s">
        <v>642</v>
      </c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62" t="s">
        <v>86</v>
      </c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 t="s">
        <v>84</v>
      </c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</row>
    <row r="469" spans="1:154" s="21" customFormat="1" ht="40.5" customHeight="1" x14ac:dyDescent="0.2">
      <c r="A469" s="76" t="s">
        <v>705</v>
      </c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60" t="s">
        <v>372</v>
      </c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 t="s">
        <v>77</v>
      </c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84" t="s">
        <v>78</v>
      </c>
      <c r="AZ469" s="84"/>
      <c r="BA469" s="84"/>
      <c r="BB469" s="84"/>
      <c r="BC469" s="84"/>
      <c r="BD469" s="84"/>
      <c r="BE469" s="60" t="s">
        <v>79</v>
      </c>
      <c r="BF469" s="60"/>
      <c r="BG469" s="60"/>
      <c r="BH469" s="60"/>
      <c r="BI469" s="60"/>
      <c r="BJ469" s="60"/>
      <c r="BK469" s="60"/>
      <c r="BL469" s="60"/>
      <c r="BM469" s="60"/>
      <c r="BN469" s="81">
        <v>1</v>
      </c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76" t="s">
        <v>22</v>
      </c>
      <c r="BZ469" s="76"/>
      <c r="CA469" s="76"/>
      <c r="CB469" s="76"/>
      <c r="CC469" s="76"/>
      <c r="CD469" s="76"/>
      <c r="CE469" s="62" t="s">
        <v>80</v>
      </c>
      <c r="CF469" s="62"/>
      <c r="CG469" s="62"/>
      <c r="CH469" s="62"/>
      <c r="CI469" s="62"/>
      <c r="CJ469" s="62"/>
      <c r="CK469" s="62"/>
      <c r="CL469" s="62"/>
      <c r="CM469" s="62"/>
      <c r="CN469" s="61">
        <v>1200000</v>
      </c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76" t="s">
        <v>532</v>
      </c>
      <c r="DC469" s="76"/>
      <c r="DD469" s="76"/>
      <c r="DE469" s="76"/>
      <c r="DF469" s="76"/>
      <c r="DG469" s="76"/>
      <c r="DH469" s="76"/>
      <c r="DI469" s="76"/>
      <c r="DJ469" s="76"/>
      <c r="DK469" s="76"/>
      <c r="DL469" s="76"/>
      <c r="DM469" s="76"/>
      <c r="DN469" s="76"/>
      <c r="DO469" s="59" t="s">
        <v>642</v>
      </c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62" t="s">
        <v>86</v>
      </c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 t="s">
        <v>84</v>
      </c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</row>
    <row r="470" spans="1:154" s="21" customFormat="1" ht="40.5" customHeight="1" x14ac:dyDescent="0.2">
      <c r="A470" s="76" t="s">
        <v>706</v>
      </c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60" t="s">
        <v>542</v>
      </c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 t="s">
        <v>77</v>
      </c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84" t="s">
        <v>94</v>
      </c>
      <c r="AZ470" s="84"/>
      <c r="BA470" s="84"/>
      <c r="BB470" s="84"/>
      <c r="BC470" s="84"/>
      <c r="BD470" s="84"/>
      <c r="BE470" s="60" t="s">
        <v>95</v>
      </c>
      <c r="BF470" s="60"/>
      <c r="BG470" s="60"/>
      <c r="BH470" s="60"/>
      <c r="BI470" s="60"/>
      <c r="BJ470" s="60"/>
      <c r="BK470" s="60"/>
      <c r="BL470" s="60"/>
      <c r="BM470" s="60"/>
      <c r="BN470" s="59" t="s">
        <v>630</v>
      </c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76" t="s">
        <v>22</v>
      </c>
      <c r="BZ470" s="76"/>
      <c r="CA470" s="76"/>
      <c r="CB470" s="76"/>
      <c r="CC470" s="76"/>
      <c r="CD470" s="76"/>
      <c r="CE470" s="62" t="s">
        <v>80</v>
      </c>
      <c r="CF470" s="62"/>
      <c r="CG470" s="62"/>
      <c r="CH470" s="62"/>
      <c r="CI470" s="62"/>
      <c r="CJ470" s="62"/>
      <c r="CK470" s="62"/>
      <c r="CL470" s="62"/>
      <c r="CM470" s="62"/>
      <c r="CN470" s="85">
        <v>300000</v>
      </c>
      <c r="CO470" s="85"/>
      <c r="CP470" s="85"/>
      <c r="CQ470" s="85"/>
      <c r="CR470" s="85"/>
      <c r="CS470" s="85"/>
      <c r="CT470" s="85"/>
      <c r="CU470" s="85"/>
      <c r="CV470" s="85"/>
      <c r="CW470" s="85"/>
      <c r="CX470" s="85"/>
      <c r="CY470" s="85"/>
      <c r="CZ470" s="85"/>
      <c r="DA470" s="85"/>
      <c r="DB470" s="76" t="s">
        <v>532</v>
      </c>
      <c r="DC470" s="76"/>
      <c r="DD470" s="76"/>
      <c r="DE470" s="76"/>
      <c r="DF470" s="76"/>
      <c r="DG470" s="76"/>
      <c r="DH470" s="76"/>
      <c r="DI470" s="76"/>
      <c r="DJ470" s="76"/>
      <c r="DK470" s="76"/>
      <c r="DL470" s="76"/>
      <c r="DM470" s="76"/>
      <c r="DN470" s="76"/>
      <c r="DO470" s="59" t="s">
        <v>642</v>
      </c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62" t="s">
        <v>86</v>
      </c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 t="s">
        <v>84</v>
      </c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</row>
    <row r="471" spans="1:154" s="21" customFormat="1" ht="40.5" customHeight="1" x14ac:dyDescent="0.2">
      <c r="A471" s="76" t="s">
        <v>707</v>
      </c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60" t="s">
        <v>623</v>
      </c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 t="s">
        <v>77</v>
      </c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84" t="s">
        <v>313</v>
      </c>
      <c r="AZ471" s="84"/>
      <c r="BA471" s="84"/>
      <c r="BB471" s="84"/>
      <c r="BC471" s="84"/>
      <c r="BD471" s="84"/>
      <c r="BE471" s="60" t="s">
        <v>313</v>
      </c>
      <c r="BF471" s="60"/>
      <c r="BG471" s="60"/>
      <c r="BH471" s="60"/>
      <c r="BI471" s="60"/>
      <c r="BJ471" s="60"/>
      <c r="BK471" s="60"/>
      <c r="BL471" s="60"/>
      <c r="BM471" s="60"/>
      <c r="BN471" s="76" t="s">
        <v>126</v>
      </c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76" t="s">
        <v>22</v>
      </c>
      <c r="BZ471" s="76"/>
      <c r="CA471" s="76"/>
      <c r="CB471" s="76"/>
      <c r="CC471" s="76"/>
      <c r="CD471" s="76"/>
      <c r="CE471" s="62" t="s">
        <v>80</v>
      </c>
      <c r="CF471" s="62"/>
      <c r="CG471" s="62"/>
      <c r="CH471" s="62"/>
      <c r="CI471" s="62"/>
      <c r="CJ471" s="62"/>
      <c r="CK471" s="62"/>
      <c r="CL471" s="62"/>
      <c r="CM471" s="62"/>
      <c r="CN471" s="85">
        <v>505000</v>
      </c>
      <c r="CO471" s="85"/>
      <c r="CP471" s="85"/>
      <c r="CQ471" s="85"/>
      <c r="CR471" s="85"/>
      <c r="CS471" s="85"/>
      <c r="CT471" s="85"/>
      <c r="CU471" s="85"/>
      <c r="CV471" s="85"/>
      <c r="CW471" s="85"/>
      <c r="CX471" s="85"/>
      <c r="CY471" s="85"/>
      <c r="CZ471" s="85"/>
      <c r="DA471" s="85"/>
      <c r="DB471" s="76" t="s">
        <v>532</v>
      </c>
      <c r="DC471" s="76"/>
      <c r="DD471" s="76"/>
      <c r="DE471" s="76"/>
      <c r="DF471" s="76"/>
      <c r="DG471" s="76"/>
      <c r="DH471" s="76"/>
      <c r="DI471" s="76"/>
      <c r="DJ471" s="76"/>
      <c r="DK471" s="76"/>
      <c r="DL471" s="76"/>
      <c r="DM471" s="76"/>
      <c r="DN471" s="76"/>
      <c r="DO471" s="59" t="s">
        <v>642</v>
      </c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62" t="s">
        <v>86</v>
      </c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 t="s">
        <v>84</v>
      </c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</row>
    <row r="472" spans="1:154" s="21" customFormat="1" ht="40.5" customHeight="1" x14ac:dyDescent="0.2">
      <c r="A472" s="76" t="s">
        <v>708</v>
      </c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60" t="s">
        <v>117</v>
      </c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 t="s">
        <v>77</v>
      </c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84" t="s">
        <v>94</v>
      </c>
      <c r="AZ472" s="84"/>
      <c r="BA472" s="84"/>
      <c r="BB472" s="84"/>
      <c r="BC472" s="84"/>
      <c r="BD472" s="84"/>
      <c r="BE472" s="60" t="s">
        <v>95</v>
      </c>
      <c r="BF472" s="60"/>
      <c r="BG472" s="60"/>
      <c r="BH472" s="60"/>
      <c r="BI472" s="60"/>
      <c r="BJ472" s="60"/>
      <c r="BK472" s="60"/>
      <c r="BL472" s="60"/>
      <c r="BM472" s="60"/>
      <c r="BN472" s="59" t="s">
        <v>590</v>
      </c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76" t="s">
        <v>22</v>
      </c>
      <c r="BZ472" s="76"/>
      <c r="CA472" s="76"/>
      <c r="CB472" s="76"/>
      <c r="CC472" s="76"/>
      <c r="CD472" s="76"/>
      <c r="CE472" s="62" t="s">
        <v>80</v>
      </c>
      <c r="CF472" s="62"/>
      <c r="CG472" s="62"/>
      <c r="CH472" s="62"/>
      <c r="CI472" s="62"/>
      <c r="CJ472" s="62"/>
      <c r="CK472" s="62"/>
      <c r="CL472" s="62"/>
      <c r="CM472" s="62"/>
      <c r="CN472" s="61">
        <v>317337</v>
      </c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76" t="s">
        <v>532</v>
      </c>
      <c r="DC472" s="76"/>
      <c r="DD472" s="76"/>
      <c r="DE472" s="76"/>
      <c r="DF472" s="76"/>
      <c r="DG472" s="76"/>
      <c r="DH472" s="76"/>
      <c r="DI472" s="76"/>
      <c r="DJ472" s="76"/>
      <c r="DK472" s="76"/>
      <c r="DL472" s="76"/>
      <c r="DM472" s="76"/>
      <c r="DN472" s="76"/>
      <c r="DO472" s="59" t="s">
        <v>642</v>
      </c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62" t="s">
        <v>86</v>
      </c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 t="s">
        <v>84</v>
      </c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</row>
    <row r="473" spans="1:154" s="15" customFormat="1" ht="45.75" customHeight="1" x14ac:dyDescent="0.2">
      <c r="A473" s="76" t="s">
        <v>709</v>
      </c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60" t="s">
        <v>375</v>
      </c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 t="s">
        <v>77</v>
      </c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84" t="s">
        <v>78</v>
      </c>
      <c r="AZ473" s="84"/>
      <c r="BA473" s="84"/>
      <c r="BB473" s="84"/>
      <c r="BC473" s="84"/>
      <c r="BD473" s="84"/>
      <c r="BE473" s="60" t="s">
        <v>79</v>
      </c>
      <c r="BF473" s="60"/>
      <c r="BG473" s="60"/>
      <c r="BH473" s="60"/>
      <c r="BI473" s="60"/>
      <c r="BJ473" s="60"/>
      <c r="BK473" s="60"/>
      <c r="BL473" s="60"/>
      <c r="BM473" s="60"/>
      <c r="BN473" s="59" t="s">
        <v>74</v>
      </c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76" t="s">
        <v>22</v>
      </c>
      <c r="BZ473" s="76"/>
      <c r="CA473" s="76"/>
      <c r="CB473" s="76"/>
      <c r="CC473" s="76"/>
      <c r="CD473" s="76"/>
      <c r="CE473" s="62" t="s">
        <v>80</v>
      </c>
      <c r="CF473" s="62"/>
      <c r="CG473" s="62"/>
      <c r="CH473" s="62"/>
      <c r="CI473" s="62"/>
      <c r="CJ473" s="62"/>
      <c r="CK473" s="62"/>
      <c r="CL473" s="62"/>
      <c r="CM473" s="62"/>
      <c r="CN473" s="85">
        <v>830000</v>
      </c>
      <c r="CO473" s="85"/>
      <c r="CP473" s="85"/>
      <c r="CQ473" s="85"/>
      <c r="CR473" s="85"/>
      <c r="CS473" s="85"/>
      <c r="CT473" s="85"/>
      <c r="CU473" s="85"/>
      <c r="CV473" s="85"/>
      <c r="CW473" s="85"/>
      <c r="CX473" s="85"/>
      <c r="CY473" s="85"/>
      <c r="CZ473" s="85"/>
      <c r="DA473" s="85"/>
      <c r="DB473" s="76" t="s">
        <v>532</v>
      </c>
      <c r="DC473" s="76"/>
      <c r="DD473" s="76"/>
      <c r="DE473" s="76"/>
      <c r="DF473" s="76"/>
      <c r="DG473" s="76"/>
      <c r="DH473" s="76"/>
      <c r="DI473" s="76"/>
      <c r="DJ473" s="76"/>
      <c r="DK473" s="76"/>
      <c r="DL473" s="76"/>
      <c r="DM473" s="76"/>
      <c r="DN473" s="76"/>
      <c r="DO473" s="59" t="s">
        <v>642</v>
      </c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62" t="s">
        <v>86</v>
      </c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 t="s">
        <v>84</v>
      </c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</row>
    <row r="474" spans="1:154" s="15" customFormat="1" ht="53.25" customHeight="1" x14ac:dyDescent="0.2">
      <c r="A474" s="76" t="s">
        <v>710</v>
      </c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60" t="s">
        <v>541</v>
      </c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 t="s">
        <v>77</v>
      </c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84" t="s">
        <v>78</v>
      </c>
      <c r="AZ474" s="84"/>
      <c r="BA474" s="84"/>
      <c r="BB474" s="84"/>
      <c r="BC474" s="84"/>
      <c r="BD474" s="84"/>
      <c r="BE474" s="60" t="s">
        <v>79</v>
      </c>
      <c r="BF474" s="60"/>
      <c r="BG474" s="60"/>
      <c r="BH474" s="60"/>
      <c r="BI474" s="60"/>
      <c r="BJ474" s="60"/>
      <c r="BK474" s="60"/>
      <c r="BL474" s="60"/>
      <c r="BM474" s="60"/>
      <c r="BN474" s="59" t="s">
        <v>74</v>
      </c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76" t="s">
        <v>22</v>
      </c>
      <c r="BZ474" s="76"/>
      <c r="CA474" s="76"/>
      <c r="CB474" s="76"/>
      <c r="CC474" s="76"/>
      <c r="CD474" s="76"/>
      <c r="CE474" s="62" t="s">
        <v>80</v>
      </c>
      <c r="CF474" s="62"/>
      <c r="CG474" s="62"/>
      <c r="CH474" s="62"/>
      <c r="CI474" s="62"/>
      <c r="CJ474" s="62"/>
      <c r="CK474" s="62"/>
      <c r="CL474" s="62"/>
      <c r="CM474" s="62"/>
      <c r="CN474" s="61">
        <v>1300000</v>
      </c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76" t="s">
        <v>532</v>
      </c>
      <c r="DC474" s="76"/>
      <c r="DD474" s="76"/>
      <c r="DE474" s="76"/>
      <c r="DF474" s="76"/>
      <c r="DG474" s="76"/>
      <c r="DH474" s="76"/>
      <c r="DI474" s="76"/>
      <c r="DJ474" s="76"/>
      <c r="DK474" s="76"/>
      <c r="DL474" s="76"/>
      <c r="DM474" s="76"/>
      <c r="DN474" s="76"/>
      <c r="DO474" s="59" t="s">
        <v>642</v>
      </c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62" t="s">
        <v>86</v>
      </c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 t="s">
        <v>84</v>
      </c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</row>
    <row r="475" spans="1:154" s="21" customFormat="1" ht="39" customHeight="1" x14ac:dyDescent="0.2">
      <c r="A475" s="76" t="s">
        <v>711</v>
      </c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60" t="s">
        <v>370</v>
      </c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 t="s">
        <v>77</v>
      </c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84" t="s">
        <v>94</v>
      </c>
      <c r="AZ475" s="84"/>
      <c r="BA475" s="84"/>
      <c r="BB475" s="84"/>
      <c r="BC475" s="84"/>
      <c r="BD475" s="84"/>
      <c r="BE475" s="60" t="s">
        <v>95</v>
      </c>
      <c r="BF475" s="60"/>
      <c r="BG475" s="60"/>
      <c r="BH475" s="60"/>
      <c r="BI475" s="60"/>
      <c r="BJ475" s="60"/>
      <c r="BK475" s="60"/>
      <c r="BL475" s="60"/>
      <c r="BM475" s="60"/>
      <c r="BN475" s="59" t="s">
        <v>631</v>
      </c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76" t="s">
        <v>22</v>
      </c>
      <c r="BZ475" s="76"/>
      <c r="CA475" s="76"/>
      <c r="CB475" s="76"/>
      <c r="CC475" s="76"/>
      <c r="CD475" s="76"/>
      <c r="CE475" s="62" t="s">
        <v>80</v>
      </c>
      <c r="CF475" s="62"/>
      <c r="CG475" s="62"/>
      <c r="CH475" s="62"/>
      <c r="CI475" s="62"/>
      <c r="CJ475" s="62"/>
      <c r="CK475" s="62"/>
      <c r="CL475" s="62"/>
      <c r="CM475" s="62"/>
      <c r="CN475" s="85">
        <v>1127600</v>
      </c>
      <c r="CO475" s="85"/>
      <c r="CP475" s="85"/>
      <c r="CQ475" s="85"/>
      <c r="CR475" s="85"/>
      <c r="CS475" s="85"/>
      <c r="CT475" s="85"/>
      <c r="CU475" s="85"/>
      <c r="CV475" s="85"/>
      <c r="CW475" s="85"/>
      <c r="CX475" s="85"/>
      <c r="CY475" s="85"/>
      <c r="CZ475" s="85"/>
      <c r="DA475" s="85"/>
      <c r="DB475" s="76" t="s">
        <v>532</v>
      </c>
      <c r="DC475" s="76"/>
      <c r="DD475" s="76"/>
      <c r="DE475" s="76"/>
      <c r="DF475" s="76"/>
      <c r="DG475" s="76"/>
      <c r="DH475" s="76"/>
      <c r="DI475" s="76"/>
      <c r="DJ475" s="76"/>
      <c r="DK475" s="76"/>
      <c r="DL475" s="76"/>
      <c r="DM475" s="76"/>
      <c r="DN475" s="76"/>
      <c r="DO475" s="59" t="s">
        <v>642</v>
      </c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62" t="s">
        <v>86</v>
      </c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 t="s">
        <v>84</v>
      </c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</row>
    <row r="476" spans="1:154" s="15" customFormat="1" ht="39" customHeight="1" x14ac:dyDescent="0.2">
      <c r="A476" s="76" t="s">
        <v>712</v>
      </c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59"/>
      <c r="P476" s="59"/>
      <c r="Q476" s="59"/>
      <c r="R476" s="59"/>
      <c r="S476" s="59"/>
      <c r="T476" s="59"/>
      <c r="U476" s="59"/>
      <c r="V476" s="59"/>
      <c r="W476" s="59"/>
      <c r="X476" s="60" t="s">
        <v>573</v>
      </c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 t="s">
        <v>77</v>
      </c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84" t="s">
        <v>94</v>
      </c>
      <c r="AZ476" s="84"/>
      <c r="BA476" s="84"/>
      <c r="BB476" s="84"/>
      <c r="BC476" s="84"/>
      <c r="BD476" s="84"/>
      <c r="BE476" s="60" t="s">
        <v>95</v>
      </c>
      <c r="BF476" s="60"/>
      <c r="BG476" s="60"/>
      <c r="BH476" s="60"/>
      <c r="BI476" s="60"/>
      <c r="BJ476" s="60"/>
      <c r="BK476" s="60"/>
      <c r="BL476" s="60"/>
      <c r="BM476" s="60"/>
      <c r="BN476" s="59">
        <f>200+5+3+3+15+5+25+15+20+30+10+5+10+5+50+3+10+15+100+100+50+20+5+20+10+100+80+10+15+50+50+10+20+5+5+10+5+200+150+50+15+650+10+5+50+5+20+15+50+3+3+80+250+10+5+200+260+10</f>
        <v>3135</v>
      </c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76" t="s">
        <v>22</v>
      </c>
      <c r="BZ476" s="76"/>
      <c r="CA476" s="76"/>
      <c r="CB476" s="76"/>
      <c r="CC476" s="76"/>
      <c r="CD476" s="76"/>
      <c r="CE476" s="62" t="s">
        <v>80</v>
      </c>
      <c r="CF476" s="62"/>
      <c r="CG476" s="62"/>
      <c r="CH476" s="62"/>
      <c r="CI476" s="62"/>
      <c r="CJ476" s="62"/>
      <c r="CK476" s="62"/>
      <c r="CL476" s="62"/>
      <c r="CM476" s="62"/>
      <c r="CN476" s="85">
        <v>450000</v>
      </c>
      <c r="CO476" s="85"/>
      <c r="CP476" s="85"/>
      <c r="CQ476" s="85"/>
      <c r="CR476" s="85"/>
      <c r="CS476" s="85"/>
      <c r="CT476" s="85"/>
      <c r="CU476" s="85"/>
      <c r="CV476" s="85"/>
      <c r="CW476" s="85"/>
      <c r="CX476" s="85"/>
      <c r="CY476" s="85"/>
      <c r="CZ476" s="85"/>
      <c r="DA476" s="85"/>
      <c r="DB476" s="76" t="s">
        <v>532</v>
      </c>
      <c r="DC476" s="76"/>
      <c r="DD476" s="76"/>
      <c r="DE476" s="76"/>
      <c r="DF476" s="76"/>
      <c r="DG476" s="76"/>
      <c r="DH476" s="76"/>
      <c r="DI476" s="76"/>
      <c r="DJ476" s="76"/>
      <c r="DK476" s="76"/>
      <c r="DL476" s="76"/>
      <c r="DM476" s="76"/>
      <c r="DN476" s="76"/>
      <c r="DO476" s="59" t="s">
        <v>642</v>
      </c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62" t="s">
        <v>86</v>
      </c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 t="s">
        <v>84</v>
      </c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</row>
    <row r="477" spans="1:154" s="21" customFormat="1" ht="39" customHeight="1" x14ac:dyDescent="0.2">
      <c r="A477" s="76" t="s">
        <v>713</v>
      </c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60" t="s">
        <v>377</v>
      </c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 t="s">
        <v>77</v>
      </c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84" t="s">
        <v>78</v>
      </c>
      <c r="AZ477" s="84"/>
      <c r="BA477" s="84"/>
      <c r="BB477" s="84"/>
      <c r="BC477" s="84"/>
      <c r="BD477" s="84"/>
      <c r="BE477" s="60" t="s">
        <v>79</v>
      </c>
      <c r="BF477" s="60"/>
      <c r="BG477" s="60"/>
      <c r="BH477" s="60"/>
      <c r="BI477" s="60"/>
      <c r="BJ477" s="60"/>
      <c r="BK477" s="60"/>
      <c r="BL477" s="60"/>
      <c r="BM477" s="60"/>
      <c r="BN477" s="59" t="s">
        <v>74</v>
      </c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76" t="s">
        <v>22</v>
      </c>
      <c r="BZ477" s="76"/>
      <c r="CA477" s="76"/>
      <c r="CB477" s="76"/>
      <c r="CC477" s="76"/>
      <c r="CD477" s="76"/>
      <c r="CE477" s="62" t="s">
        <v>80</v>
      </c>
      <c r="CF477" s="62"/>
      <c r="CG477" s="62"/>
      <c r="CH477" s="62"/>
      <c r="CI477" s="62"/>
      <c r="CJ477" s="62"/>
      <c r="CK477" s="62"/>
      <c r="CL477" s="62"/>
      <c r="CM477" s="62"/>
      <c r="CN477" s="85">
        <v>140000</v>
      </c>
      <c r="CO477" s="85"/>
      <c r="CP477" s="85"/>
      <c r="CQ477" s="85"/>
      <c r="CR477" s="85"/>
      <c r="CS477" s="85"/>
      <c r="CT477" s="85"/>
      <c r="CU477" s="85"/>
      <c r="CV477" s="85"/>
      <c r="CW477" s="85"/>
      <c r="CX477" s="85"/>
      <c r="CY477" s="85"/>
      <c r="CZ477" s="85"/>
      <c r="DA477" s="85"/>
      <c r="DB477" s="76" t="s">
        <v>532</v>
      </c>
      <c r="DC477" s="76"/>
      <c r="DD477" s="76"/>
      <c r="DE477" s="76"/>
      <c r="DF477" s="76"/>
      <c r="DG477" s="76"/>
      <c r="DH477" s="76"/>
      <c r="DI477" s="76"/>
      <c r="DJ477" s="76"/>
      <c r="DK477" s="76"/>
      <c r="DL477" s="76"/>
      <c r="DM477" s="76"/>
      <c r="DN477" s="76"/>
      <c r="DO477" s="59" t="s">
        <v>642</v>
      </c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62" t="s">
        <v>86</v>
      </c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 t="s">
        <v>84</v>
      </c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</row>
    <row r="478" spans="1:154" s="21" customFormat="1" ht="44.25" customHeight="1" x14ac:dyDescent="0.2">
      <c r="A478" s="76" t="s">
        <v>714</v>
      </c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60" t="s">
        <v>543</v>
      </c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 t="s">
        <v>77</v>
      </c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84" t="s">
        <v>94</v>
      </c>
      <c r="AZ478" s="84"/>
      <c r="BA478" s="84"/>
      <c r="BB478" s="84"/>
      <c r="BC478" s="84"/>
      <c r="BD478" s="84"/>
      <c r="BE478" s="60" t="s">
        <v>95</v>
      </c>
      <c r="BF478" s="60"/>
      <c r="BG478" s="60"/>
      <c r="BH478" s="60"/>
      <c r="BI478" s="60"/>
      <c r="BJ478" s="60"/>
      <c r="BK478" s="60"/>
      <c r="BL478" s="60"/>
      <c r="BM478" s="60"/>
      <c r="BN478" s="59" t="s">
        <v>584</v>
      </c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76" t="s">
        <v>22</v>
      </c>
      <c r="BZ478" s="76"/>
      <c r="CA478" s="76"/>
      <c r="CB478" s="76"/>
      <c r="CC478" s="76"/>
      <c r="CD478" s="76"/>
      <c r="CE478" s="62" t="s">
        <v>80</v>
      </c>
      <c r="CF478" s="62"/>
      <c r="CG478" s="62"/>
      <c r="CH478" s="62"/>
      <c r="CI478" s="62"/>
      <c r="CJ478" s="62"/>
      <c r="CK478" s="62"/>
      <c r="CL478" s="62"/>
      <c r="CM478" s="62"/>
      <c r="CN478" s="85">
        <v>137556.5</v>
      </c>
      <c r="CO478" s="85"/>
      <c r="CP478" s="85"/>
      <c r="CQ478" s="85"/>
      <c r="CR478" s="85"/>
      <c r="CS478" s="85"/>
      <c r="CT478" s="85"/>
      <c r="CU478" s="85"/>
      <c r="CV478" s="85"/>
      <c r="CW478" s="85"/>
      <c r="CX478" s="85"/>
      <c r="CY478" s="85"/>
      <c r="CZ478" s="85"/>
      <c r="DA478" s="85"/>
      <c r="DB478" s="76" t="s">
        <v>532</v>
      </c>
      <c r="DC478" s="76"/>
      <c r="DD478" s="76"/>
      <c r="DE478" s="76"/>
      <c r="DF478" s="76"/>
      <c r="DG478" s="76"/>
      <c r="DH478" s="76"/>
      <c r="DI478" s="76"/>
      <c r="DJ478" s="76"/>
      <c r="DK478" s="76"/>
      <c r="DL478" s="76"/>
      <c r="DM478" s="76"/>
      <c r="DN478" s="76"/>
      <c r="DO478" s="59" t="s">
        <v>642</v>
      </c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62" t="s">
        <v>86</v>
      </c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 t="s">
        <v>84</v>
      </c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</row>
    <row r="479" spans="1:154" s="21" customFormat="1" ht="44.25" customHeight="1" x14ac:dyDescent="0.2">
      <c r="A479" s="76" t="s">
        <v>715</v>
      </c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60" t="s">
        <v>544</v>
      </c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 t="s">
        <v>77</v>
      </c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84" t="s">
        <v>94</v>
      </c>
      <c r="AZ479" s="84"/>
      <c r="BA479" s="84"/>
      <c r="BB479" s="84"/>
      <c r="BC479" s="84"/>
      <c r="BD479" s="84"/>
      <c r="BE479" s="60" t="s">
        <v>95</v>
      </c>
      <c r="BF479" s="60"/>
      <c r="BG479" s="60"/>
      <c r="BH479" s="60"/>
      <c r="BI479" s="60"/>
      <c r="BJ479" s="60"/>
      <c r="BK479" s="60"/>
      <c r="BL479" s="60"/>
      <c r="BM479" s="60"/>
      <c r="BN479" s="58">
        <f>10+20+20+8+8+20+5+10+10+10+10+10+28+50+70</f>
        <v>289</v>
      </c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76" t="s">
        <v>22</v>
      </c>
      <c r="BZ479" s="76"/>
      <c r="CA479" s="76"/>
      <c r="CB479" s="76"/>
      <c r="CC479" s="76"/>
      <c r="CD479" s="76"/>
      <c r="CE479" s="62" t="s">
        <v>80</v>
      </c>
      <c r="CF479" s="62"/>
      <c r="CG479" s="62"/>
      <c r="CH479" s="62"/>
      <c r="CI479" s="62"/>
      <c r="CJ479" s="62"/>
      <c r="CK479" s="62"/>
      <c r="CL479" s="62"/>
      <c r="CM479" s="62"/>
      <c r="CN479" s="61">
        <v>500000</v>
      </c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76" t="s">
        <v>532</v>
      </c>
      <c r="DC479" s="76"/>
      <c r="DD479" s="76"/>
      <c r="DE479" s="76"/>
      <c r="DF479" s="76"/>
      <c r="DG479" s="76"/>
      <c r="DH479" s="76"/>
      <c r="DI479" s="76"/>
      <c r="DJ479" s="76"/>
      <c r="DK479" s="76"/>
      <c r="DL479" s="76"/>
      <c r="DM479" s="76"/>
      <c r="DN479" s="76"/>
      <c r="DO479" s="59" t="s">
        <v>642</v>
      </c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62" t="s">
        <v>86</v>
      </c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 t="s">
        <v>84</v>
      </c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</row>
    <row r="480" spans="1:154" s="21" customFormat="1" ht="41.25" customHeight="1" x14ac:dyDescent="0.2">
      <c r="A480" s="76" t="s">
        <v>716</v>
      </c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60" t="s">
        <v>544</v>
      </c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 t="s">
        <v>77</v>
      </c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84" t="s">
        <v>78</v>
      </c>
      <c r="AZ480" s="84"/>
      <c r="BA480" s="84"/>
      <c r="BB480" s="84"/>
      <c r="BC480" s="84"/>
      <c r="BD480" s="84"/>
      <c r="BE480" s="60" t="s">
        <v>79</v>
      </c>
      <c r="BF480" s="60"/>
      <c r="BG480" s="60"/>
      <c r="BH480" s="60"/>
      <c r="BI480" s="60"/>
      <c r="BJ480" s="60"/>
      <c r="BK480" s="60"/>
      <c r="BL480" s="60"/>
      <c r="BM480" s="60"/>
      <c r="BN480" s="59" t="s">
        <v>74</v>
      </c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76" t="s">
        <v>22</v>
      </c>
      <c r="BZ480" s="76"/>
      <c r="CA480" s="76"/>
      <c r="CB480" s="76"/>
      <c r="CC480" s="76"/>
      <c r="CD480" s="76"/>
      <c r="CE480" s="62" t="s">
        <v>80</v>
      </c>
      <c r="CF480" s="62"/>
      <c r="CG480" s="62"/>
      <c r="CH480" s="62"/>
      <c r="CI480" s="62"/>
      <c r="CJ480" s="62"/>
      <c r="CK480" s="62"/>
      <c r="CL480" s="62"/>
      <c r="CM480" s="62"/>
      <c r="CN480" s="61">
        <v>2000000</v>
      </c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76" t="s">
        <v>532</v>
      </c>
      <c r="DC480" s="76"/>
      <c r="DD480" s="76"/>
      <c r="DE480" s="76"/>
      <c r="DF480" s="76"/>
      <c r="DG480" s="76"/>
      <c r="DH480" s="76"/>
      <c r="DI480" s="76"/>
      <c r="DJ480" s="76"/>
      <c r="DK480" s="76"/>
      <c r="DL480" s="76"/>
      <c r="DM480" s="76"/>
      <c r="DN480" s="76"/>
      <c r="DO480" s="59" t="s">
        <v>642</v>
      </c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62" t="s">
        <v>102</v>
      </c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 t="s">
        <v>103</v>
      </c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</row>
    <row r="481" spans="1:459" s="21" customFormat="1" ht="39" customHeight="1" x14ac:dyDescent="0.2">
      <c r="A481" s="76" t="s">
        <v>717</v>
      </c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59"/>
      <c r="P481" s="59"/>
      <c r="Q481" s="59"/>
      <c r="R481" s="59"/>
      <c r="S481" s="59"/>
      <c r="T481" s="59"/>
      <c r="U481" s="59"/>
      <c r="V481" s="59"/>
      <c r="W481" s="59"/>
      <c r="X481" s="60" t="s">
        <v>388</v>
      </c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 t="s">
        <v>77</v>
      </c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84" t="s">
        <v>78</v>
      </c>
      <c r="AZ481" s="84"/>
      <c r="BA481" s="84"/>
      <c r="BB481" s="84"/>
      <c r="BC481" s="84"/>
      <c r="BD481" s="84"/>
      <c r="BE481" s="60" t="s">
        <v>79</v>
      </c>
      <c r="BF481" s="60"/>
      <c r="BG481" s="60"/>
      <c r="BH481" s="60"/>
      <c r="BI481" s="60"/>
      <c r="BJ481" s="60"/>
      <c r="BK481" s="60"/>
      <c r="BL481" s="60"/>
      <c r="BM481" s="60"/>
      <c r="BN481" s="59" t="s">
        <v>74</v>
      </c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76" t="s">
        <v>22</v>
      </c>
      <c r="BZ481" s="76"/>
      <c r="CA481" s="76"/>
      <c r="CB481" s="76"/>
      <c r="CC481" s="76"/>
      <c r="CD481" s="76"/>
      <c r="CE481" s="62" t="s">
        <v>80</v>
      </c>
      <c r="CF481" s="62"/>
      <c r="CG481" s="62"/>
      <c r="CH481" s="62"/>
      <c r="CI481" s="62"/>
      <c r="CJ481" s="62"/>
      <c r="CK481" s="62"/>
      <c r="CL481" s="62"/>
      <c r="CM481" s="62"/>
      <c r="CN481" s="85">
        <v>580000</v>
      </c>
      <c r="CO481" s="85"/>
      <c r="CP481" s="85"/>
      <c r="CQ481" s="85"/>
      <c r="CR481" s="85"/>
      <c r="CS481" s="85"/>
      <c r="CT481" s="85"/>
      <c r="CU481" s="85"/>
      <c r="CV481" s="85"/>
      <c r="CW481" s="85"/>
      <c r="CX481" s="85"/>
      <c r="CY481" s="85"/>
      <c r="CZ481" s="85"/>
      <c r="DA481" s="85"/>
      <c r="DB481" s="76" t="s">
        <v>532</v>
      </c>
      <c r="DC481" s="76"/>
      <c r="DD481" s="76"/>
      <c r="DE481" s="76"/>
      <c r="DF481" s="76"/>
      <c r="DG481" s="76"/>
      <c r="DH481" s="76"/>
      <c r="DI481" s="76"/>
      <c r="DJ481" s="76"/>
      <c r="DK481" s="76"/>
      <c r="DL481" s="76"/>
      <c r="DM481" s="76"/>
      <c r="DN481" s="76"/>
      <c r="DO481" s="59" t="s">
        <v>642</v>
      </c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62" t="s">
        <v>86</v>
      </c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 t="s">
        <v>84</v>
      </c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</row>
    <row r="482" spans="1:459" s="21" customFormat="1" ht="39" customHeight="1" x14ac:dyDescent="0.2">
      <c r="A482" s="76" t="s">
        <v>718</v>
      </c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60" t="s">
        <v>393</v>
      </c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 t="s">
        <v>77</v>
      </c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84" t="s">
        <v>313</v>
      </c>
      <c r="AZ482" s="84"/>
      <c r="BA482" s="84"/>
      <c r="BB482" s="84"/>
      <c r="BC482" s="84"/>
      <c r="BD482" s="84"/>
      <c r="BE482" s="60" t="s">
        <v>313</v>
      </c>
      <c r="BF482" s="60"/>
      <c r="BG482" s="60"/>
      <c r="BH482" s="60"/>
      <c r="BI482" s="60"/>
      <c r="BJ482" s="60"/>
      <c r="BK482" s="60"/>
      <c r="BL482" s="60"/>
      <c r="BM482" s="60"/>
      <c r="BN482" s="59" t="s">
        <v>177</v>
      </c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76" t="s">
        <v>22</v>
      </c>
      <c r="BZ482" s="76"/>
      <c r="CA482" s="76"/>
      <c r="CB482" s="76"/>
      <c r="CC482" s="76"/>
      <c r="CD482" s="76"/>
      <c r="CE482" s="62" t="s">
        <v>80</v>
      </c>
      <c r="CF482" s="62"/>
      <c r="CG482" s="62"/>
      <c r="CH482" s="62"/>
      <c r="CI482" s="62"/>
      <c r="CJ482" s="62"/>
      <c r="CK482" s="62"/>
      <c r="CL482" s="62"/>
      <c r="CM482" s="62"/>
      <c r="CN482" s="61">
        <v>300000</v>
      </c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76" t="s">
        <v>532</v>
      </c>
      <c r="DC482" s="76"/>
      <c r="DD482" s="76"/>
      <c r="DE482" s="76"/>
      <c r="DF482" s="76"/>
      <c r="DG482" s="76"/>
      <c r="DH482" s="76"/>
      <c r="DI482" s="76"/>
      <c r="DJ482" s="76"/>
      <c r="DK482" s="76"/>
      <c r="DL482" s="76"/>
      <c r="DM482" s="76"/>
      <c r="DN482" s="76"/>
      <c r="DO482" s="59" t="s">
        <v>642</v>
      </c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62" t="s">
        <v>86</v>
      </c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 t="s">
        <v>84</v>
      </c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</row>
    <row r="483" spans="1:459" s="21" customFormat="1" ht="39" customHeight="1" x14ac:dyDescent="0.2">
      <c r="A483" s="76" t="s">
        <v>719</v>
      </c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80"/>
      <c r="P483" s="76"/>
      <c r="Q483" s="76"/>
      <c r="R483" s="76"/>
      <c r="S483" s="76"/>
      <c r="T483" s="76"/>
      <c r="U483" s="76"/>
      <c r="V483" s="76"/>
      <c r="W483" s="76"/>
      <c r="X483" s="60" t="s">
        <v>624</v>
      </c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 t="s">
        <v>77</v>
      </c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84" t="s">
        <v>88</v>
      </c>
      <c r="AZ483" s="84"/>
      <c r="BA483" s="84"/>
      <c r="BB483" s="84"/>
      <c r="BC483" s="84"/>
      <c r="BD483" s="84"/>
      <c r="BE483" s="60" t="s">
        <v>89</v>
      </c>
      <c r="BF483" s="60"/>
      <c r="BG483" s="60"/>
      <c r="BH483" s="60"/>
      <c r="BI483" s="60"/>
      <c r="BJ483" s="60"/>
      <c r="BK483" s="60"/>
      <c r="BL483" s="60"/>
      <c r="BM483" s="60"/>
      <c r="BN483" s="59" t="s">
        <v>632</v>
      </c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76" t="s">
        <v>22</v>
      </c>
      <c r="BZ483" s="76"/>
      <c r="CA483" s="76"/>
      <c r="CB483" s="76"/>
      <c r="CC483" s="76"/>
      <c r="CD483" s="76"/>
      <c r="CE483" s="62" t="s">
        <v>80</v>
      </c>
      <c r="CF483" s="62"/>
      <c r="CG483" s="62"/>
      <c r="CH483" s="62"/>
      <c r="CI483" s="62"/>
      <c r="CJ483" s="62"/>
      <c r="CK483" s="62"/>
      <c r="CL483" s="62"/>
      <c r="CM483" s="62"/>
      <c r="CN483" s="61">
        <v>400000</v>
      </c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76" t="s">
        <v>532</v>
      </c>
      <c r="DC483" s="76"/>
      <c r="DD483" s="76"/>
      <c r="DE483" s="76"/>
      <c r="DF483" s="76"/>
      <c r="DG483" s="76"/>
      <c r="DH483" s="76"/>
      <c r="DI483" s="76"/>
      <c r="DJ483" s="76"/>
      <c r="DK483" s="76"/>
      <c r="DL483" s="76"/>
      <c r="DM483" s="76"/>
      <c r="DN483" s="76"/>
      <c r="DO483" s="59" t="s">
        <v>642</v>
      </c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62" t="s">
        <v>86</v>
      </c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 t="s">
        <v>84</v>
      </c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</row>
    <row r="484" spans="1:459" s="20" customFormat="1" ht="42.75" customHeight="1" x14ac:dyDescent="0.2">
      <c r="A484" s="76" t="s">
        <v>720</v>
      </c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60" t="s">
        <v>625</v>
      </c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 t="s">
        <v>77</v>
      </c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84" t="s">
        <v>78</v>
      </c>
      <c r="AZ484" s="84"/>
      <c r="BA484" s="84"/>
      <c r="BB484" s="84"/>
      <c r="BC484" s="84"/>
      <c r="BD484" s="84"/>
      <c r="BE484" s="60" t="s">
        <v>79</v>
      </c>
      <c r="BF484" s="60"/>
      <c r="BG484" s="60"/>
      <c r="BH484" s="60"/>
      <c r="BI484" s="60"/>
      <c r="BJ484" s="60"/>
      <c r="BK484" s="60"/>
      <c r="BL484" s="60"/>
      <c r="BM484" s="60"/>
      <c r="BN484" s="59" t="s">
        <v>74</v>
      </c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76" t="s">
        <v>22</v>
      </c>
      <c r="BZ484" s="76"/>
      <c r="CA484" s="76"/>
      <c r="CB484" s="76"/>
      <c r="CC484" s="76"/>
      <c r="CD484" s="76"/>
      <c r="CE484" s="62" t="s">
        <v>80</v>
      </c>
      <c r="CF484" s="62"/>
      <c r="CG484" s="62"/>
      <c r="CH484" s="62"/>
      <c r="CI484" s="62"/>
      <c r="CJ484" s="62"/>
      <c r="CK484" s="62"/>
      <c r="CL484" s="62"/>
      <c r="CM484" s="62"/>
      <c r="CN484" s="61">
        <v>350000</v>
      </c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76" t="s">
        <v>532</v>
      </c>
      <c r="DC484" s="76"/>
      <c r="DD484" s="76"/>
      <c r="DE484" s="76"/>
      <c r="DF484" s="76"/>
      <c r="DG484" s="76"/>
      <c r="DH484" s="76"/>
      <c r="DI484" s="76"/>
      <c r="DJ484" s="76"/>
      <c r="DK484" s="76"/>
      <c r="DL484" s="76"/>
      <c r="DM484" s="76"/>
      <c r="DN484" s="76"/>
      <c r="DO484" s="59" t="s">
        <v>642</v>
      </c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62" t="s">
        <v>86</v>
      </c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 t="s">
        <v>84</v>
      </c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  <c r="IR484" s="19"/>
      <c r="IS484" s="19"/>
      <c r="IT484" s="19"/>
      <c r="IU484" s="19"/>
      <c r="IV484" s="19"/>
      <c r="IW484" s="19"/>
      <c r="IX484" s="19"/>
      <c r="IY484" s="19"/>
      <c r="IZ484" s="19"/>
      <c r="JA484" s="19"/>
      <c r="JB484" s="19"/>
      <c r="JC484" s="19"/>
      <c r="JD484" s="19"/>
      <c r="JE484" s="19"/>
      <c r="JF484" s="19"/>
      <c r="JG484" s="19"/>
      <c r="JH484" s="19"/>
      <c r="JI484" s="19"/>
      <c r="JJ484" s="19"/>
      <c r="JK484" s="19"/>
      <c r="JL484" s="19"/>
      <c r="JM484" s="19"/>
      <c r="JN484" s="19"/>
      <c r="JO484" s="19"/>
      <c r="JP484" s="19"/>
      <c r="JQ484" s="19"/>
      <c r="JR484" s="19"/>
      <c r="JS484" s="19"/>
      <c r="JT484" s="19"/>
      <c r="JU484" s="19"/>
      <c r="JV484" s="19"/>
      <c r="JW484" s="19"/>
      <c r="JX484" s="19"/>
      <c r="JY484" s="19"/>
      <c r="JZ484" s="19"/>
      <c r="KA484" s="19"/>
      <c r="KB484" s="19"/>
      <c r="KC484" s="19"/>
      <c r="KD484" s="19"/>
      <c r="KE484" s="19"/>
      <c r="KF484" s="19"/>
      <c r="KG484" s="19"/>
    </row>
    <row r="485" spans="1:459" s="21" customFormat="1" ht="42" customHeight="1" x14ac:dyDescent="0.2">
      <c r="A485" s="76" t="s">
        <v>721</v>
      </c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80"/>
      <c r="P485" s="76"/>
      <c r="Q485" s="76"/>
      <c r="R485" s="76"/>
      <c r="S485" s="76"/>
      <c r="T485" s="76"/>
      <c r="U485" s="76"/>
      <c r="V485" s="76"/>
      <c r="W485" s="76"/>
      <c r="X485" s="60" t="s">
        <v>123</v>
      </c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 t="s">
        <v>77</v>
      </c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84" t="s">
        <v>94</v>
      </c>
      <c r="AZ485" s="84"/>
      <c r="BA485" s="84"/>
      <c r="BB485" s="84"/>
      <c r="BC485" s="84"/>
      <c r="BD485" s="84"/>
      <c r="BE485" s="60" t="s">
        <v>95</v>
      </c>
      <c r="BF485" s="60"/>
      <c r="BG485" s="60"/>
      <c r="BH485" s="60"/>
      <c r="BI485" s="60"/>
      <c r="BJ485" s="60"/>
      <c r="BK485" s="60"/>
      <c r="BL485" s="60"/>
      <c r="BM485" s="60"/>
      <c r="BN485" s="59" t="s">
        <v>194</v>
      </c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76" t="s">
        <v>22</v>
      </c>
      <c r="BZ485" s="76"/>
      <c r="CA485" s="76"/>
      <c r="CB485" s="76"/>
      <c r="CC485" s="76"/>
      <c r="CD485" s="76"/>
      <c r="CE485" s="62" t="s">
        <v>80</v>
      </c>
      <c r="CF485" s="62"/>
      <c r="CG485" s="62"/>
      <c r="CH485" s="62"/>
      <c r="CI485" s="62"/>
      <c r="CJ485" s="62"/>
      <c r="CK485" s="62"/>
      <c r="CL485" s="62"/>
      <c r="CM485" s="62"/>
      <c r="CN485" s="61">
        <v>800000</v>
      </c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76" t="s">
        <v>532</v>
      </c>
      <c r="DC485" s="76"/>
      <c r="DD485" s="76"/>
      <c r="DE485" s="76"/>
      <c r="DF485" s="76"/>
      <c r="DG485" s="76"/>
      <c r="DH485" s="76"/>
      <c r="DI485" s="76"/>
      <c r="DJ485" s="76"/>
      <c r="DK485" s="76"/>
      <c r="DL485" s="76"/>
      <c r="DM485" s="76"/>
      <c r="DN485" s="76"/>
      <c r="DO485" s="59" t="s">
        <v>642</v>
      </c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62" t="s">
        <v>86</v>
      </c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 t="s">
        <v>84</v>
      </c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</row>
    <row r="486" spans="1:459" s="21" customFormat="1" ht="63.75" customHeight="1" x14ac:dyDescent="0.2">
      <c r="A486" s="76" t="s">
        <v>722</v>
      </c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80"/>
      <c r="P486" s="76"/>
      <c r="Q486" s="76"/>
      <c r="R486" s="76"/>
      <c r="S486" s="76"/>
      <c r="T486" s="76"/>
      <c r="U486" s="76"/>
      <c r="V486" s="76"/>
      <c r="W486" s="76"/>
      <c r="X486" s="60" t="s">
        <v>626</v>
      </c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 t="s">
        <v>77</v>
      </c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84" t="s">
        <v>78</v>
      </c>
      <c r="AZ486" s="84"/>
      <c r="BA486" s="84"/>
      <c r="BB486" s="84"/>
      <c r="BC486" s="84"/>
      <c r="BD486" s="84"/>
      <c r="BE486" s="60" t="s">
        <v>79</v>
      </c>
      <c r="BF486" s="60"/>
      <c r="BG486" s="60"/>
      <c r="BH486" s="60"/>
      <c r="BI486" s="60"/>
      <c r="BJ486" s="60"/>
      <c r="BK486" s="60"/>
      <c r="BL486" s="60"/>
      <c r="BM486" s="60"/>
      <c r="BN486" s="59" t="s">
        <v>74</v>
      </c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76" t="s">
        <v>22</v>
      </c>
      <c r="BZ486" s="76"/>
      <c r="CA486" s="76"/>
      <c r="CB486" s="76"/>
      <c r="CC486" s="76"/>
      <c r="CD486" s="76"/>
      <c r="CE486" s="62" t="s">
        <v>80</v>
      </c>
      <c r="CF486" s="62"/>
      <c r="CG486" s="62"/>
      <c r="CH486" s="62"/>
      <c r="CI486" s="62"/>
      <c r="CJ486" s="62"/>
      <c r="CK486" s="62"/>
      <c r="CL486" s="62"/>
      <c r="CM486" s="62"/>
      <c r="CN486" s="61">
        <v>500000</v>
      </c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76" t="s">
        <v>532</v>
      </c>
      <c r="DC486" s="76"/>
      <c r="DD486" s="76"/>
      <c r="DE486" s="76"/>
      <c r="DF486" s="76"/>
      <c r="DG486" s="76"/>
      <c r="DH486" s="76"/>
      <c r="DI486" s="76"/>
      <c r="DJ486" s="76"/>
      <c r="DK486" s="76"/>
      <c r="DL486" s="76"/>
      <c r="DM486" s="76"/>
      <c r="DN486" s="76"/>
      <c r="DO486" s="59" t="s">
        <v>642</v>
      </c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62" t="s">
        <v>86</v>
      </c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 t="s">
        <v>84</v>
      </c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</row>
    <row r="487" spans="1:459" s="21" customFormat="1" ht="41.25" customHeight="1" x14ac:dyDescent="0.2">
      <c r="A487" s="76" t="s">
        <v>723</v>
      </c>
      <c r="B487" s="76"/>
      <c r="C487" s="76"/>
      <c r="D487" s="76"/>
      <c r="E487" s="76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60" t="s">
        <v>370</v>
      </c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 t="s">
        <v>77</v>
      </c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84" t="s">
        <v>78</v>
      </c>
      <c r="AZ487" s="84"/>
      <c r="BA487" s="84"/>
      <c r="BB487" s="84"/>
      <c r="BC487" s="84"/>
      <c r="BD487" s="84"/>
      <c r="BE487" s="60" t="s">
        <v>79</v>
      </c>
      <c r="BF487" s="60"/>
      <c r="BG487" s="60"/>
      <c r="BH487" s="60"/>
      <c r="BI487" s="60"/>
      <c r="BJ487" s="60"/>
      <c r="BK487" s="60"/>
      <c r="BL487" s="60"/>
      <c r="BM487" s="60"/>
      <c r="BN487" s="59" t="s">
        <v>74</v>
      </c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76" t="s">
        <v>22</v>
      </c>
      <c r="BZ487" s="76"/>
      <c r="CA487" s="76"/>
      <c r="CB487" s="76"/>
      <c r="CC487" s="76"/>
      <c r="CD487" s="76"/>
      <c r="CE487" s="62" t="s">
        <v>80</v>
      </c>
      <c r="CF487" s="62"/>
      <c r="CG487" s="62"/>
      <c r="CH487" s="62"/>
      <c r="CI487" s="62"/>
      <c r="CJ487" s="62"/>
      <c r="CK487" s="62"/>
      <c r="CL487" s="62"/>
      <c r="CM487" s="62"/>
      <c r="CN487" s="61">
        <v>1127600</v>
      </c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76" t="s">
        <v>532</v>
      </c>
      <c r="DC487" s="76"/>
      <c r="DD487" s="76"/>
      <c r="DE487" s="76"/>
      <c r="DF487" s="76"/>
      <c r="DG487" s="76"/>
      <c r="DH487" s="76"/>
      <c r="DI487" s="76"/>
      <c r="DJ487" s="76"/>
      <c r="DK487" s="76"/>
      <c r="DL487" s="76"/>
      <c r="DM487" s="76"/>
      <c r="DN487" s="76"/>
      <c r="DO487" s="59" t="s">
        <v>642</v>
      </c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62" t="s">
        <v>86</v>
      </c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 t="s">
        <v>84</v>
      </c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</row>
    <row r="488" spans="1:459" s="21" customFormat="1" ht="41.25" customHeight="1" x14ac:dyDescent="0.2">
      <c r="A488" s="76" t="s">
        <v>724</v>
      </c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80"/>
      <c r="P488" s="76"/>
      <c r="Q488" s="76"/>
      <c r="R488" s="76"/>
      <c r="S488" s="76"/>
      <c r="T488" s="76"/>
      <c r="U488" s="76"/>
      <c r="V488" s="76"/>
      <c r="W488" s="76"/>
      <c r="X488" s="60" t="s">
        <v>627</v>
      </c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 t="s">
        <v>77</v>
      </c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59" t="s">
        <v>94</v>
      </c>
      <c r="AZ488" s="59"/>
      <c r="BA488" s="59"/>
      <c r="BB488" s="59"/>
      <c r="BC488" s="59"/>
      <c r="BD488" s="59"/>
      <c r="BE488" s="60" t="s">
        <v>95</v>
      </c>
      <c r="BF488" s="60"/>
      <c r="BG488" s="60"/>
      <c r="BH488" s="60"/>
      <c r="BI488" s="60"/>
      <c r="BJ488" s="60"/>
      <c r="BK488" s="60"/>
      <c r="BL488" s="60"/>
      <c r="BM488" s="60"/>
      <c r="BN488" s="62">
        <v>202</v>
      </c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80">
        <v>71701000</v>
      </c>
      <c r="BZ488" s="76"/>
      <c r="CA488" s="76"/>
      <c r="CB488" s="76"/>
      <c r="CC488" s="76"/>
      <c r="CD488" s="76"/>
      <c r="CE488" s="62" t="s">
        <v>80</v>
      </c>
      <c r="CF488" s="62"/>
      <c r="CG488" s="62"/>
      <c r="CH488" s="62"/>
      <c r="CI488" s="62"/>
      <c r="CJ488" s="62"/>
      <c r="CK488" s="62"/>
      <c r="CL488" s="62"/>
      <c r="CM488" s="62"/>
      <c r="CN488" s="61">
        <v>415000</v>
      </c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76" t="s">
        <v>532</v>
      </c>
      <c r="DC488" s="76"/>
      <c r="DD488" s="76"/>
      <c r="DE488" s="76"/>
      <c r="DF488" s="76"/>
      <c r="DG488" s="76"/>
      <c r="DH488" s="76"/>
      <c r="DI488" s="76"/>
      <c r="DJ488" s="76"/>
      <c r="DK488" s="76"/>
      <c r="DL488" s="76"/>
      <c r="DM488" s="76"/>
      <c r="DN488" s="76"/>
      <c r="DO488" s="59" t="s">
        <v>642</v>
      </c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62" t="s">
        <v>86</v>
      </c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 t="s">
        <v>84</v>
      </c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</row>
    <row r="489" spans="1:459" s="15" customFormat="1" ht="39" customHeight="1" x14ac:dyDescent="0.2">
      <c r="A489" s="76" t="s">
        <v>725</v>
      </c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60" t="s">
        <v>628</v>
      </c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 t="s">
        <v>77</v>
      </c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60"/>
      <c r="AV489" s="60"/>
      <c r="AW489" s="60"/>
      <c r="AX489" s="60"/>
      <c r="AY489" s="59" t="s">
        <v>94</v>
      </c>
      <c r="AZ489" s="59"/>
      <c r="BA489" s="59"/>
      <c r="BB489" s="59"/>
      <c r="BC489" s="59"/>
      <c r="BD489" s="59"/>
      <c r="BE489" s="60" t="s">
        <v>95</v>
      </c>
      <c r="BF489" s="60"/>
      <c r="BG489" s="60"/>
      <c r="BH489" s="60"/>
      <c r="BI489" s="60"/>
      <c r="BJ489" s="60"/>
      <c r="BK489" s="60"/>
      <c r="BL489" s="60"/>
      <c r="BM489" s="60"/>
      <c r="BN489" s="62">
        <v>62</v>
      </c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80">
        <v>71701000</v>
      </c>
      <c r="BZ489" s="76"/>
      <c r="CA489" s="76"/>
      <c r="CB489" s="76"/>
      <c r="CC489" s="76"/>
      <c r="CD489" s="76"/>
      <c r="CE489" s="62" t="s">
        <v>80</v>
      </c>
      <c r="CF489" s="62"/>
      <c r="CG489" s="62"/>
      <c r="CH489" s="62"/>
      <c r="CI489" s="62"/>
      <c r="CJ489" s="62"/>
      <c r="CK489" s="62"/>
      <c r="CL489" s="62"/>
      <c r="CM489" s="62"/>
      <c r="CN489" s="61">
        <v>570000</v>
      </c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76" t="s">
        <v>532</v>
      </c>
      <c r="DC489" s="76"/>
      <c r="DD489" s="76"/>
      <c r="DE489" s="76"/>
      <c r="DF489" s="76"/>
      <c r="DG489" s="76"/>
      <c r="DH489" s="76"/>
      <c r="DI489" s="76"/>
      <c r="DJ489" s="76"/>
      <c r="DK489" s="76"/>
      <c r="DL489" s="76"/>
      <c r="DM489" s="76"/>
      <c r="DN489" s="76"/>
      <c r="DO489" s="59" t="s">
        <v>642</v>
      </c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62" t="s">
        <v>86</v>
      </c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 t="s">
        <v>84</v>
      </c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</row>
    <row r="490" spans="1:459" s="15" customFormat="1" ht="39" customHeight="1" x14ac:dyDescent="0.2">
      <c r="A490" s="76" t="s">
        <v>726</v>
      </c>
      <c r="B490" s="76"/>
      <c r="C490" s="76"/>
      <c r="D490" s="76"/>
      <c r="E490" s="76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60" t="s">
        <v>568</v>
      </c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 t="s">
        <v>77</v>
      </c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84" t="s">
        <v>146</v>
      </c>
      <c r="AZ490" s="84"/>
      <c r="BA490" s="84"/>
      <c r="BB490" s="84"/>
      <c r="BC490" s="84"/>
      <c r="BD490" s="84"/>
      <c r="BE490" s="60" t="s">
        <v>146</v>
      </c>
      <c r="BF490" s="60"/>
      <c r="BG490" s="60"/>
      <c r="BH490" s="60"/>
      <c r="BI490" s="60"/>
      <c r="BJ490" s="60"/>
      <c r="BK490" s="60"/>
      <c r="BL490" s="60"/>
      <c r="BM490" s="60"/>
      <c r="BN490" s="81">
        <v>270</v>
      </c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0">
        <v>71701000</v>
      </c>
      <c r="BZ490" s="76"/>
      <c r="CA490" s="76"/>
      <c r="CB490" s="76"/>
      <c r="CC490" s="76"/>
      <c r="CD490" s="76"/>
      <c r="CE490" s="62" t="s">
        <v>80</v>
      </c>
      <c r="CF490" s="62"/>
      <c r="CG490" s="62"/>
      <c r="CH490" s="62"/>
      <c r="CI490" s="62"/>
      <c r="CJ490" s="62"/>
      <c r="CK490" s="62"/>
      <c r="CL490" s="62"/>
      <c r="CM490" s="62"/>
      <c r="CN490" s="61">
        <v>5250000</v>
      </c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76" t="s">
        <v>532</v>
      </c>
      <c r="DC490" s="76"/>
      <c r="DD490" s="76"/>
      <c r="DE490" s="76"/>
      <c r="DF490" s="76"/>
      <c r="DG490" s="76"/>
      <c r="DH490" s="76"/>
      <c r="DI490" s="76"/>
      <c r="DJ490" s="76"/>
      <c r="DK490" s="76"/>
      <c r="DL490" s="76"/>
      <c r="DM490" s="76"/>
      <c r="DN490" s="76"/>
      <c r="DO490" s="59" t="s">
        <v>642</v>
      </c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62" t="s">
        <v>102</v>
      </c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 t="s">
        <v>103</v>
      </c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</row>
    <row r="491" spans="1:459" s="20" customFormat="1" ht="39" customHeight="1" x14ac:dyDescent="0.2">
      <c r="A491" s="76" t="s">
        <v>727</v>
      </c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58"/>
      <c r="P491" s="59"/>
      <c r="Q491" s="59"/>
      <c r="R491" s="59"/>
      <c r="S491" s="59"/>
      <c r="T491" s="59"/>
      <c r="U491" s="59"/>
      <c r="V491" s="59"/>
      <c r="W491" s="59"/>
      <c r="X491" s="60" t="s">
        <v>337</v>
      </c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 t="s">
        <v>77</v>
      </c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84" t="s">
        <v>88</v>
      </c>
      <c r="AZ491" s="84"/>
      <c r="BA491" s="84"/>
      <c r="BB491" s="84"/>
      <c r="BC491" s="84"/>
      <c r="BD491" s="84"/>
      <c r="BE491" s="60" t="s">
        <v>89</v>
      </c>
      <c r="BF491" s="60"/>
      <c r="BG491" s="60"/>
      <c r="BH491" s="60"/>
      <c r="BI491" s="60"/>
      <c r="BJ491" s="60"/>
      <c r="BK491" s="60"/>
      <c r="BL491" s="60"/>
      <c r="BM491" s="60"/>
      <c r="BN491" s="62">
        <v>231</v>
      </c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80">
        <v>71701000</v>
      </c>
      <c r="BZ491" s="76"/>
      <c r="CA491" s="76"/>
      <c r="CB491" s="76"/>
      <c r="CC491" s="76"/>
      <c r="CD491" s="76"/>
      <c r="CE491" s="62" t="s">
        <v>80</v>
      </c>
      <c r="CF491" s="62"/>
      <c r="CG491" s="62"/>
      <c r="CH491" s="62"/>
      <c r="CI491" s="62"/>
      <c r="CJ491" s="62"/>
      <c r="CK491" s="62"/>
      <c r="CL491" s="62"/>
      <c r="CM491" s="62"/>
      <c r="CN491" s="61">
        <v>11962500</v>
      </c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76" t="s">
        <v>532</v>
      </c>
      <c r="DC491" s="76"/>
      <c r="DD491" s="76"/>
      <c r="DE491" s="76"/>
      <c r="DF491" s="76"/>
      <c r="DG491" s="76"/>
      <c r="DH491" s="76"/>
      <c r="DI491" s="76"/>
      <c r="DJ491" s="76"/>
      <c r="DK491" s="76"/>
      <c r="DL491" s="76"/>
      <c r="DM491" s="76"/>
      <c r="DN491" s="76"/>
      <c r="DO491" s="59" t="s">
        <v>642</v>
      </c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62" t="s">
        <v>102</v>
      </c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 t="s">
        <v>103</v>
      </c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19"/>
      <c r="IU491" s="19"/>
      <c r="IV491" s="19"/>
      <c r="IW491" s="19"/>
      <c r="IX491" s="19"/>
      <c r="IY491" s="19"/>
      <c r="IZ491" s="19"/>
      <c r="JA491" s="19"/>
      <c r="JB491" s="19"/>
      <c r="JC491" s="19"/>
      <c r="JD491" s="19"/>
      <c r="JE491" s="19"/>
      <c r="JF491" s="19"/>
      <c r="JG491" s="19"/>
      <c r="JH491" s="19"/>
      <c r="JI491" s="19"/>
      <c r="JJ491" s="19"/>
      <c r="JK491" s="19"/>
      <c r="JL491" s="19"/>
      <c r="JM491" s="19"/>
      <c r="JN491" s="19"/>
      <c r="JO491" s="19"/>
      <c r="JP491" s="19"/>
      <c r="JQ491" s="19"/>
      <c r="JR491" s="19"/>
      <c r="JS491" s="19"/>
      <c r="JT491" s="19"/>
      <c r="JU491" s="19"/>
      <c r="JV491" s="19"/>
      <c r="JW491" s="19"/>
      <c r="JX491" s="19"/>
      <c r="JY491" s="19"/>
      <c r="JZ491" s="19"/>
      <c r="KA491" s="19"/>
      <c r="KB491" s="19"/>
      <c r="KC491" s="19"/>
      <c r="KD491" s="19"/>
      <c r="KE491" s="19"/>
      <c r="KF491" s="19"/>
      <c r="KG491" s="19"/>
      <c r="KH491" s="19"/>
      <c r="KI491" s="19"/>
      <c r="KJ491" s="19"/>
      <c r="KK491" s="19"/>
      <c r="KL491" s="19"/>
      <c r="KM491" s="19"/>
      <c r="KN491" s="19"/>
      <c r="KO491" s="19"/>
      <c r="KP491" s="19"/>
      <c r="KQ491" s="19"/>
      <c r="KR491" s="19"/>
      <c r="KS491" s="19"/>
      <c r="KT491" s="19"/>
      <c r="KU491" s="19"/>
      <c r="KV491" s="19"/>
      <c r="KW491" s="19"/>
      <c r="KX491" s="19"/>
      <c r="KY491" s="19"/>
      <c r="KZ491" s="19"/>
      <c r="LA491" s="19"/>
      <c r="LB491" s="19"/>
      <c r="LC491" s="19"/>
      <c r="LD491" s="19"/>
      <c r="LE491" s="19"/>
      <c r="LF491" s="19"/>
      <c r="LG491" s="19"/>
      <c r="LH491" s="19"/>
      <c r="LI491" s="19"/>
      <c r="LJ491" s="19"/>
      <c r="LK491" s="19"/>
      <c r="LL491" s="19"/>
      <c r="LM491" s="19"/>
      <c r="LN491" s="19"/>
      <c r="LO491" s="19"/>
      <c r="LP491" s="19"/>
      <c r="LQ491" s="19"/>
      <c r="LR491" s="19"/>
      <c r="LS491" s="19"/>
      <c r="LT491" s="19"/>
      <c r="LU491" s="19"/>
      <c r="LV491" s="19"/>
      <c r="LW491" s="19"/>
      <c r="LX491" s="19"/>
      <c r="LY491" s="19"/>
      <c r="LZ491" s="19"/>
      <c r="MA491" s="19"/>
      <c r="MB491" s="19"/>
      <c r="MC491" s="19"/>
      <c r="MD491" s="19"/>
      <c r="ME491" s="19"/>
      <c r="MF491" s="19"/>
      <c r="MG491" s="19"/>
      <c r="MH491" s="19"/>
      <c r="MI491" s="19"/>
      <c r="MJ491" s="19"/>
      <c r="MK491" s="19"/>
      <c r="ML491" s="19"/>
      <c r="MM491" s="19"/>
      <c r="MN491" s="19"/>
      <c r="MO491" s="19"/>
      <c r="MP491" s="19"/>
      <c r="MQ491" s="19"/>
      <c r="MR491" s="19"/>
      <c r="MS491" s="19"/>
      <c r="MT491" s="19"/>
      <c r="MU491" s="19"/>
      <c r="MV491" s="19"/>
      <c r="MW491" s="19"/>
      <c r="MX491" s="19"/>
      <c r="MY491" s="19"/>
      <c r="MZ491" s="19"/>
      <c r="NA491" s="19"/>
      <c r="NB491" s="19"/>
      <c r="NC491" s="19"/>
      <c r="ND491" s="19"/>
      <c r="NE491" s="19"/>
      <c r="NF491" s="19"/>
      <c r="NG491" s="19"/>
      <c r="NH491" s="19"/>
      <c r="NI491" s="19"/>
      <c r="NJ491" s="19"/>
      <c r="NK491" s="19"/>
      <c r="NL491" s="19"/>
      <c r="NM491" s="19"/>
      <c r="NN491" s="19"/>
      <c r="NO491" s="19"/>
      <c r="NP491" s="19"/>
      <c r="NQ491" s="19"/>
      <c r="NR491" s="19"/>
      <c r="NS491" s="19"/>
      <c r="NT491" s="19"/>
      <c r="NU491" s="19"/>
      <c r="NV491" s="19"/>
      <c r="NW491" s="19"/>
      <c r="NX491" s="19"/>
      <c r="NY491" s="19"/>
      <c r="NZ491" s="19"/>
      <c r="OA491" s="19"/>
      <c r="OB491" s="19"/>
      <c r="OC491" s="19"/>
      <c r="OD491" s="19"/>
      <c r="OE491" s="19"/>
      <c r="OF491" s="19"/>
      <c r="OG491" s="19"/>
      <c r="OH491" s="19"/>
      <c r="OI491" s="19"/>
      <c r="OJ491" s="19"/>
      <c r="OK491" s="19"/>
      <c r="OL491" s="19"/>
      <c r="OM491" s="19"/>
      <c r="ON491" s="19"/>
      <c r="OO491" s="19"/>
      <c r="OP491" s="19"/>
      <c r="OQ491" s="19"/>
      <c r="OR491" s="19"/>
      <c r="OS491" s="19"/>
      <c r="OT491" s="19"/>
      <c r="OU491" s="19"/>
      <c r="OV491" s="19"/>
      <c r="OW491" s="19"/>
      <c r="OX491" s="19"/>
      <c r="OY491" s="19"/>
      <c r="OZ491" s="19"/>
      <c r="PA491" s="19"/>
      <c r="PB491" s="19"/>
      <c r="PC491" s="19"/>
      <c r="PD491" s="19"/>
      <c r="PE491" s="19"/>
      <c r="PF491" s="19"/>
      <c r="PG491" s="19"/>
      <c r="PH491" s="19"/>
      <c r="PI491" s="19"/>
      <c r="PJ491" s="19"/>
      <c r="PK491" s="19"/>
      <c r="PL491" s="19"/>
      <c r="PM491" s="19"/>
      <c r="PN491" s="19"/>
      <c r="PO491" s="19"/>
      <c r="PP491" s="19"/>
      <c r="PQ491" s="19"/>
      <c r="PR491" s="19"/>
      <c r="PS491" s="19"/>
      <c r="PT491" s="19"/>
      <c r="PU491" s="19"/>
      <c r="PV491" s="19"/>
      <c r="PW491" s="19"/>
      <c r="PX491" s="19"/>
      <c r="PY491" s="19"/>
      <c r="PZ491" s="19"/>
      <c r="QA491" s="19"/>
      <c r="QB491" s="19"/>
      <c r="QC491" s="19"/>
      <c r="QD491" s="19"/>
      <c r="QE491" s="19"/>
      <c r="QF491" s="19"/>
      <c r="QG491" s="19"/>
      <c r="QH491" s="19"/>
      <c r="QI491" s="19"/>
      <c r="QJ491" s="19"/>
      <c r="QK491" s="19"/>
      <c r="QL491" s="19"/>
      <c r="QM491" s="19"/>
      <c r="QN491" s="19"/>
      <c r="QO491" s="19"/>
      <c r="QP491" s="19"/>
      <c r="QQ491" s="19"/>
    </row>
    <row r="492" spans="1:459" s="21" customFormat="1" ht="39" customHeight="1" x14ac:dyDescent="0.2">
      <c r="A492" s="76" t="s">
        <v>728</v>
      </c>
      <c r="B492" s="76"/>
      <c r="C492" s="76"/>
      <c r="D492" s="76"/>
      <c r="E492" s="76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60" t="s">
        <v>629</v>
      </c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 t="s">
        <v>77</v>
      </c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84" t="s">
        <v>78</v>
      </c>
      <c r="AZ492" s="84"/>
      <c r="BA492" s="84"/>
      <c r="BB492" s="84"/>
      <c r="BC492" s="84"/>
      <c r="BD492" s="84"/>
      <c r="BE492" s="60" t="s">
        <v>79</v>
      </c>
      <c r="BF492" s="60"/>
      <c r="BG492" s="60"/>
      <c r="BH492" s="60"/>
      <c r="BI492" s="60"/>
      <c r="BJ492" s="60"/>
      <c r="BK492" s="60"/>
      <c r="BL492" s="60"/>
      <c r="BM492" s="60"/>
      <c r="BN492" s="62">
        <v>1</v>
      </c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80">
        <v>71701000</v>
      </c>
      <c r="BZ492" s="76"/>
      <c r="CA492" s="76"/>
      <c r="CB492" s="76"/>
      <c r="CC492" s="76"/>
      <c r="CD492" s="76"/>
      <c r="CE492" s="62" t="s">
        <v>80</v>
      </c>
      <c r="CF492" s="62"/>
      <c r="CG492" s="62"/>
      <c r="CH492" s="62"/>
      <c r="CI492" s="62"/>
      <c r="CJ492" s="62"/>
      <c r="CK492" s="62"/>
      <c r="CL492" s="62"/>
      <c r="CM492" s="62"/>
      <c r="CN492" s="61">
        <v>300000</v>
      </c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76" t="s">
        <v>532</v>
      </c>
      <c r="DC492" s="76"/>
      <c r="DD492" s="76"/>
      <c r="DE492" s="76"/>
      <c r="DF492" s="76"/>
      <c r="DG492" s="76"/>
      <c r="DH492" s="76"/>
      <c r="DI492" s="76"/>
      <c r="DJ492" s="76"/>
      <c r="DK492" s="76"/>
      <c r="DL492" s="76"/>
      <c r="DM492" s="76"/>
      <c r="DN492" s="76"/>
      <c r="DO492" s="59" t="s">
        <v>642</v>
      </c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62" t="s">
        <v>86</v>
      </c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 t="s">
        <v>84</v>
      </c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</row>
    <row r="493" spans="1:459" s="21" customFormat="1" ht="39.75" customHeight="1" x14ac:dyDescent="0.2">
      <c r="A493" s="76" t="s">
        <v>729</v>
      </c>
      <c r="B493" s="76"/>
      <c r="C493" s="76"/>
      <c r="D493" s="76"/>
      <c r="E493" s="76"/>
      <c r="F493" s="83" t="s">
        <v>111</v>
      </c>
      <c r="G493" s="83"/>
      <c r="H493" s="83"/>
      <c r="I493" s="83"/>
      <c r="J493" s="83"/>
      <c r="K493" s="83"/>
      <c r="L493" s="83"/>
      <c r="M493" s="83"/>
      <c r="N493" s="83"/>
      <c r="O493" s="83" t="s">
        <v>142</v>
      </c>
      <c r="P493" s="83"/>
      <c r="Q493" s="83"/>
      <c r="R493" s="83"/>
      <c r="S493" s="83"/>
      <c r="T493" s="83"/>
      <c r="U493" s="83"/>
      <c r="V493" s="83"/>
      <c r="W493" s="83"/>
      <c r="X493" s="60" t="s">
        <v>1333</v>
      </c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 t="s">
        <v>77</v>
      </c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9">
        <v>778</v>
      </c>
      <c r="AZ493" s="69"/>
      <c r="BA493" s="69"/>
      <c r="BB493" s="69"/>
      <c r="BC493" s="69"/>
      <c r="BD493" s="69"/>
      <c r="BE493" s="60" t="s">
        <v>95</v>
      </c>
      <c r="BF493" s="60"/>
      <c r="BG493" s="60"/>
      <c r="BH493" s="60"/>
      <c r="BI493" s="60"/>
      <c r="BJ493" s="60"/>
      <c r="BK493" s="60"/>
      <c r="BL493" s="60"/>
      <c r="BM493" s="60"/>
      <c r="BN493" s="62">
        <v>32</v>
      </c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80">
        <v>71701000</v>
      </c>
      <c r="BZ493" s="76"/>
      <c r="CA493" s="76"/>
      <c r="CB493" s="76"/>
      <c r="CC493" s="76"/>
      <c r="CD493" s="76"/>
      <c r="CE493" s="62" t="s">
        <v>80</v>
      </c>
      <c r="CF493" s="62"/>
      <c r="CG493" s="62"/>
      <c r="CH493" s="62"/>
      <c r="CI493" s="62"/>
      <c r="CJ493" s="62"/>
      <c r="CK493" s="62"/>
      <c r="CL493" s="62"/>
      <c r="CM493" s="62"/>
      <c r="CN493" s="61">
        <v>742127</v>
      </c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76" t="s">
        <v>1332</v>
      </c>
      <c r="DC493" s="76"/>
      <c r="DD493" s="76"/>
      <c r="DE493" s="76"/>
      <c r="DF493" s="76"/>
      <c r="DG493" s="76"/>
      <c r="DH493" s="76"/>
      <c r="DI493" s="76"/>
      <c r="DJ493" s="76"/>
      <c r="DK493" s="76"/>
      <c r="DL493" s="76"/>
      <c r="DM493" s="76"/>
      <c r="DN493" s="76"/>
      <c r="DO493" s="59" t="s">
        <v>642</v>
      </c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62" t="s">
        <v>86</v>
      </c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 t="s">
        <v>84</v>
      </c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</row>
    <row r="494" spans="1:459" s="21" customFormat="1" ht="54" customHeight="1" x14ac:dyDescent="0.2">
      <c r="A494" s="76" t="s">
        <v>730</v>
      </c>
      <c r="B494" s="76"/>
      <c r="C494" s="76"/>
      <c r="D494" s="76"/>
      <c r="E494" s="76"/>
      <c r="F494" s="83" t="s">
        <v>111</v>
      </c>
      <c r="G494" s="83"/>
      <c r="H494" s="83"/>
      <c r="I494" s="83"/>
      <c r="J494" s="83"/>
      <c r="K494" s="83"/>
      <c r="L494" s="83"/>
      <c r="M494" s="83"/>
      <c r="N494" s="83"/>
      <c r="O494" s="83" t="s">
        <v>1242</v>
      </c>
      <c r="P494" s="83"/>
      <c r="Q494" s="83"/>
      <c r="R494" s="83"/>
      <c r="S494" s="83"/>
      <c r="T494" s="83"/>
      <c r="U494" s="83"/>
      <c r="V494" s="83"/>
      <c r="W494" s="83"/>
      <c r="X494" s="60" t="s">
        <v>541</v>
      </c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 t="s">
        <v>77</v>
      </c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9">
        <v>778</v>
      </c>
      <c r="AZ494" s="69"/>
      <c r="BA494" s="69"/>
      <c r="BB494" s="69"/>
      <c r="BC494" s="69"/>
      <c r="BD494" s="69"/>
      <c r="BE494" s="60" t="s">
        <v>95</v>
      </c>
      <c r="BF494" s="60"/>
      <c r="BG494" s="60"/>
      <c r="BH494" s="60"/>
      <c r="BI494" s="60"/>
      <c r="BJ494" s="60"/>
      <c r="BK494" s="60"/>
      <c r="BL494" s="60"/>
      <c r="BM494" s="60"/>
      <c r="BN494" s="62">
        <v>3866</v>
      </c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80">
        <v>71701000</v>
      </c>
      <c r="BZ494" s="76"/>
      <c r="CA494" s="76"/>
      <c r="CB494" s="76"/>
      <c r="CC494" s="76"/>
      <c r="CD494" s="76"/>
      <c r="CE494" s="62" t="s">
        <v>80</v>
      </c>
      <c r="CF494" s="62"/>
      <c r="CG494" s="62"/>
      <c r="CH494" s="62"/>
      <c r="CI494" s="62"/>
      <c r="CJ494" s="62"/>
      <c r="CK494" s="62"/>
      <c r="CL494" s="62"/>
      <c r="CM494" s="62"/>
      <c r="CN494" s="61">
        <v>1299682.96</v>
      </c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76" t="s">
        <v>1332</v>
      </c>
      <c r="DC494" s="76"/>
      <c r="DD494" s="76"/>
      <c r="DE494" s="76"/>
      <c r="DF494" s="76"/>
      <c r="DG494" s="76"/>
      <c r="DH494" s="76"/>
      <c r="DI494" s="76"/>
      <c r="DJ494" s="76"/>
      <c r="DK494" s="76"/>
      <c r="DL494" s="76"/>
      <c r="DM494" s="76"/>
      <c r="DN494" s="76"/>
      <c r="DO494" s="59" t="s">
        <v>642</v>
      </c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62" t="s">
        <v>86</v>
      </c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 t="s">
        <v>84</v>
      </c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</row>
    <row r="495" spans="1:459" s="21" customFormat="1" ht="39.75" customHeight="1" x14ac:dyDescent="0.2">
      <c r="A495" s="76" t="s">
        <v>731</v>
      </c>
      <c r="B495" s="76"/>
      <c r="C495" s="76"/>
      <c r="D495" s="76"/>
      <c r="E495" s="76"/>
      <c r="F495" s="83" t="s">
        <v>111</v>
      </c>
      <c r="G495" s="83"/>
      <c r="H495" s="83"/>
      <c r="I495" s="83"/>
      <c r="J495" s="83"/>
      <c r="K495" s="83"/>
      <c r="L495" s="83"/>
      <c r="M495" s="83"/>
      <c r="N495" s="83"/>
      <c r="O495" s="83" t="s">
        <v>1283</v>
      </c>
      <c r="P495" s="83"/>
      <c r="Q495" s="83"/>
      <c r="R495" s="83"/>
      <c r="S495" s="83"/>
      <c r="T495" s="83"/>
      <c r="U495" s="83"/>
      <c r="V495" s="83"/>
      <c r="W495" s="83"/>
      <c r="X495" s="60" t="s">
        <v>299</v>
      </c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 t="s">
        <v>77</v>
      </c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9">
        <v>778</v>
      </c>
      <c r="AZ495" s="69"/>
      <c r="BA495" s="69"/>
      <c r="BB495" s="69"/>
      <c r="BC495" s="69"/>
      <c r="BD495" s="69"/>
      <c r="BE495" s="60" t="s">
        <v>95</v>
      </c>
      <c r="BF495" s="60"/>
      <c r="BG495" s="60"/>
      <c r="BH495" s="60"/>
      <c r="BI495" s="60"/>
      <c r="BJ495" s="60"/>
      <c r="BK495" s="60"/>
      <c r="BL495" s="60"/>
      <c r="BM495" s="60"/>
      <c r="BN495" s="62">
        <v>820</v>
      </c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80">
        <v>71701000</v>
      </c>
      <c r="BZ495" s="76"/>
      <c r="CA495" s="76"/>
      <c r="CB495" s="76"/>
      <c r="CC495" s="76"/>
      <c r="CD495" s="76"/>
      <c r="CE495" s="62" t="s">
        <v>80</v>
      </c>
      <c r="CF495" s="62"/>
      <c r="CG495" s="62"/>
      <c r="CH495" s="62"/>
      <c r="CI495" s="62"/>
      <c r="CJ495" s="62"/>
      <c r="CK495" s="62"/>
      <c r="CL495" s="62"/>
      <c r="CM495" s="62"/>
      <c r="CN495" s="61">
        <v>1268367.3</v>
      </c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76" t="s">
        <v>1332</v>
      </c>
      <c r="DC495" s="76"/>
      <c r="DD495" s="76"/>
      <c r="DE495" s="76"/>
      <c r="DF495" s="76"/>
      <c r="DG495" s="76"/>
      <c r="DH495" s="76"/>
      <c r="DI495" s="76"/>
      <c r="DJ495" s="76"/>
      <c r="DK495" s="76"/>
      <c r="DL495" s="76"/>
      <c r="DM495" s="76"/>
      <c r="DN495" s="76"/>
      <c r="DO495" s="59" t="s">
        <v>642</v>
      </c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62" t="s">
        <v>86</v>
      </c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 t="s">
        <v>84</v>
      </c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</row>
    <row r="496" spans="1:459" s="21" customFormat="1" ht="53.25" customHeight="1" x14ac:dyDescent="0.2">
      <c r="A496" s="76" t="s">
        <v>732</v>
      </c>
      <c r="B496" s="76"/>
      <c r="C496" s="76"/>
      <c r="D496" s="76"/>
      <c r="E496" s="76"/>
      <c r="F496" s="83" t="s">
        <v>111</v>
      </c>
      <c r="G496" s="83"/>
      <c r="H496" s="83"/>
      <c r="I496" s="83"/>
      <c r="J496" s="83"/>
      <c r="K496" s="83"/>
      <c r="L496" s="83"/>
      <c r="M496" s="83"/>
      <c r="N496" s="83"/>
      <c r="O496" s="83" t="s">
        <v>131</v>
      </c>
      <c r="P496" s="83"/>
      <c r="Q496" s="83"/>
      <c r="R496" s="83"/>
      <c r="S496" s="83"/>
      <c r="T496" s="83"/>
      <c r="U496" s="83"/>
      <c r="V496" s="83"/>
      <c r="W496" s="83"/>
      <c r="X496" s="60" t="s">
        <v>563</v>
      </c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 t="s">
        <v>77</v>
      </c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9">
        <v>778</v>
      </c>
      <c r="AZ496" s="69"/>
      <c r="BA496" s="69"/>
      <c r="BB496" s="69"/>
      <c r="BC496" s="69"/>
      <c r="BD496" s="69"/>
      <c r="BE496" s="60" t="s">
        <v>95</v>
      </c>
      <c r="BF496" s="60"/>
      <c r="BG496" s="60"/>
      <c r="BH496" s="60"/>
      <c r="BI496" s="60"/>
      <c r="BJ496" s="60"/>
      <c r="BK496" s="60"/>
      <c r="BL496" s="60"/>
      <c r="BM496" s="60"/>
      <c r="BN496" s="62">
        <v>7315</v>
      </c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80">
        <v>71701000</v>
      </c>
      <c r="BZ496" s="76"/>
      <c r="CA496" s="76"/>
      <c r="CB496" s="76"/>
      <c r="CC496" s="76"/>
      <c r="CD496" s="76"/>
      <c r="CE496" s="62" t="s">
        <v>80</v>
      </c>
      <c r="CF496" s="62"/>
      <c r="CG496" s="62"/>
      <c r="CH496" s="62"/>
      <c r="CI496" s="62"/>
      <c r="CJ496" s="62"/>
      <c r="CK496" s="62"/>
      <c r="CL496" s="62"/>
      <c r="CM496" s="62"/>
      <c r="CN496" s="61">
        <v>2379706.7999999998</v>
      </c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76" t="s">
        <v>1332</v>
      </c>
      <c r="DC496" s="76"/>
      <c r="DD496" s="76"/>
      <c r="DE496" s="76"/>
      <c r="DF496" s="76"/>
      <c r="DG496" s="76"/>
      <c r="DH496" s="76"/>
      <c r="DI496" s="76"/>
      <c r="DJ496" s="76"/>
      <c r="DK496" s="76"/>
      <c r="DL496" s="76"/>
      <c r="DM496" s="76"/>
      <c r="DN496" s="76"/>
      <c r="DO496" s="59" t="s">
        <v>642</v>
      </c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62" t="s">
        <v>86</v>
      </c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 t="s">
        <v>84</v>
      </c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</row>
    <row r="497" spans="1:154" s="21" customFormat="1" ht="42" customHeight="1" x14ac:dyDescent="0.2">
      <c r="A497" s="76" t="s">
        <v>733</v>
      </c>
      <c r="B497" s="76"/>
      <c r="C497" s="76"/>
      <c r="D497" s="76"/>
      <c r="E497" s="76"/>
      <c r="F497" s="83" t="s">
        <v>111</v>
      </c>
      <c r="G497" s="83"/>
      <c r="H497" s="83"/>
      <c r="I497" s="83"/>
      <c r="J497" s="83"/>
      <c r="K497" s="83"/>
      <c r="L497" s="83"/>
      <c r="M497" s="83"/>
      <c r="N497" s="83"/>
      <c r="O497" s="83" t="s">
        <v>1146</v>
      </c>
      <c r="P497" s="83"/>
      <c r="Q497" s="83"/>
      <c r="R497" s="83"/>
      <c r="S497" s="83"/>
      <c r="T497" s="83"/>
      <c r="U497" s="83"/>
      <c r="V497" s="83"/>
      <c r="W497" s="83"/>
      <c r="X497" s="60" t="s">
        <v>391</v>
      </c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 t="s">
        <v>77</v>
      </c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9">
        <v>778</v>
      </c>
      <c r="AZ497" s="69"/>
      <c r="BA497" s="69"/>
      <c r="BB497" s="69"/>
      <c r="BC497" s="69"/>
      <c r="BD497" s="69"/>
      <c r="BE497" s="60" t="s">
        <v>95</v>
      </c>
      <c r="BF497" s="60"/>
      <c r="BG497" s="60"/>
      <c r="BH497" s="60"/>
      <c r="BI497" s="60"/>
      <c r="BJ497" s="60"/>
      <c r="BK497" s="60"/>
      <c r="BL497" s="60"/>
      <c r="BM497" s="60"/>
      <c r="BN497" s="62">
        <v>64</v>
      </c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80">
        <v>71701000</v>
      </c>
      <c r="BZ497" s="76"/>
      <c r="CA497" s="76"/>
      <c r="CB497" s="76"/>
      <c r="CC497" s="76"/>
      <c r="CD497" s="76"/>
      <c r="CE497" s="62" t="s">
        <v>80</v>
      </c>
      <c r="CF497" s="62"/>
      <c r="CG497" s="62"/>
      <c r="CH497" s="62"/>
      <c r="CI497" s="62"/>
      <c r="CJ497" s="62"/>
      <c r="CK497" s="62"/>
      <c r="CL497" s="62"/>
      <c r="CM497" s="62"/>
      <c r="CN497" s="61">
        <v>1023310.84</v>
      </c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76" t="s">
        <v>1332</v>
      </c>
      <c r="DC497" s="76"/>
      <c r="DD497" s="76"/>
      <c r="DE497" s="76"/>
      <c r="DF497" s="76"/>
      <c r="DG497" s="76"/>
      <c r="DH497" s="76"/>
      <c r="DI497" s="76"/>
      <c r="DJ497" s="76"/>
      <c r="DK497" s="76"/>
      <c r="DL497" s="76"/>
      <c r="DM497" s="76"/>
      <c r="DN497" s="76"/>
      <c r="DO497" s="59" t="s">
        <v>642</v>
      </c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62" t="s">
        <v>86</v>
      </c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 t="s">
        <v>84</v>
      </c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</row>
    <row r="498" spans="1:154" s="21" customFormat="1" ht="42" customHeight="1" x14ac:dyDescent="0.2">
      <c r="A498" s="76" t="s">
        <v>734</v>
      </c>
      <c r="B498" s="76"/>
      <c r="C498" s="76"/>
      <c r="D498" s="76"/>
      <c r="E498" s="76"/>
      <c r="F498" s="83" t="s">
        <v>111</v>
      </c>
      <c r="G498" s="83"/>
      <c r="H498" s="83"/>
      <c r="I498" s="83"/>
      <c r="J498" s="83"/>
      <c r="K498" s="83"/>
      <c r="L498" s="83"/>
      <c r="M498" s="83"/>
      <c r="N498" s="83"/>
      <c r="O498" s="83" t="s">
        <v>1240</v>
      </c>
      <c r="P498" s="83"/>
      <c r="Q498" s="83"/>
      <c r="R498" s="83"/>
      <c r="S498" s="83"/>
      <c r="T498" s="83"/>
      <c r="U498" s="83"/>
      <c r="V498" s="83"/>
      <c r="W498" s="83"/>
      <c r="X498" s="60" t="s">
        <v>125</v>
      </c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 t="s">
        <v>77</v>
      </c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9">
        <v>778</v>
      </c>
      <c r="AZ498" s="69"/>
      <c r="BA498" s="69"/>
      <c r="BB498" s="69"/>
      <c r="BC498" s="69"/>
      <c r="BD498" s="69"/>
      <c r="BE498" s="60" t="s">
        <v>95</v>
      </c>
      <c r="BF498" s="60"/>
      <c r="BG498" s="60"/>
      <c r="BH498" s="60"/>
      <c r="BI498" s="60"/>
      <c r="BJ498" s="60"/>
      <c r="BK498" s="60"/>
      <c r="BL498" s="60"/>
      <c r="BM498" s="60"/>
      <c r="BN498" s="62">
        <v>600</v>
      </c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80">
        <v>71701000</v>
      </c>
      <c r="BZ498" s="76"/>
      <c r="CA498" s="76"/>
      <c r="CB498" s="76"/>
      <c r="CC498" s="76"/>
      <c r="CD498" s="76"/>
      <c r="CE498" s="62" t="s">
        <v>80</v>
      </c>
      <c r="CF498" s="62"/>
      <c r="CG498" s="62"/>
      <c r="CH498" s="62"/>
      <c r="CI498" s="62"/>
      <c r="CJ498" s="62"/>
      <c r="CK498" s="62"/>
      <c r="CL498" s="62"/>
      <c r="CM498" s="62"/>
      <c r="CN498" s="61">
        <v>390000</v>
      </c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76" t="s">
        <v>1332</v>
      </c>
      <c r="DC498" s="76"/>
      <c r="DD498" s="76"/>
      <c r="DE498" s="76"/>
      <c r="DF498" s="76"/>
      <c r="DG498" s="76"/>
      <c r="DH498" s="76"/>
      <c r="DI498" s="76"/>
      <c r="DJ498" s="76"/>
      <c r="DK498" s="76"/>
      <c r="DL498" s="76"/>
      <c r="DM498" s="76"/>
      <c r="DN498" s="76"/>
      <c r="DO498" s="59" t="s">
        <v>642</v>
      </c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62" t="s">
        <v>86</v>
      </c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 t="s">
        <v>84</v>
      </c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</row>
    <row r="499" spans="1:154" s="21" customFormat="1" ht="42" customHeight="1" x14ac:dyDescent="0.2">
      <c r="A499" s="76" t="s">
        <v>735</v>
      </c>
      <c r="B499" s="76"/>
      <c r="C499" s="76"/>
      <c r="D499" s="76"/>
      <c r="E499" s="76"/>
      <c r="F499" s="83" t="s">
        <v>111</v>
      </c>
      <c r="G499" s="83"/>
      <c r="H499" s="83"/>
      <c r="I499" s="83"/>
      <c r="J499" s="83"/>
      <c r="K499" s="83"/>
      <c r="L499" s="83"/>
      <c r="M499" s="83"/>
      <c r="N499" s="83"/>
      <c r="O499" s="83" t="s">
        <v>1283</v>
      </c>
      <c r="P499" s="83"/>
      <c r="Q499" s="83"/>
      <c r="R499" s="83"/>
      <c r="S499" s="83"/>
      <c r="T499" s="83"/>
      <c r="U499" s="83"/>
      <c r="V499" s="83"/>
      <c r="W499" s="83"/>
      <c r="X499" s="60" t="s">
        <v>125</v>
      </c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 t="s">
        <v>77</v>
      </c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60"/>
      <c r="AV499" s="60"/>
      <c r="AW499" s="60"/>
      <c r="AX499" s="60"/>
      <c r="AY499" s="69">
        <v>778</v>
      </c>
      <c r="AZ499" s="69"/>
      <c r="BA499" s="69"/>
      <c r="BB499" s="69"/>
      <c r="BC499" s="69"/>
      <c r="BD499" s="69"/>
      <c r="BE499" s="60" t="s">
        <v>95</v>
      </c>
      <c r="BF499" s="60"/>
      <c r="BG499" s="60"/>
      <c r="BH499" s="60"/>
      <c r="BI499" s="60"/>
      <c r="BJ499" s="60"/>
      <c r="BK499" s="60"/>
      <c r="BL499" s="60"/>
      <c r="BM499" s="60"/>
      <c r="BN499" s="62">
        <v>150</v>
      </c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80">
        <v>71701000</v>
      </c>
      <c r="BZ499" s="76"/>
      <c r="CA499" s="76"/>
      <c r="CB499" s="76"/>
      <c r="CC499" s="76"/>
      <c r="CD499" s="76"/>
      <c r="CE499" s="62" t="s">
        <v>80</v>
      </c>
      <c r="CF499" s="62"/>
      <c r="CG499" s="62"/>
      <c r="CH499" s="62"/>
      <c r="CI499" s="62"/>
      <c r="CJ499" s="62"/>
      <c r="CK499" s="62"/>
      <c r="CL499" s="62"/>
      <c r="CM499" s="62"/>
      <c r="CN499" s="61">
        <v>1500000</v>
      </c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76" t="s">
        <v>1332</v>
      </c>
      <c r="DC499" s="76"/>
      <c r="DD499" s="76"/>
      <c r="DE499" s="76"/>
      <c r="DF499" s="76"/>
      <c r="DG499" s="76"/>
      <c r="DH499" s="76"/>
      <c r="DI499" s="76"/>
      <c r="DJ499" s="76"/>
      <c r="DK499" s="76"/>
      <c r="DL499" s="76"/>
      <c r="DM499" s="76"/>
      <c r="DN499" s="76"/>
      <c r="DO499" s="59" t="s">
        <v>642</v>
      </c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62" t="s">
        <v>86</v>
      </c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 t="s">
        <v>84</v>
      </c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</row>
    <row r="500" spans="1:154" s="21" customFormat="1" ht="42" customHeight="1" x14ac:dyDescent="0.2">
      <c r="A500" s="76" t="s">
        <v>736</v>
      </c>
      <c r="B500" s="76"/>
      <c r="C500" s="76"/>
      <c r="D500" s="76"/>
      <c r="E500" s="76"/>
      <c r="F500" s="83" t="s">
        <v>111</v>
      </c>
      <c r="G500" s="83"/>
      <c r="H500" s="83"/>
      <c r="I500" s="83"/>
      <c r="J500" s="83"/>
      <c r="K500" s="83"/>
      <c r="L500" s="83"/>
      <c r="M500" s="83"/>
      <c r="N500" s="83"/>
      <c r="O500" s="83" t="s">
        <v>1243</v>
      </c>
      <c r="P500" s="83"/>
      <c r="Q500" s="83"/>
      <c r="R500" s="83"/>
      <c r="S500" s="83"/>
      <c r="T500" s="83"/>
      <c r="U500" s="83"/>
      <c r="V500" s="83"/>
      <c r="W500" s="83"/>
      <c r="X500" s="60" t="s">
        <v>1338</v>
      </c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 t="s">
        <v>77</v>
      </c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9">
        <v>876</v>
      </c>
      <c r="AZ500" s="69"/>
      <c r="BA500" s="69"/>
      <c r="BB500" s="69"/>
      <c r="BC500" s="69"/>
      <c r="BD500" s="69"/>
      <c r="BE500" s="60" t="s">
        <v>79</v>
      </c>
      <c r="BF500" s="60"/>
      <c r="BG500" s="60"/>
      <c r="BH500" s="60"/>
      <c r="BI500" s="60"/>
      <c r="BJ500" s="60"/>
      <c r="BK500" s="60"/>
      <c r="BL500" s="60"/>
      <c r="BM500" s="60"/>
      <c r="BN500" s="62">
        <v>238</v>
      </c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80">
        <v>71701000</v>
      </c>
      <c r="BZ500" s="76"/>
      <c r="CA500" s="76"/>
      <c r="CB500" s="76"/>
      <c r="CC500" s="76"/>
      <c r="CD500" s="76"/>
      <c r="CE500" s="62" t="s">
        <v>80</v>
      </c>
      <c r="CF500" s="62"/>
      <c r="CG500" s="62"/>
      <c r="CH500" s="62"/>
      <c r="CI500" s="62"/>
      <c r="CJ500" s="62"/>
      <c r="CK500" s="62"/>
      <c r="CL500" s="62"/>
      <c r="CM500" s="62"/>
      <c r="CN500" s="61">
        <v>1269371.81</v>
      </c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76" t="s">
        <v>1332</v>
      </c>
      <c r="DC500" s="76"/>
      <c r="DD500" s="76"/>
      <c r="DE500" s="76"/>
      <c r="DF500" s="76"/>
      <c r="DG500" s="76"/>
      <c r="DH500" s="76"/>
      <c r="DI500" s="76"/>
      <c r="DJ500" s="76"/>
      <c r="DK500" s="76"/>
      <c r="DL500" s="76"/>
      <c r="DM500" s="76"/>
      <c r="DN500" s="76"/>
      <c r="DO500" s="59" t="s">
        <v>642</v>
      </c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62" t="s">
        <v>86</v>
      </c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 t="s">
        <v>84</v>
      </c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</row>
    <row r="501" spans="1:154" s="21" customFormat="1" ht="40.5" customHeight="1" x14ac:dyDescent="0.2">
      <c r="A501" s="76" t="s">
        <v>737</v>
      </c>
      <c r="B501" s="76"/>
      <c r="C501" s="76"/>
      <c r="D501" s="76"/>
      <c r="E501" s="76"/>
      <c r="F501" s="83" t="s">
        <v>111</v>
      </c>
      <c r="G501" s="83"/>
      <c r="H501" s="83"/>
      <c r="I501" s="83"/>
      <c r="J501" s="83"/>
      <c r="K501" s="83"/>
      <c r="L501" s="83"/>
      <c r="M501" s="83"/>
      <c r="N501" s="83"/>
      <c r="O501" s="83" t="s">
        <v>1339</v>
      </c>
      <c r="P501" s="83"/>
      <c r="Q501" s="83"/>
      <c r="R501" s="83"/>
      <c r="S501" s="83"/>
      <c r="T501" s="83"/>
      <c r="U501" s="83"/>
      <c r="V501" s="83"/>
      <c r="W501" s="83"/>
      <c r="X501" s="60" t="s">
        <v>399</v>
      </c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 t="s">
        <v>77</v>
      </c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9">
        <v>166</v>
      </c>
      <c r="AZ501" s="69"/>
      <c r="BA501" s="69"/>
      <c r="BB501" s="69"/>
      <c r="BC501" s="69"/>
      <c r="BD501" s="69"/>
      <c r="BE501" s="60" t="s">
        <v>401</v>
      </c>
      <c r="BF501" s="60"/>
      <c r="BG501" s="60"/>
      <c r="BH501" s="60"/>
      <c r="BI501" s="60"/>
      <c r="BJ501" s="60"/>
      <c r="BK501" s="60"/>
      <c r="BL501" s="60"/>
      <c r="BM501" s="60"/>
      <c r="BN501" s="62">
        <v>10</v>
      </c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80">
        <v>71701000</v>
      </c>
      <c r="BZ501" s="76"/>
      <c r="CA501" s="76"/>
      <c r="CB501" s="76"/>
      <c r="CC501" s="76"/>
      <c r="CD501" s="76"/>
      <c r="CE501" s="62" t="s">
        <v>80</v>
      </c>
      <c r="CF501" s="62"/>
      <c r="CG501" s="62"/>
      <c r="CH501" s="62"/>
      <c r="CI501" s="62"/>
      <c r="CJ501" s="62"/>
      <c r="CK501" s="62"/>
      <c r="CL501" s="62"/>
      <c r="CM501" s="62"/>
      <c r="CN501" s="61">
        <v>280000</v>
      </c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76" t="s">
        <v>1332</v>
      </c>
      <c r="DC501" s="76"/>
      <c r="DD501" s="76"/>
      <c r="DE501" s="76"/>
      <c r="DF501" s="76"/>
      <c r="DG501" s="76"/>
      <c r="DH501" s="76"/>
      <c r="DI501" s="76"/>
      <c r="DJ501" s="76"/>
      <c r="DK501" s="76"/>
      <c r="DL501" s="76"/>
      <c r="DM501" s="76"/>
      <c r="DN501" s="76"/>
      <c r="DO501" s="59" t="s">
        <v>643</v>
      </c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62" t="s">
        <v>83</v>
      </c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 t="s">
        <v>84</v>
      </c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</row>
    <row r="502" spans="1:154" s="21" customFormat="1" ht="40.5" customHeight="1" x14ac:dyDescent="0.2">
      <c r="A502" s="76" t="s">
        <v>738</v>
      </c>
      <c r="B502" s="76"/>
      <c r="C502" s="76"/>
      <c r="D502" s="76"/>
      <c r="E502" s="76"/>
      <c r="F502" s="83" t="s">
        <v>111</v>
      </c>
      <c r="G502" s="83"/>
      <c r="H502" s="83"/>
      <c r="I502" s="83"/>
      <c r="J502" s="83"/>
      <c r="K502" s="83"/>
      <c r="L502" s="83"/>
      <c r="M502" s="83"/>
      <c r="N502" s="83"/>
      <c r="O502" s="83" t="s">
        <v>312</v>
      </c>
      <c r="P502" s="83"/>
      <c r="Q502" s="83"/>
      <c r="R502" s="83"/>
      <c r="S502" s="83"/>
      <c r="T502" s="83"/>
      <c r="U502" s="83"/>
      <c r="V502" s="83"/>
      <c r="W502" s="83"/>
      <c r="X502" s="60" t="s">
        <v>1340</v>
      </c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 t="s">
        <v>77</v>
      </c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9">
        <v>778</v>
      </c>
      <c r="AZ502" s="69"/>
      <c r="BA502" s="69"/>
      <c r="BB502" s="69"/>
      <c r="BC502" s="69"/>
      <c r="BD502" s="69"/>
      <c r="BE502" s="60" t="s">
        <v>95</v>
      </c>
      <c r="BF502" s="60"/>
      <c r="BG502" s="60"/>
      <c r="BH502" s="60"/>
      <c r="BI502" s="60"/>
      <c r="BJ502" s="60"/>
      <c r="BK502" s="60"/>
      <c r="BL502" s="60"/>
      <c r="BM502" s="60"/>
      <c r="BN502" s="62">
        <v>4</v>
      </c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80">
        <v>71701000</v>
      </c>
      <c r="BZ502" s="76"/>
      <c r="CA502" s="76"/>
      <c r="CB502" s="76"/>
      <c r="CC502" s="76"/>
      <c r="CD502" s="76"/>
      <c r="CE502" s="62" t="s">
        <v>80</v>
      </c>
      <c r="CF502" s="62"/>
      <c r="CG502" s="62"/>
      <c r="CH502" s="62"/>
      <c r="CI502" s="62"/>
      <c r="CJ502" s="62"/>
      <c r="CK502" s="62"/>
      <c r="CL502" s="62"/>
      <c r="CM502" s="62"/>
      <c r="CN502" s="61">
        <v>728000</v>
      </c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76" t="s">
        <v>1332</v>
      </c>
      <c r="DC502" s="76"/>
      <c r="DD502" s="76"/>
      <c r="DE502" s="76"/>
      <c r="DF502" s="76"/>
      <c r="DG502" s="76"/>
      <c r="DH502" s="76"/>
      <c r="DI502" s="76"/>
      <c r="DJ502" s="76"/>
      <c r="DK502" s="76"/>
      <c r="DL502" s="76"/>
      <c r="DM502" s="76"/>
      <c r="DN502" s="76"/>
      <c r="DO502" s="59" t="s">
        <v>642</v>
      </c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62" t="s">
        <v>86</v>
      </c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 t="s">
        <v>84</v>
      </c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</row>
    <row r="503" spans="1:154" s="21" customFormat="1" ht="40.5" customHeight="1" x14ac:dyDescent="0.2">
      <c r="A503" s="76" t="s">
        <v>739</v>
      </c>
      <c r="B503" s="76"/>
      <c r="C503" s="76"/>
      <c r="D503" s="76"/>
      <c r="E503" s="76"/>
      <c r="F503" s="83" t="s">
        <v>111</v>
      </c>
      <c r="G503" s="83"/>
      <c r="H503" s="83"/>
      <c r="I503" s="83"/>
      <c r="J503" s="83"/>
      <c r="K503" s="83"/>
      <c r="L503" s="83"/>
      <c r="M503" s="83"/>
      <c r="N503" s="83"/>
      <c r="O503" s="83" t="s">
        <v>652</v>
      </c>
      <c r="P503" s="83"/>
      <c r="Q503" s="83"/>
      <c r="R503" s="83"/>
      <c r="S503" s="83"/>
      <c r="T503" s="83"/>
      <c r="U503" s="83"/>
      <c r="V503" s="83"/>
      <c r="W503" s="83"/>
      <c r="X503" s="60" t="s">
        <v>1341</v>
      </c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 t="s">
        <v>77</v>
      </c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9">
        <v>876</v>
      </c>
      <c r="AZ503" s="69"/>
      <c r="BA503" s="69"/>
      <c r="BB503" s="69"/>
      <c r="BC503" s="69"/>
      <c r="BD503" s="69"/>
      <c r="BE503" s="60" t="s">
        <v>79</v>
      </c>
      <c r="BF503" s="60"/>
      <c r="BG503" s="60"/>
      <c r="BH503" s="60"/>
      <c r="BI503" s="60"/>
      <c r="BJ503" s="60"/>
      <c r="BK503" s="60"/>
      <c r="BL503" s="60"/>
      <c r="BM503" s="60"/>
      <c r="BN503" s="62">
        <v>4470</v>
      </c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80">
        <v>71701000</v>
      </c>
      <c r="BZ503" s="76"/>
      <c r="CA503" s="76"/>
      <c r="CB503" s="76"/>
      <c r="CC503" s="76"/>
      <c r="CD503" s="76"/>
      <c r="CE503" s="62" t="s">
        <v>80</v>
      </c>
      <c r="CF503" s="62"/>
      <c r="CG503" s="62"/>
      <c r="CH503" s="62"/>
      <c r="CI503" s="62"/>
      <c r="CJ503" s="62"/>
      <c r="CK503" s="62"/>
      <c r="CL503" s="62"/>
      <c r="CM503" s="62"/>
      <c r="CN503" s="61">
        <v>234093.1</v>
      </c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76" t="s">
        <v>1363</v>
      </c>
      <c r="DC503" s="76"/>
      <c r="DD503" s="76"/>
      <c r="DE503" s="76"/>
      <c r="DF503" s="76"/>
      <c r="DG503" s="76"/>
      <c r="DH503" s="76"/>
      <c r="DI503" s="76"/>
      <c r="DJ503" s="76"/>
      <c r="DK503" s="76"/>
      <c r="DL503" s="76"/>
      <c r="DM503" s="76"/>
      <c r="DN503" s="76"/>
      <c r="DO503" s="59" t="s">
        <v>642</v>
      </c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62" t="s">
        <v>86</v>
      </c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 t="s">
        <v>84</v>
      </c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</row>
    <row r="504" spans="1:154" s="21" customFormat="1" ht="40.5" customHeight="1" x14ac:dyDescent="0.2">
      <c r="A504" s="76" t="s">
        <v>740</v>
      </c>
      <c r="B504" s="76"/>
      <c r="C504" s="76"/>
      <c r="D504" s="76"/>
      <c r="E504" s="76"/>
      <c r="F504" s="83" t="s">
        <v>111</v>
      </c>
      <c r="G504" s="83"/>
      <c r="H504" s="83"/>
      <c r="I504" s="83"/>
      <c r="J504" s="83"/>
      <c r="K504" s="83"/>
      <c r="L504" s="83"/>
      <c r="M504" s="83"/>
      <c r="N504" s="83"/>
      <c r="O504" s="83" t="s">
        <v>1247</v>
      </c>
      <c r="P504" s="83"/>
      <c r="Q504" s="83"/>
      <c r="R504" s="83"/>
      <c r="S504" s="83"/>
      <c r="T504" s="83"/>
      <c r="U504" s="83"/>
      <c r="V504" s="83"/>
      <c r="W504" s="83"/>
      <c r="X504" s="60" t="s">
        <v>125</v>
      </c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 t="s">
        <v>77</v>
      </c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9">
        <v>778</v>
      </c>
      <c r="AZ504" s="69"/>
      <c r="BA504" s="69"/>
      <c r="BB504" s="69"/>
      <c r="BC504" s="69"/>
      <c r="BD504" s="69"/>
      <c r="BE504" s="60" t="s">
        <v>95</v>
      </c>
      <c r="BF504" s="60"/>
      <c r="BG504" s="60"/>
      <c r="BH504" s="60"/>
      <c r="BI504" s="60"/>
      <c r="BJ504" s="60"/>
      <c r="BK504" s="60"/>
      <c r="BL504" s="60"/>
      <c r="BM504" s="60"/>
      <c r="BN504" s="62">
        <v>200</v>
      </c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80">
        <v>71701000</v>
      </c>
      <c r="BZ504" s="76"/>
      <c r="CA504" s="76"/>
      <c r="CB504" s="76"/>
      <c r="CC504" s="76"/>
      <c r="CD504" s="76"/>
      <c r="CE504" s="62" t="s">
        <v>80</v>
      </c>
      <c r="CF504" s="62"/>
      <c r="CG504" s="62"/>
      <c r="CH504" s="62"/>
      <c r="CI504" s="62"/>
      <c r="CJ504" s="62"/>
      <c r="CK504" s="62"/>
      <c r="CL504" s="62"/>
      <c r="CM504" s="62"/>
      <c r="CN504" s="61">
        <v>935956</v>
      </c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76" t="s">
        <v>1332</v>
      </c>
      <c r="DC504" s="76"/>
      <c r="DD504" s="76"/>
      <c r="DE504" s="76"/>
      <c r="DF504" s="76"/>
      <c r="DG504" s="76"/>
      <c r="DH504" s="76"/>
      <c r="DI504" s="76"/>
      <c r="DJ504" s="76"/>
      <c r="DK504" s="76"/>
      <c r="DL504" s="76"/>
      <c r="DM504" s="76"/>
      <c r="DN504" s="76"/>
      <c r="DO504" s="59" t="s">
        <v>642</v>
      </c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62" t="s">
        <v>86</v>
      </c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 t="s">
        <v>84</v>
      </c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</row>
    <row r="505" spans="1:154" s="21" customFormat="1" ht="39.75" customHeight="1" x14ac:dyDescent="0.2">
      <c r="A505" s="76" t="s">
        <v>741</v>
      </c>
      <c r="B505" s="76"/>
      <c r="C505" s="76"/>
      <c r="D505" s="76"/>
      <c r="E505" s="76"/>
      <c r="F505" s="83" t="s">
        <v>111</v>
      </c>
      <c r="G505" s="83"/>
      <c r="H505" s="83"/>
      <c r="I505" s="83"/>
      <c r="J505" s="83"/>
      <c r="K505" s="83"/>
      <c r="L505" s="83"/>
      <c r="M505" s="83"/>
      <c r="N505" s="83"/>
      <c r="O505" s="83" t="s">
        <v>1228</v>
      </c>
      <c r="P505" s="83"/>
      <c r="Q505" s="83"/>
      <c r="R505" s="83"/>
      <c r="S505" s="83"/>
      <c r="T505" s="83"/>
      <c r="U505" s="83"/>
      <c r="V505" s="83"/>
      <c r="W505" s="83"/>
      <c r="X505" s="60" t="s">
        <v>1229</v>
      </c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 t="s">
        <v>77</v>
      </c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9">
        <v>796</v>
      </c>
      <c r="AZ505" s="69"/>
      <c r="BA505" s="69"/>
      <c r="BB505" s="69"/>
      <c r="BC505" s="69"/>
      <c r="BD505" s="69"/>
      <c r="BE505" s="60" t="s">
        <v>89</v>
      </c>
      <c r="BF505" s="60"/>
      <c r="BG505" s="60"/>
      <c r="BH505" s="60"/>
      <c r="BI505" s="60"/>
      <c r="BJ505" s="60"/>
      <c r="BK505" s="60"/>
      <c r="BL505" s="60"/>
      <c r="BM505" s="60"/>
      <c r="BN505" s="62">
        <v>350</v>
      </c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80">
        <v>71701000</v>
      </c>
      <c r="BZ505" s="76"/>
      <c r="CA505" s="76"/>
      <c r="CB505" s="76"/>
      <c r="CC505" s="76"/>
      <c r="CD505" s="76"/>
      <c r="CE505" s="62" t="s">
        <v>80</v>
      </c>
      <c r="CF505" s="62"/>
      <c r="CG505" s="62"/>
      <c r="CH505" s="62"/>
      <c r="CI505" s="62"/>
      <c r="CJ505" s="62"/>
      <c r="CK505" s="62"/>
      <c r="CL505" s="62"/>
      <c r="CM505" s="62"/>
      <c r="CN505" s="61">
        <v>247710</v>
      </c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76" t="s">
        <v>1332</v>
      </c>
      <c r="DC505" s="76"/>
      <c r="DD505" s="76"/>
      <c r="DE505" s="76"/>
      <c r="DF505" s="76"/>
      <c r="DG505" s="76"/>
      <c r="DH505" s="76"/>
      <c r="DI505" s="76"/>
      <c r="DJ505" s="76"/>
      <c r="DK505" s="76"/>
      <c r="DL505" s="76"/>
      <c r="DM505" s="76"/>
      <c r="DN505" s="76"/>
      <c r="DO505" s="59" t="s">
        <v>642</v>
      </c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62" t="s">
        <v>86</v>
      </c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 t="s">
        <v>84</v>
      </c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</row>
    <row r="506" spans="1:154" s="21" customFormat="1" ht="39.75" customHeight="1" x14ac:dyDescent="0.2">
      <c r="A506" s="76" t="s">
        <v>742</v>
      </c>
      <c r="B506" s="76"/>
      <c r="C506" s="76"/>
      <c r="D506" s="76"/>
      <c r="E506" s="76"/>
      <c r="F506" s="83" t="s">
        <v>111</v>
      </c>
      <c r="G506" s="83"/>
      <c r="H506" s="83"/>
      <c r="I506" s="83"/>
      <c r="J506" s="83"/>
      <c r="K506" s="83"/>
      <c r="L506" s="83"/>
      <c r="M506" s="83"/>
      <c r="N506" s="83"/>
      <c r="O506" s="83" t="s">
        <v>134</v>
      </c>
      <c r="P506" s="83"/>
      <c r="Q506" s="83"/>
      <c r="R506" s="83"/>
      <c r="S506" s="83"/>
      <c r="T506" s="83"/>
      <c r="U506" s="83"/>
      <c r="V506" s="83"/>
      <c r="W506" s="83"/>
      <c r="X506" s="60" t="s">
        <v>1349</v>
      </c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 t="s">
        <v>77</v>
      </c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9">
        <v>876</v>
      </c>
      <c r="AZ506" s="69"/>
      <c r="BA506" s="69"/>
      <c r="BB506" s="69"/>
      <c r="BC506" s="69"/>
      <c r="BD506" s="69"/>
      <c r="BE506" s="60" t="s">
        <v>79</v>
      </c>
      <c r="BF506" s="60"/>
      <c r="BG506" s="60"/>
      <c r="BH506" s="60"/>
      <c r="BI506" s="60"/>
      <c r="BJ506" s="60"/>
      <c r="BK506" s="60"/>
      <c r="BL506" s="60"/>
      <c r="BM506" s="60"/>
      <c r="BN506" s="62">
        <v>20332</v>
      </c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80">
        <v>71701000</v>
      </c>
      <c r="BZ506" s="76"/>
      <c r="CA506" s="76"/>
      <c r="CB506" s="76"/>
      <c r="CC506" s="76"/>
      <c r="CD506" s="76"/>
      <c r="CE506" s="62" t="s">
        <v>80</v>
      </c>
      <c r="CF506" s="62"/>
      <c r="CG506" s="62"/>
      <c r="CH506" s="62"/>
      <c r="CI506" s="62"/>
      <c r="CJ506" s="62"/>
      <c r="CK506" s="62"/>
      <c r="CL506" s="62"/>
      <c r="CM506" s="62"/>
      <c r="CN506" s="61">
        <v>2009276</v>
      </c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76" t="s">
        <v>1332</v>
      </c>
      <c r="DC506" s="76"/>
      <c r="DD506" s="76"/>
      <c r="DE506" s="76"/>
      <c r="DF506" s="76"/>
      <c r="DG506" s="76"/>
      <c r="DH506" s="76"/>
      <c r="DI506" s="76"/>
      <c r="DJ506" s="76"/>
      <c r="DK506" s="76"/>
      <c r="DL506" s="76"/>
      <c r="DM506" s="76"/>
      <c r="DN506" s="76"/>
      <c r="DO506" s="59" t="s">
        <v>642</v>
      </c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62" t="s">
        <v>86</v>
      </c>
      <c r="EA506" s="62"/>
      <c r="EB506" s="62"/>
      <c r="EC506" s="62"/>
      <c r="ED506" s="62"/>
      <c r="EE506" s="62"/>
      <c r="EF506" s="62"/>
      <c r="EG506" s="62"/>
      <c r="EH506" s="62"/>
      <c r="EI506" s="62"/>
      <c r="EJ506" s="62"/>
      <c r="EK506" s="62"/>
      <c r="EL506" s="62" t="s">
        <v>84</v>
      </c>
      <c r="EM506" s="62"/>
      <c r="EN506" s="62"/>
      <c r="EO506" s="62"/>
      <c r="EP506" s="62"/>
      <c r="EQ506" s="62"/>
      <c r="ER506" s="62"/>
      <c r="ES506" s="62"/>
      <c r="ET506" s="62"/>
      <c r="EU506" s="62"/>
      <c r="EV506" s="62"/>
      <c r="EW506" s="62"/>
      <c r="EX506" s="62"/>
    </row>
    <row r="507" spans="1:154" s="21" customFormat="1" ht="39.75" customHeight="1" x14ac:dyDescent="0.2">
      <c r="A507" s="76" t="s">
        <v>743</v>
      </c>
      <c r="B507" s="76"/>
      <c r="C507" s="76"/>
      <c r="D507" s="76"/>
      <c r="E507" s="76"/>
      <c r="F507" s="83" t="s">
        <v>111</v>
      </c>
      <c r="G507" s="83"/>
      <c r="H507" s="83"/>
      <c r="I507" s="83"/>
      <c r="J507" s="83"/>
      <c r="K507" s="83"/>
      <c r="L507" s="83"/>
      <c r="M507" s="83"/>
      <c r="N507" s="83"/>
      <c r="O507" s="83" t="s">
        <v>1240</v>
      </c>
      <c r="P507" s="83"/>
      <c r="Q507" s="83"/>
      <c r="R507" s="83"/>
      <c r="S507" s="83"/>
      <c r="T507" s="83"/>
      <c r="U507" s="83"/>
      <c r="V507" s="83"/>
      <c r="W507" s="83"/>
      <c r="X507" s="60" t="s">
        <v>375</v>
      </c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 t="s">
        <v>77</v>
      </c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9">
        <v>876</v>
      </c>
      <c r="AZ507" s="69"/>
      <c r="BA507" s="69"/>
      <c r="BB507" s="69"/>
      <c r="BC507" s="69"/>
      <c r="BD507" s="69"/>
      <c r="BE507" s="60" t="s">
        <v>79</v>
      </c>
      <c r="BF507" s="60"/>
      <c r="BG507" s="60"/>
      <c r="BH507" s="60"/>
      <c r="BI507" s="60"/>
      <c r="BJ507" s="60"/>
      <c r="BK507" s="60"/>
      <c r="BL507" s="60"/>
      <c r="BM507" s="60"/>
      <c r="BN507" s="62">
        <v>3990</v>
      </c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80">
        <v>71701000</v>
      </c>
      <c r="BZ507" s="76"/>
      <c r="CA507" s="76"/>
      <c r="CB507" s="76"/>
      <c r="CC507" s="76"/>
      <c r="CD507" s="76"/>
      <c r="CE507" s="62" t="s">
        <v>80</v>
      </c>
      <c r="CF507" s="62"/>
      <c r="CG507" s="62"/>
      <c r="CH507" s="62"/>
      <c r="CI507" s="62"/>
      <c r="CJ507" s="62"/>
      <c r="CK507" s="62"/>
      <c r="CL507" s="62"/>
      <c r="CM507" s="62"/>
      <c r="CN507" s="61">
        <v>488634.5</v>
      </c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76" t="s">
        <v>1332</v>
      </c>
      <c r="DC507" s="76"/>
      <c r="DD507" s="76"/>
      <c r="DE507" s="76"/>
      <c r="DF507" s="76"/>
      <c r="DG507" s="76"/>
      <c r="DH507" s="76"/>
      <c r="DI507" s="76"/>
      <c r="DJ507" s="76"/>
      <c r="DK507" s="76"/>
      <c r="DL507" s="76"/>
      <c r="DM507" s="76"/>
      <c r="DN507" s="76"/>
      <c r="DO507" s="59" t="s">
        <v>642</v>
      </c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62" t="s">
        <v>86</v>
      </c>
      <c r="EA507" s="62"/>
      <c r="EB507" s="62"/>
      <c r="EC507" s="62"/>
      <c r="ED507" s="62"/>
      <c r="EE507" s="62"/>
      <c r="EF507" s="62"/>
      <c r="EG507" s="62"/>
      <c r="EH507" s="62"/>
      <c r="EI507" s="62"/>
      <c r="EJ507" s="62"/>
      <c r="EK507" s="62"/>
      <c r="EL507" s="62" t="s">
        <v>84</v>
      </c>
      <c r="EM507" s="62"/>
      <c r="EN507" s="62"/>
      <c r="EO507" s="62"/>
      <c r="EP507" s="62"/>
      <c r="EQ507" s="62"/>
      <c r="ER507" s="62"/>
      <c r="ES507" s="62"/>
      <c r="ET507" s="62"/>
      <c r="EU507" s="62"/>
      <c r="EV507" s="62"/>
      <c r="EW507" s="62"/>
      <c r="EX507" s="62"/>
    </row>
    <row r="508" spans="1:154" s="21" customFormat="1" ht="39.75" customHeight="1" x14ac:dyDescent="0.2">
      <c r="A508" s="76" t="s">
        <v>744</v>
      </c>
      <c r="B508" s="76"/>
      <c r="C508" s="76"/>
      <c r="D508" s="76"/>
      <c r="E508" s="76"/>
      <c r="F508" s="83" t="s">
        <v>111</v>
      </c>
      <c r="G508" s="83"/>
      <c r="H508" s="83"/>
      <c r="I508" s="83"/>
      <c r="J508" s="83"/>
      <c r="K508" s="83"/>
      <c r="L508" s="83"/>
      <c r="M508" s="83"/>
      <c r="N508" s="83"/>
      <c r="O508" s="83" t="s">
        <v>1146</v>
      </c>
      <c r="P508" s="83"/>
      <c r="Q508" s="83"/>
      <c r="R508" s="83"/>
      <c r="S508" s="83"/>
      <c r="T508" s="83"/>
      <c r="U508" s="83"/>
      <c r="V508" s="83"/>
      <c r="W508" s="83"/>
      <c r="X508" s="60" t="s">
        <v>391</v>
      </c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 t="s">
        <v>77</v>
      </c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9">
        <v>778</v>
      </c>
      <c r="AZ508" s="69"/>
      <c r="BA508" s="69"/>
      <c r="BB508" s="69"/>
      <c r="BC508" s="69"/>
      <c r="BD508" s="69"/>
      <c r="BE508" s="60" t="s">
        <v>95</v>
      </c>
      <c r="BF508" s="60"/>
      <c r="BG508" s="60"/>
      <c r="BH508" s="60"/>
      <c r="BI508" s="60"/>
      <c r="BJ508" s="60"/>
      <c r="BK508" s="60"/>
      <c r="BL508" s="60"/>
      <c r="BM508" s="60"/>
      <c r="BN508" s="62">
        <v>358</v>
      </c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80">
        <v>71701000</v>
      </c>
      <c r="BZ508" s="76"/>
      <c r="CA508" s="76"/>
      <c r="CB508" s="76"/>
      <c r="CC508" s="76"/>
      <c r="CD508" s="76"/>
      <c r="CE508" s="62" t="s">
        <v>80</v>
      </c>
      <c r="CF508" s="62"/>
      <c r="CG508" s="62"/>
      <c r="CH508" s="62"/>
      <c r="CI508" s="62"/>
      <c r="CJ508" s="62"/>
      <c r="CK508" s="62"/>
      <c r="CL508" s="62"/>
      <c r="CM508" s="62"/>
      <c r="CN508" s="61">
        <v>2015163.65</v>
      </c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76" t="s">
        <v>1332</v>
      </c>
      <c r="DC508" s="76"/>
      <c r="DD508" s="76"/>
      <c r="DE508" s="76"/>
      <c r="DF508" s="76"/>
      <c r="DG508" s="76"/>
      <c r="DH508" s="76"/>
      <c r="DI508" s="76"/>
      <c r="DJ508" s="76"/>
      <c r="DK508" s="76"/>
      <c r="DL508" s="76"/>
      <c r="DM508" s="76"/>
      <c r="DN508" s="76"/>
      <c r="DO508" s="59" t="s">
        <v>642</v>
      </c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62" t="s">
        <v>86</v>
      </c>
      <c r="EA508" s="62"/>
      <c r="EB508" s="62"/>
      <c r="EC508" s="62"/>
      <c r="ED508" s="62"/>
      <c r="EE508" s="62"/>
      <c r="EF508" s="62"/>
      <c r="EG508" s="62"/>
      <c r="EH508" s="62"/>
      <c r="EI508" s="62"/>
      <c r="EJ508" s="62"/>
      <c r="EK508" s="62"/>
      <c r="EL508" s="62" t="s">
        <v>84</v>
      </c>
      <c r="EM508" s="62"/>
      <c r="EN508" s="62"/>
      <c r="EO508" s="62"/>
      <c r="EP508" s="62"/>
      <c r="EQ508" s="62"/>
      <c r="ER508" s="62"/>
      <c r="ES508" s="62"/>
      <c r="ET508" s="62"/>
      <c r="EU508" s="62"/>
      <c r="EV508" s="62"/>
      <c r="EW508" s="62"/>
      <c r="EX508" s="62"/>
    </row>
    <row r="509" spans="1:154" s="21" customFormat="1" ht="39.75" customHeight="1" x14ac:dyDescent="0.2">
      <c r="A509" s="76" t="s">
        <v>745</v>
      </c>
      <c r="B509" s="76"/>
      <c r="C509" s="76"/>
      <c r="D509" s="76"/>
      <c r="E509" s="76"/>
      <c r="F509" s="83" t="s">
        <v>111</v>
      </c>
      <c r="G509" s="83"/>
      <c r="H509" s="83"/>
      <c r="I509" s="83"/>
      <c r="J509" s="83"/>
      <c r="K509" s="83"/>
      <c r="L509" s="83"/>
      <c r="M509" s="83"/>
      <c r="N509" s="83"/>
      <c r="O509" s="83" t="s">
        <v>142</v>
      </c>
      <c r="P509" s="83"/>
      <c r="Q509" s="83"/>
      <c r="R509" s="83"/>
      <c r="S509" s="83"/>
      <c r="T509" s="83"/>
      <c r="U509" s="83"/>
      <c r="V509" s="83"/>
      <c r="W509" s="83"/>
      <c r="X509" s="60" t="s">
        <v>1333</v>
      </c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 t="s">
        <v>77</v>
      </c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60"/>
      <c r="AY509" s="69">
        <v>778</v>
      </c>
      <c r="AZ509" s="69"/>
      <c r="BA509" s="69"/>
      <c r="BB509" s="69"/>
      <c r="BC509" s="69"/>
      <c r="BD509" s="69"/>
      <c r="BE509" s="60" t="s">
        <v>95</v>
      </c>
      <c r="BF509" s="60"/>
      <c r="BG509" s="60"/>
      <c r="BH509" s="60"/>
      <c r="BI509" s="60"/>
      <c r="BJ509" s="60"/>
      <c r="BK509" s="60"/>
      <c r="BL509" s="60"/>
      <c r="BM509" s="60"/>
      <c r="BN509" s="62">
        <v>90</v>
      </c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80">
        <v>71701000</v>
      </c>
      <c r="BZ509" s="76"/>
      <c r="CA509" s="76"/>
      <c r="CB509" s="76"/>
      <c r="CC509" s="76"/>
      <c r="CD509" s="76"/>
      <c r="CE509" s="62" t="s">
        <v>80</v>
      </c>
      <c r="CF509" s="62"/>
      <c r="CG509" s="62"/>
      <c r="CH509" s="62"/>
      <c r="CI509" s="62"/>
      <c r="CJ509" s="62"/>
      <c r="CK509" s="62"/>
      <c r="CL509" s="62"/>
      <c r="CM509" s="62"/>
      <c r="CN509" s="61">
        <v>1273386.3999999999</v>
      </c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76" t="s">
        <v>1332</v>
      </c>
      <c r="DC509" s="76"/>
      <c r="DD509" s="76"/>
      <c r="DE509" s="76"/>
      <c r="DF509" s="76"/>
      <c r="DG509" s="76"/>
      <c r="DH509" s="76"/>
      <c r="DI509" s="76"/>
      <c r="DJ509" s="76"/>
      <c r="DK509" s="76"/>
      <c r="DL509" s="76"/>
      <c r="DM509" s="76"/>
      <c r="DN509" s="76"/>
      <c r="DO509" s="59" t="s">
        <v>642</v>
      </c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62" t="s">
        <v>86</v>
      </c>
      <c r="EA509" s="62"/>
      <c r="EB509" s="62"/>
      <c r="EC509" s="62"/>
      <c r="ED509" s="62"/>
      <c r="EE509" s="62"/>
      <c r="EF509" s="62"/>
      <c r="EG509" s="62"/>
      <c r="EH509" s="62"/>
      <c r="EI509" s="62"/>
      <c r="EJ509" s="62"/>
      <c r="EK509" s="62"/>
      <c r="EL509" s="62" t="s">
        <v>84</v>
      </c>
      <c r="EM509" s="62"/>
      <c r="EN509" s="62"/>
      <c r="EO509" s="62"/>
      <c r="EP509" s="62"/>
      <c r="EQ509" s="62"/>
      <c r="ER509" s="62"/>
      <c r="ES509" s="62"/>
      <c r="ET509" s="62"/>
      <c r="EU509" s="62"/>
      <c r="EV509" s="62"/>
      <c r="EW509" s="62"/>
      <c r="EX509" s="62"/>
    </row>
    <row r="510" spans="1:154" s="21" customFormat="1" ht="39.75" customHeight="1" x14ac:dyDescent="0.2">
      <c r="A510" s="76" t="s">
        <v>746</v>
      </c>
      <c r="B510" s="76"/>
      <c r="C510" s="76"/>
      <c r="D510" s="76"/>
      <c r="E510" s="76"/>
      <c r="F510" s="83" t="s">
        <v>111</v>
      </c>
      <c r="G510" s="83"/>
      <c r="H510" s="83"/>
      <c r="I510" s="83"/>
      <c r="J510" s="83"/>
      <c r="K510" s="83"/>
      <c r="L510" s="83"/>
      <c r="M510" s="83"/>
      <c r="N510" s="83"/>
      <c r="O510" s="83" t="s">
        <v>1146</v>
      </c>
      <c r="P510" s="83"/>
      <c r="Q510" s="83"/>
      <c r="R510" s="83"/>
      <c r="S510" s="83"/>
      <c r="T510" s="83"/>
      <c r="U510" s="83"/>
      <c r="V510" s="83"/>
      <c r="W510" s="83"/>
      <c r="X510" s="60" t="s">
        <v>391</v>
      </c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 t="s">
        <v>77</v>
      </c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9">
        <v>778</v>
      </c>
      <c r="AZ510" s="69"/>
      <c r="BA510" s="69"/>
      <c r="BB510" s="69"/>
      <c r="BC510" s="69"/>
      <c r="BD510" s="69"/>
      <c r="BE510" s="60" t="s">
        <v>95</v>
      </c>
      <c r="BF510" s="60"/>
      <c r="BG510" s="60"/>
      <c r="BH510" s="60"/>
      <c r="BI510" s="60"/>
      <c r="BJ510" s="60"/>
      <c r="BK510" s="60"/>
      <c r="BL510" s="60"/>
      <c r="BM510" s="60"/>
      <c r="BN510" s="62">
        <v>13</v>
      </c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80">
        <v>71701000</v>
      </c>
      <c r="BZ510" s="76"/>
      <c r="CA510" s="76"/>
      <c r="CB510" s="76"/>
      <c r="CC510" s="76"/>
      <c r="CD510" s="76"/>
      <c r="CE510" s="62" t="s">
        <v>80</v>
      </c>
      <c r="CF510" s="62"/>
      <c r="CG510" s="62"/>
      <c r="CH510" s="62"/>
      <c r="CI510" s="62"/>
      <c r="CJ510" s="62"/>
      <c r="CK510" s="62"/>
      <c r="CL510" s="62"/>
      <c r="CM510" s="62"/>
      <c r="CN510" s="61">
        <v>467055.05</v>
      </c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76" t="s">
        <v>1332</v>
      </c>
      <c r="DC510" s="76"/>
      <c r="DD510" s="76"/>
      <c r="DE510" s="76"/>
      <c r="DF510" s="76"/>
      <c r="DG510" s="76"/>
      <c r="DH510" s="76"/>
      <c r="DI510" s="76"/>
      <c r="DJ510" s="76"/>
      <c r="DK510" s="76"/>
      <c r="DL510" s="76"/>
      <c r="DM510" s="76"/>
      <c r="DN510" s="76"/>
      <c r="DO510" s="59" t="s">
        <v>1298</v>
      </c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62" t="s">
        <v>86</v>
      </c>
      <c r="EA510" s="62"/>
      <c r="EB510" s="62"/>
      <c r="EC510" s="62"/>
      <c r="ED510" s="62"/>
      <c r="EE510" s="62"/>
      <c r="EF510" s="62"/>
      <c r="EG510" s="62"/>
      <c r="EH510" s="62"/>
      <c r="EI510" s="62"/>
      <c r="EJ510" s="62"/>
      <c r="EK510" s="62"/>
      <c r="EL510" s="62" t="s">
        <v>84</v>
      </c>
      <c r="EM510" s="62"/>
      <c r="EN510" s="62"/>
      <c r="EO510" s="62"/>
      <c r="EP510" s="62"/>
      <c r="EQ510" s="62"/>
      <c r="ER510" s="62"/>
      <c r="ES510" s="62"/>
      <c r="ET510" s="62"/>
      <c r="EU510" s="62"/>
      <c r="EV510" s="62"/>
      <c r="EW510" s="62"/>
      <c r="EX510" s="62"/>
    </row>
    <row r="511" spans="1:154" s="21" customFormat="1" ht="39.75" customHeight="1" x14ac:dyDescent="0.2">
      <c r="A511" s="76" t="s">
        <v>747</v>
      </c>
      <c r="B511" s="76"/>
      <c r="C511" s="76"/>
      <c r="D511" s="76"/>
      <c r="E511" s="76"/>
      <c r="F511" s="83" t="s">
        <v>111</v>
      </c>
      <c r="G511" s="83"/>
      <c r="H511" s="83"/>
      <c r="I511" s="83"/>
      <c r="J511" s="83"/>
      <c r="K511" s="83"/>
      <c r="L511" s="83"/>
      <c r="M511" s="83"/>
      <c r="N511" s="83"/>
      <c r="O511" s="83" t="s">
        <v>119</v>
      </c>
      <c r="P511" s="83"/>
      <c r="Q511" s="83"/>
      <c r="R511" s="83"/>
      <c r="S511" s="83"/>
      <c r="T511" s="83"/>
      <c r="U511" s="83"/>
      <c r="V511" s="83"/>
      <c r="W511" s="83"/>
      <c r="X511" s="60" t="s">
        <v>1352</v>
      </c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 t="s">
        <v>77</v>
      </c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9">
        <v>778</v>
      </c>
      <c r="AZ511" s="69"/>
      <c r="BA511" s="69"/>
      <c r="BB511" s="69"/>
      <c r="BC511" s="69"/>
      <c r="BD511" s="69"/>
      <c r="BE511" s="60" t="s">
        <v>95</v>
      </c>
      <c r="BF511" s="60"/>
      <c r="BG511" s="60"/>
      <c r="BH511" s="60"/>
      <c r="BI511" s="60"/>
      <c r="BJ511" s="60"/>
      <c r="BK511" s="60"/>
      <c r="BL511" s="60"/>
      <c r="BM511" s="60"/>
      <c r="BN511" s="62">
        <v>1411</v>
      </c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80">
        <v>71701000</v>
      </c>
      <c r="BZ511" s="76"/>
      <c r="CA511" s="76"/>
      <c r="CB511" s="76"/>
      <c r="CC511" s="76"/>
      <c r="CD511" s="76"/>
      <c r="CE511" s="62" t="s">
        <v>80</v>
      </c>
      <c r="CF511" s="62"/>
      <c r="CG511" s="62"/>
      <c r="CH511" s="62"/>
      <c r="CI511" s="62"/>
      <c r="CJ511" s="62"/>
      <c r="CK511" s="62"/>
      <c r="CL511" s="62"/>
      <c r="CM511" s="62"/>
      <c r="CN511" s="61">
        <v>154801.07999999999</v>
      </c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76" t="s">
        <v>1363</v>
      </c>
      <c r="DC511" s="76"/>
      <c r="DD511" s="76"/>
      <c r="DE511" s="76"/>
      <c r="DF511" s="76"/>
      <c r="DG511" s="76"/>
      <c r="DH511" s="76"/>
      <c r="DI511" s="76"/>
      <c r="DJ511" s="76"/>
      <c r="DK511" s="76"/>
      <c r="DL511" s="76"/>
      <c r="DM511" s="76"/>
      <c r="DN511" s="76"/>
      <c r="DO511" s="59" t="s">
        <v>642</v>
      </c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62" t="s">
        <v>83</v>
      </c>
      <c r="EA511" s="62"/>
      <c r="EB511" s="62"/>
      <c r="EC511" s="62"/>
      <c r="ED511" s="62"/>
      <c r="EE511" s="62"/>
      <c r="EF511" s="62"/>
      <c r="EG511" s="62"/>
      <c r="EH511" s="62"/>
      <c r="EI511" s="62"/>
      <c r="EJ511" s="62"/>
      <c r="EK511" s="62"/>
      <c r="EL511" s="62" t="s">
        <v>84</v>
      </c>
      <c r="EM511" s="62"/>
      <c r="EN511" s="62"/>
      <c r="EO511" s="62"/>
      <c r="EP511" s="62"/>
      <c r="EQ511" s="62"/>
      <c r="ER511" s="62"/>
      <c r="ES511" s="62"/>
      <c r="ET511" s="62"/>
      <c r="EU511" s="62"/>
      <c r="EV511" s="62"/>
      <c r="EW511" s="62"/>
      <c r="EX511" s="62"/>
    </row>
    <row r="512" spans="1:154" s="21" customFormat="1" ht="39.75" customHeight="1" x14ac:dyDescent="0.2">
      <c r="A512" s="76" t="s">
        <v>748</v>
      </c>
      <c r="B512" s="76"/>
      <c r="C512" s="76"/>
      <c r="D512" s="76"/>
      <c r="E512" s="76"/>
      <c r="F512" s="83" t="s">
        <v>111</v>
      </c>
      <c r="G512" s="83"/>
      <c r="H512" s="83"/>
      <c r="I512" s="83"/>
      <c r="J512" s="83"/>
      <c r="K512" s="83"/>
      <c r="L512" s="83"/>
      <c r="M512" s="83"/>
      <c r="N512" s="83"/>
      <c r="O512" s="83" t="s">
        <v>1339</v>
      </c>
      <c r="P512" s="83"/>
      <c r="Q512" s="83"/>
      <c r="R512" s="83"/>
      <c r="S512" s="83"/>
      <c r="T512" s="83"/>
      <c r="U512" s="83"/>
      <c r="V512" s="83"/>
      <c r="W512" s="83"/>
      <c r="X512" s="60" t="s">
        <v>1353</v>
      </c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 t="s">
        <v>77</v>
      </c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9">
        <v>778</v>
      </c>
      <c r="AZ512" s="69"/>
      <c r="BA512" s="69"/>
      <c r="BB512" s="69"/>
      <c r="BC512" s="69"/>
      <c r="BD512" s="69"/>
      <c r="BE512" s="60" t="s">
        <v>95</v>
      </c>
      <c r="BF512" s="60"/>
      <c r="BG512" s="60"/>
      <c r="BH512" s="60"/>
      <c r="BI512" s="60"/>
      <c r="BJ512" s="60"/>
      <c r="BK512" s="60"/>
      <c r="BL512" s="60"/>
      <c r="BM512" s="60"/>
      <c r="BN512" s="62">
        <v>35</v>
      </c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80">
        <v>71701000</v>
      </c>
      <c r="BZ512" s="76"/>
      <c r="CA512" s="76"/>
      <c r="CB512" s="76"/>
      <c r="CC512" s="76"/>
      <c r="CD512" s="76"/>
      <c r="CE512" s="62" t="s">
        <v>80</v>
      </c>
      <c r="CF512" s="62"/>
      <c r="CG512" s="62"/>
      <c r="CH512" s="62"/>
      <c r="CI512" s="62"/>
      <c r="CJ512" s="62"/>
      <c r="CK512" s="62"/>
      <c r="CL512" s="62"/>
      <c r="CM512" s="62"/>
      <c r="CN512" s="61">
        <v>164500</v>
      </c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76" t="s">
        <v>1332</v>
      </c>
      <c r="DC512" s="76"/>
      <c r="DD512" s="76"/>
      <c r="DE512" s="76"/>
      <c r="DF512" s="76"/>
      <c r="DG512" s="76"/>
      <c r="DH512" s="76"/>
      <c r="DI512" s="76"/>
      <c r="DJ512" s="76"/>
      <c r="DK512" s="76"/>
      <c r="DL512" s="76"/>
      <c r="DM512" s="76"/>
      <c r="DN512" s="76"/>
      <c r="DO512" s="59" t="s">
        <v>1298</v>
      </c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62" t="s">
        <v>86</v>
      </c>
      <c r="EA512" s="62"/>
      <c r="EB512" s="62"/>
      <c r="EC512" s="62"/>
      <c r="ED512" s="62"/>
      <c r="EE512" s="62"/>
      <c r="EF512" s="62"/>
      <c r="EG512" s="62"/>
      <c r="EH512" s="62"/>
      <c r="EI512" s="62"/>
      <c r="EJ512" s="62"/>
      <c r="EK512" s="62"/>
      <c r="EL512" s="62" t="s">
        <v>84</v>
      </c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</row>
    <row r="513" spans="1:154" s="21" customFormat="1" ht="39.75" customHeight="1" x14ac:dyDescent="0.2">
      <c r="A513" s="76" t="s">
        <v>749</v>
      </c>
      <c r="B513" s="76"/>
      <c r="C513" s="76"/>
      <c r="D513" s="76"/>
      <c r="E513" s="76"/>
      <c r="F513" s="83" t="s">
        <v>111</v>
      </c>
      <c r="G513" s="83"/>
      <c r="H513" s="83"/>
      <c r="I513" s="83"/>
      <c r="J513" s="83"/>
      <c r="K513" s="83"/>
      <c r="L513" s="83"/>
      <c r="M513" s="83"/>
      <c r="N513" s="83"/>
      <c r="O513" s="83" t="s">
        <v>1244</v>
      </c>
      <c r="P513" s="83"/>
      <c r="Q513" s="83"/>
      <c r="R513" s="83"/>
      <c r="S513" s="83"/>
      <c r="T513" s="83"/>
      <c r="U513" s="83"/>
      <c r="V513" s="83"/>
      <c r="W513" s="83"/>
      <c r="X513" s="60" t="s">
        <v>544</v>
      </c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 t="s">
        <v>77</v>
      </c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9">
        <v>876</v>
      </c>
      <c r="AZ513" s="69"/>
      <c r="BA513" s="69"/>
      <c r="BB513" s="69"/>
      <c r="BC513" s="69"/>
      <c r="BD513" s="69"/>
      <c r="BE513" s="60" t="s">
        <v>79</v>
      </c>
      <c r="BF513" s="60"/>
      <c r="BG513" s="60"/>
      <c r="BH513" s="60"/>
      <c r="BI513" s="60"/>
      <c r="BJ513" s="60"/>
      <c r="BK513" s="60"/>
      <c r="BL513" s="60"/>
      <c r="BM513" s="60"/>
      <c r="BN513" s="62">
        <v>58800</v>
      </c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80">
        <v>71701000</v>
      </c>
      <c r="BZ513" s="76"/>
      <c r="CA513" s="76"/>
      <c r="CB513" s="76"/>
      <c r="CC513" s="76"/>
      <c r="CD513" s="76"/>
      <c r="CE513" s="62" t="s">
        <v>80</v>
      </c>
      <c r="CF513" s="62"/>
      <c r="CG513" s="62"/>
      <c r="CH513" s="62"/>
      <c r="CI513" s="62"/>
      <c r="CJ513" s="62"/>
      <c r="CK513" s="62"/>
      <c r="CL513" s="62"/>
      <c r="CM513" s="62"/>
      <c r="CN513" s="61">
        <v>2789182</v>
      </c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76" t="s">
        <v>1332</v>
      </c>
      <c r="DC513" s="76"/>
      <c r="DD513" s="76"/>
      <c r="DE513" s="76"/>
      <c r="DF513" s="76"/>
      <c r="DG513" s="76"/>
      <c r="DH513" s="76"/>
      <c r="DI513" s="76"/>
      <c r="DJ513" s="76"/>
      <c r="DK513" s="76"/>
      <c r="DL513" s="76"/>
      <c r="DM513" s="76"/>
      <c r="DN513" s="76"/>
      <c r="DO513" s="59" t="s">
        <v>642</v>
      </c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62" t="s">
        <v>102</v>
      </c>
      <c r="EA513" s="62"/>
      <c r="EB513" s="62"/>
      <c r="EC513" s="62"/>
      <c r="ED513" s="62"/>
      <c r="EE513" s="62"/>
      <c r="EF513" s="62"/>
      <c r="EG513" s="62"/>
      <c r="EH513" s="62"/>
      <c r="EI513" s="62"/>
      <c r="EJ513" s="62"/>
      <c r="EK513" s="62"/>
      <c r="EL513" s="62" t="s">
        <v>103</v>
      </c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</row>
    <row r="514" spans="1:154" s="21" customFormat="1" ht="39.75" customHeight="1" x14ac:dyDescent="0.2">
      <c r="A514" s="76" t="s">
        <v>750</v>
      </c>
      <c r="B514" s="76"/>
      <c r="C514" s="76"/>
      <c r="D514" s="76"/>
      <c r="E514" s="76"/>
      <c r="F514" s="83" t="s">
        <v>111</v>
      </c>
      <c r="G514" s="83"/>
      <c r="H514" s="83"/>
      <c r="I514" s="83"/>
      <c r="J514" s="83"/>
      <c r="K514" s="83"/>
      <c r="L514" s="83"/>
      <c r="M514" s="83"/>
      <c r="N514" s="83"/>
      <c r="O514" s="83" t="s">
        <v>1362</v>
      </c>
      <c r="P514" s="83"/>
      <c r="Q514" s="83"/>
      <c r="R514" s="83"/>
      <c r="S514" s="83"/>
      <c r="T514" s="83"/>
      <c r="U514" s="83"/>
      <c r="V514" s="83"/>
      <c r="W514" s="83"/>
      <c r="X514" s="60" t="s">
        <v>1361</v>
      </c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 t="s">
        <v>77</v>
      </c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9">
        <v>778</v>
      </c>
      <c r="AZ514" s="69"/>
      <c r="BA514" s="69"/>
      <c r="BB514" s="69"/>
      <c r="BC514" s="69"/>
      <c r="BD514" s="69"/>
      <c r="BE514" s="60" t="s">
        <v>95</v>
      </c>
      <c r="BF514" s="60"/>
      <c r="BG514" s="60"/>
      <c r="BH514" s="60"/>
      <c r="BI514" s="60"/>
      <c r="BJ514" s="60"/>
      <c r="BK514" s="60"/>
      <c r="BL514" s="60"/>
      <c r="BM514" s="60"/>
      <c r="BN514" s="62">
        <v>2040</v>
      </c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80">
        <v>71701000</v>
      </c>
      <c r="BZ514" s="76"/>
      <c r="CA514" s="76"/>
      <c r="CB514" s="76"/>
      <c r="CC514" s="76"/>
      <c r="CD514" s="76"/>
      <c r="CE514" s="62" t="s">
        <v>80</v>
      </c>
      <c r="CF514" s="62"/>
      <c r="CG514" s="62"/>
      <c r="CH514" s="62"/>
      <c r="CI514" s="62"/>
      <c r="CJ514" s="62"/>
      <c r="CK514" s="62"/>
      <c r="CL514" s="62"/>
      <c r="CM514" s="62"/>
      <c r="CN514" s="61">
        <v>165290.4</v>
      </c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76" t="s">
        <v>1363</v>
      </c>
      <c r="DC514" s="76"/>
      <c r="DD514" s="76"/>
      <c r="DE514" s="76"/>
      <c r="DF514" s="76"/>
      <c r="DG514" s="76"/>
      <c r="DH514" s="76"/>
      <c r="DI514" s="76"/>
      <c r="DJ514" s="76"/>
      <c r="DK514" s="76"/>
      <c r="DL514" s="76"/>
      <c r="DM514" s="76"/>
      <c r="DN514" s="76"/>
      <c r="DO514" s="59" t="s">
        <v>642</v>
      </c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62" t="s">
        <v>86</v>
      </c>
      <c r="EA514" s="62"/>
      <c r="EB514" s="62"/>
      <c r="EC514" s="62"/>
      <c r="ED514" s="62"/>
      <c r="EE514" s="62"/>
      <c r="EF514" s="62"/>
      <c r="EG514" s="62"/>
      <c r="EH514" s="62"/>
      <c r="EI514" s="62"/>
      <c r="EJ514" s="62"/>
      <c r="EK514" s="62"/>
      <c r="EL514" s="62" t="s">
        <v>84</v>
      </c>
      <c r="EM514" s="62"/>
      <c r="EN514" s="62"/>
      <c r="EO514" s="62"/>
      <c r="EP514" s="62"/>
      <c r="EQ514" s="62"/>
      <c r="ER514" s="62"/>
      <c r="ES514" s="62"/>
      <c r="ET514" s="62"/>
      <c r="EU514" s="62"/>
      <c r="EV514" s="62"/>
      <c r="EW514" s="62"/>
      <c r="EX514" s="62"/>
    </row>
    <row r="515" spans="1:154" s="21" customFormat="1" ht="39.75" customHeight="1" x14ac:dyDescent="0.2">
      <c r="A515" s="76" t="s">
        <v>751</v>
      </c>
      <c r="B515" s="76"/>
      <c r="C515" s="76"/>
      <c r="D515" s="76"/>
      <c r="E515" s="76"/>
      <c r="F515" s="83" t="s">
        <v>111</v>
      </c>
      <c r="G515" s="83"/>
      <c r="H515" s="83"/>
      <c r="I515" s="83"/>
      <c r="J515" s="83"/>
      <c r="K515" s="83"/>
      <c r="L515" s="83"/>
      <c r="M515" s="83"/>
      <c r="N515" s="83"/>
      <c r="O515" s="83" t="s">
        <v>312</v>
      </c>
      <c r="P515" s="83"/>
      <c r="Q515" s="83"/>
      <c r="R515" s="83"/>
      <c r="S515" s="83"/>
      <c r="T515" s="83"/>
      <c r="U515" s="83"/>
      <c r="V515" s="83"/>
      <c r="W515" s="83"/>
      <c r="X515" s="60" t="s">
        <v>1365</v>
      </c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 t="s">
        <v>77</v>
      </c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9">
        <v>778</v>
      </c>
      <c r="AZ515" s="69"/>
      <c r="BA515" s="69"/>
      <c r="BB515" s="69"/>
      <c r="BC515" s="69"/>
      <c r="BD515" s="69"/>
      <c r="BE515" s="60" t="s">
        <v>95</v>
      </c>
      <c r="BF515" s="60"/>
      <c r="BG515" s="60"/>
      <c r="BH515" s="60"/>
      <c r="BI515" s="60"/>
      <c r="BJ515" s="60"/>
      <c r="BK515" s="60"/>
      <c r="BL515" s="60"/>
      <c r="BM515" s="60"/>
      <c r="BN515" s="62">
        <v>5</v>
      </c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80">
        <v>71701000</v>
      </c>
      <c r="BZ515" s="76"/>
      <c r="CA515" s="76"/>
      <c r="CB515" s="76"/>
      <c r="CC515" s="76"/>
      <c r="CD515" s="76"/>
      <c r="CE515" s="62" t="s">
        <v>80</v>
      </c>
      <c r="CF515" s="62"/>
      <c r="CG515" s="62"/>
      <c r="CH515" s="62"/>
      <c r="CI515" s="62"/>
      <c r="CJ515" s="62"/>
      <c r="CK515" s="62"/>
      <c r="CL515" s="62"/>
      <c r="CM515" s="62"/>
      <c r="CN515" s="61">
        <v>324323</v>
      </c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76" t="s">
        <v>1363</v>
      </c>
      <c r="DC515" s="76"/>
      <c r="DD515" s="76"/>
      <c r="DE515" s="76"/>
      <c r="DF515" s="76"/>
      <c r="DG515" s="76"/>
      <c r="DH515" s="76"/>
      <c r="DI515" s="76"/>
      <c r="DJ515" s="76"/>
      <c r="DK515" s="76"/>
      <c r="DL515" s="76"/>
      <c r="DM515" s="76"/>
      <c r="DN515" s="76"/>
      <c r="DO515" s="59" t="s">
        <v>642</v>
      </c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62" t="s">
        <v>86</v>
      </c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 t="s">
        <v>84</v>
      </c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</row>
    <row r="516" spans="1:154" s="21" customFormat="1" ht="39.75" customHeight="1" x14ac:dyDescent="0.2">
      <c r="A516" s="76" t="s">
        <v>752</v>
      </c>
      <c r="B516" s="76"/>
      <c r="C516" s="76"/>
      <c r="D516" s="76"/>
      <c r="E516" s="76"/>
      <c r="F516" s="83" t="s">
        <v>111</v>
      </c>
      <c r="G516" s="83"/>
      <c r="H516" s="83"/>
      <c r="I516" s="83"/>
      <c r="J516" s="83"/>
      <c r="K516" s="83"/>
      <c r="L516" s="83"/>
      <c r="M516" s="83"/>
      <c r="N516" s="83"/>
      <c r="O516" s="83" t="s">
        <v>312</v>
      </c>
      <c r="P516" s="83"/>
      <c r="Q516" s="83"/>
      <c r="R516" s="83"/>
      <c r="S516" s="83"/>
      <c r="T516" s="83"/>
      <c r="U516" s="83"/>
      <c r="V516" s="83"/>
      <c r="W516" s="83"/>
      <c r="X516" s="60" t="s">
        <v>1365</v>
      </c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 t="s">
        <v>77</v>
      </c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9">
        <v>778</v>
      </c>
      <c r="AZ516" s="69"/>
      <c r="BA516" s="69"/>
      <c r="BB516" s="69"/>
      <c r="BC516" s="69"/>
      <c r="BD516" s="69"/>
      <c r="BE516" s="60" t="s">
        <v>95</v>
      </c>
      <c r="BF516" s="60"/>
      <c r="BG516" s="60"/>
      <c r="BH516" s="60"/>
      <c r="BI516" s="60"/>
      <c r="BJ516" s="60"/>
      <c r="BK516" s="60"/>
      <c r="BL516" s="60"/>
      <c r="BM516" s="60"/>
      <c r="BN516" s="62">
        <v>8</v>
      </c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80">
        <v>71701000</v>
      </c>
      <c r="BZ516" s="76"/>
      <c r="CA516" s="76"/>
      <c r="CB516" s="76"/>
      <c r="CC516" s="76"/>
      <c r="CD516" s="76"/>
      <c r="CE516" s="62" t="s">
        <v>80</v>
      </c>
      <c r="CF516" s="62"/>
      <c r="CG516" s="62"/>
      <c r="CH516" s="62"/>
      <c r="CI516" s="62"/>
      <c r="CJ516" s="62"/>
      <c r="CK516" s="62"/>
      <c r="CL516" s="62"/>
      <c r="CM516" s="62"/>
      <c r="CN516" s="61">
        <v>2572742</v>
      </c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76" t="s">
        <v>1363</v>
      </c>
      <c r="DC516" s="76"/>
      <c r="DD516" s="76"/>
      <c r="DE516" s="76"/>
      <c r="DF516" s="76"/>
      <c r="DG516" s="76"/>
      <c r="DH516" s="76"/>
      <c r="DI516" s="76"/>
      <c r="DJ516" s="76"/>
      <c r="DK516" s="76"/>
      <c r="DL516" s="76"/>
      <c r="DM516" s="76"/>
      <c r="DN516" s="76"/>
      <c r="DO516" s="59" t="s">
        <v>642</v>
      </c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62" t="s">
        <v>102</v>
      </c>
      <c r="EA516" s="62"/>
      <c r="EB516" s="62"/>
      <c r="EC516" s="62"/>
      <c r="ED516" s="62"/>
      <c r="EE516" s="62"/>
      <c r="EF516" s="62"/>
      <c r="EG516" s="62"/>
      <c r="EH516" s="62"/>
      <c r="EI516" s="62"/>
      <c r="EJ516" s="62"/>
      <c r="EK516" s="62"/>
      <c r="EL516" s="62" t="s">
        <v>103</v>
      </c>
      <c r="EM516" s="62"/>
      <c r="EN516" s="62"/>
      <c r="EO516" s="62"/>
      <c r="EP516" s="62"/>
      <c r="EQ516" s="62"/>
      <c r="ER516" s="62"/>
      <c r="ES516" s="62"/>
      <c r="ET516" s="62"/>
      <c r="EU516" s="62"/>
      <c r="EV516" s="62"/>
      <c r="EW516" s="62"/>
      <c r="EX516" s="62"/>
    </row>
    <row r="517" spans="1:154" s="21" customFormat="1" ht="39.75" customHeight="1" x14ac:dyDescent="0.2">
      <c r="A517" s="76" t="s">
        <v>753</v>
      </c>
      <c r="B517" s="76"/>
      <c r="C517" s="76"/>
      <c r="D517" s="76"/>
      <c r="E517" s="76"/>
      <c r="F517" s="83" t="s">
        <v>111</v>
      </c>
      <c r="G517" s="83"/>
      <c r="H517" s="83"/>
      <c r="I517" s="83"/>
      <c r="J517" s="83"/>
      <c r="K517" s="83"/>
      <c r="L517" s="83"/>
      <c r="M517" s="83"/>
      <c r="N517" s="83"/>
      <c r="O517" s="83" t="s">
        <v>312</v>
      </c>
      <c r="P517" s="83"/>
      <c r="Q517" s="83"/>
      <c r="R517" s="83"/>
      <c r="S517" s="83"/>
      <c r="T517" s="83"/>
      <c r="U517" s="83"/>
      <c r="V517" s="83"/>
      <c r="W517" s="83"/>
      <c r="X517" s="60" t="s">
        <v>1365</v>
      </c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 t="s">
        <v>77</v>
      </c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9">
        <v>778</v>
      </c>
      <c r="AZ517" s="69"/>
      <c r="BA517" s="69"/>
      <c r="BB517" s="69"/>
      <c r="BC517" s="69"/>
      <c r="BD517" s="69"/>
      <c r="BE517" s="60" t="s">
        <v>95</v>
      </c>
      <c r="BF517" s="60"/>
      <c r="BG517" s="60"/>
      <c r="BH517" s="60"/>
      <c r="BI517" s="60"/>
      <c r="BJ517" s="60"/>
      <c r="BK517" s="60"/>
      <c r="BL517" s="60"/>
      <c r="BM517" s="60"/>
      <c r="BN517" s="62">
        <v>6</v>
      </c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80">
        <v>71701000</v>
      </c>
      <c r="BZ517" s="76"/>
      <c r="CA517" s="76"/>
      <c r="CB517" s="76"/>
      <c r="CC517" s="76"/>
      <c r="CD517" s="76"/>
      <c r="CE517" s="62" t="s">
        <v>80</v>
      </c>
      <c r="CF517" s="62"/>
      <c r="CG517" s="62"/>
      <c r="CH517" s="62"/>
      <c r="CI517" s="62"/>
      <c r="CJ517" s="62"/>
      <c r="CK517" s="62"/>
      <c r="CL517" s="62"/>
      <c r="CM517" s="62"/>
      <c r="CN517" s="61">
        <v>2016003</v>
      </c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76" t="s">
        <v>1363</v>
      </c>
      <c r="DC517" s="76"/>
      <c r="DD517" s="76"/>
      <c r="DE517" s="76"/>
      <c r="DF517" s="76"/>
      <c r="DG517" s="76"/>
      <c r="DH517" s="76"/>
      <c r="DI517" s="76"/>
      <c r="DJ517" s="76"/>
      <c r="DK517" s="76"/>
      <c r="DL517" s="76"/>
      <c r="DM517" s="76"/>
      <c r="DN517" s="76"/>
      <c r="DO517" s="59" t="s">
        <v>1366</v>
      </c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62" t="s">
        <v>86</v>
      </c>
      <c r="EA517" s="62"/>
      <c r="EB517" s="62"/>
      <c r="EC517" s="62"/>
      <c r="ED517" s="62"/>
      <c r="EE517" s="62"/>
      <c r="EF517" s="62"/>
      <c r="EG517" s="62"/>
      <c r="EH517" s="62"/>
      <c r="EI517" s="62"/>
      <c r="EJ517" s="62"/>
      <c r="EK517" s="62"/>
      <c r="EL517" s="62" t="s">
        <v>84</v>
      </c>
      <c r="EM517" s="62"/>
      <c r="EN517" s="62"/>
      <c r="EO517" s="62"/>
      <c r="EP517" s="62"/>
      <c r="EQ517" s="62"/>
      <c r="ER517" s="62"/>
      <c r="ES517" s="62"/>
      <c r="ET517" s="62"/>
      <c r="EU517" s="62"/>
      <c r="EV517" s="62"/>
      <c r="EW517" s="62"/>
      <c r="EX517" s="62"/>
    </row>
    <row r="518" spans="1:154" s="21" customFormat="1" ht="40.5" customHeight="1" x14ac:dyDescent="0.2">
      <c r="A518" s="76" t="s">
        <v>754</v>
      </c>
      <c r="B518" s="76"/>
      <c r="C518" s="76"/>
      <c r="D518" s="76"/>
      <c r="E518" s="76"/>
      <c r="F518" s="83" t="s">
        <v>111</v>
      </c>
      <c r="G518" s="83"/>
      <c r="H518" s="83"/>
      <c r="I518" s="83"/>
      <c r="J518" s="83"/>
      <c r="K518" s="83"/>
      <c r="L518" s="83"/>
      <c r="M518" s="83"/>
      <c r="N518" s="83"/>
      <c r="O518" s="83" t="s">
        <v>312</v>
      </c>
      <c r="P518" s="83"/>
      <c r="Q518" s="83"/>
      <c r="R518" s="83"/>
      <c r="S518" s="83"/>
      <c r="T518" s="83"/>
      <c r="U518" s="83"/>
      <c r="V518" s="83"/>
      <c r="W518" s="83"/>
      <c r="X518" s="60" t="s">
        <v>1365</v>
      </c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 t="s">
        <v>77</v>
      </c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9">
        <v>778</v>
      </c>
      <c r="AZ518" s="69"/>
      <c r="BA518" s="69"/>
      <c r="BB518" s="69"/>
      <c r="BC518" s="69"/>
      <c r="BD518" s="69"/>
      <c r="BE518" s="60" t="s">
        <v>95</v>
      </c>
      <c r="BF518" s="60"/>
      <c r="BG518" s="60"/>
      <c r="BH518" s="60"/>
      <c r="BI518" s="60"/>
      <c r="BJ518" s="60"/>
      <c r="BK518" s="60"/>
      <c r="BL518" s="60"/>
      <c r="BM518" s="60"/>
      <c r="BN518" s="62">
        <v>10</v>
      </c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80">
        <v>71701000</v>
      </c>
      <c r="BZ518" s="76"/>
      <c r="CA518" s="76"/>
      <c r="CB518" s="76"/>
      <c r="CC518" s="76"/>
      <c r="CD518" s="76"/>
      <c r="CE518" s="62" t="s">
        <v>80</v>
      </c>
      <c r="CF518" s="62"/>
      <c r="CG518" s="62"/>
      <c r="CH518" s="62"/>
      <c r="CI518" s="62"/>
      <c r="CJ518" s="62"/>
      <c r="CK518" s="62"/>
      <c r="CL518" s="62"/>
      <c r="CM518" s="62"/>
      <c r="CN518" s="61">
        <v>995896</v>
      </c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76" t="s">
        <v>1363</v>
      </c>
      <c r="DC518" s="76"/>
      <c r="DD518" s="76"/>
      <c r="DE518" s="76"/>
      <c r="DF518" s="76"/>
      <c r="DG518" s="76"/>
      <c r="DH518" s="76"/>
      <c r="DI518" s="76"/>
      <c r="DJ518" s="76"/>
      <c r="DK518" s="76"/>
      <c r="DL518" s="76"/>
      <c r="DM518" s="76"/>
      <c r="DN518" s="76"/>
      <c r="DO518" s="59" t="s">
        <v>633</v>
      </c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62" t="s">
        <v>86</v>
      </c>
      <c r="EA518" s="62"/>
      <c r="EB518" s="62"/>
      <c r="EC518" s="62"/>
      <c r="ED518" s="62"/>
      <c r="EE518" s="62"/>
      <c r="EF518" s="62"/>
      <c r="EG518" s="62"/>
      <c r="EH518" s="62"/>
      <c r="EI518" s="62"/>
      <c r="EJ518" s="62"/>
      <c r="EK518" s="62"/>
      <c r="EL518" s="62" t="s">
        <v>84</v>
      </c>
      <c r="EM518" s="62"/>
      <c r="EN518" s="62"/>
      <c r="EO518" s="62"/>
      <c r="EP518" s="62"/>
      <c r="EQ518" s="62"/>
      <c r="ER518" s="62"/>
      <c r="ES518" s="62"/>
      <c r="ET518" s="62"/>
      <c r="EU518" s="62"/>
      <c r="EV518" s="62"/>
      <c r="EW518" s="62"/>
      <c r="EX518" s="62"/>
    </row>
    <row r="519" spans="1:154" s="21" customFormat="1" ht="45.75" customHeight="1" x14ac:dyDescent="0.2">
      <c r="A519" s="76" t="s">
        <v>755</v>
      </c>
      <c r="B519" s="76"/>
      <c r="C519" s="76"/>
      <c r="D519" s="76"/>
      <c r="E519" s="76"/>
      <c r="F519" s="83" t="s">
        <v>111</v>
      </c>
      <c r="G519" s="83"/>
      <c r="H519" s="83"/>
      <c r="I519" s="83"/>
      <c r="J519" s="83"/>
      <c r="K519" s="83"/>
      <c r="L519" s="83"/>
      <c r="M519" s="83"/>
      <c r="N519" s="83"/>
      <c r="O519" s="83" t="s">
        <v>312</v>
      </c>
      <c r="P519" s="83"/>
      <c r="Q519" s="83"/>
      <c r="R519" s="83"/>
      <c r="S519" s="83"/>
      <c r="T519" s="83"/>
      <c r="U519" s="83"/>
      <c r="V519" s="83"/>
      <c r="W519" s="83"/>
      <c r="X519" s="60" t="s">
        <v>1204</v>
      </c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 t="s">
        <v>77</v>
      </c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60"/>
      <c r="AV519" s="60"/>
      <c r="AW519" s="60"/>
      <c r="AX519" s="60"/>
      <c r="AY519" s="69">
        <v>778</v>
      </c>
      <c r="AZ519" s="69"/>
      <c r="BA519" s="69"/>
      <c r="BB519" s="69"/>
      <c r="BC519" s="69"/>
      <c r="BD519" s="69"/>
      <c r="BE519" s="60" t="s">
        <v>95</v>
      </c>
      <c r="BF519" s="60"/>
      <c r="BG519" s="60"/>
      <c r="BH519" s="60"/>
      <c r="BI519" s="60"/>
      <c r="BJ519" s="60"/>
      <c r="BK519" s="60"/>
      <c r="BL519" s="60"/>
      <c r="BM519" s="60"/>
      <c r="BN519" s="62">
        <v>80</v>
      </c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80">
        <v>71701000</v>
      </c>
      <c r="BZ519" s="76"/>
      <c r="CA519" s="76"/>
      <c r="CB519" s="76"/>
      <c r="CC519" s="76"/>
      <c r="CD519" s="76"/>
      <c r="CE519" s="62" t="s">
        <v>80</v>
      </c>
      <c r="CF519" s="62"/>
      <c r="CG519" s="62"/>
      <c r="CH519" s="62"/>
      <c r="CI519" s="62"/>
      <c r="CJ519" s="62"/>
      <c r="CK519" s="62"/>
      <c r="CL519" s="62"/>
      <c r="CM519" s="62"/>
      <c r="CN519" s="61">
        <v>736208</v>
      </c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76" t="s">
        <v>1363</v>
      </c>
      <c r="DC519" s="76"/>
      <c r="DD519" s="76"/>
      <c r="DE519" s="76"/>
      <c r="DF519" s="76"/>
      <c r="DG519" s="76"/>
      <c r="DH519" s="76"/>
      <c r="DI519" s="76"/>
      <c r="DJ519" s="76"/>
      <c r="DK519" s="76"/>
      <c r="DL519" s="76"/>
      <c r="DM519" s="76"/>
      <c r="DN519" s="76"/>
      <c r="DO519" s="59" t="s">
        <v>642</v>
      </c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62" t="s">
        <v>86</v>
      </c>
      <c r="EA519" s="62"/>
      <c r="EB519" s="62"/>
      <c r="EC519" s="62"/>
      <c r="ED519" s="62"/>
      <c r="EE519" s="62"/>
      <c r="EF519" s="62"/>
      <c r="EG519" s="62"/>
      <c r="EH519" s="62"/>
      <c r="EI519" s="62"/>
      <c r="EJ519" s="62"/>
      <c r="EK519" s="62"/>
      <c r="EL519" s="62" t="s">
        <v>84</v>
      </c>
      <c r="EM519" s="62"/>
      <c r="EN519" s="62"/>
      <c r="EO519" s="62"/>
      <c r="EP519" s="62"/>
      <c r="EQ519" s="62"/>
      <c r="ER519" s="62"/>
      <c r="ES519" s="62"/>
      <c r="ET519" s="62"/>
      <c r="EU519" s="62"/>
      <c r="EV519" s="62"/>
      <c r="EW519" s="62"/>
      <c r="EX519" s="62"/>
    </row>
    <row r="520" spans="1:154" s="21" customFormat="1" ht="45.75" customHeight="1" x14ac:dyDescent="0.2">
      <c r="A520" s="76" t="s">
        <v>756</v>
      </c>
      <c r="B520" s="76"/>
      <c r="C520" s="76"/>
      <c r="D520" s="76"/>
      <c r="E520" s="76"/>
      <c r="F520" s="83" t="s">
        <v>111</v>
      </c>
      <c r="G520" s="83"/>
      <c r="H520" s="83"/>
      <c r="I520" s="83"/>
      <c r="J520" s="83"/>
      <c r="K520" s="83"/>
      <c r="L520" s="83"/>
      <c r="M520" s="83"/>
      <c r="N520" s="83"/>
      <c r="O520" s="83" t="s">
        <v>312</v>
      </c>
      <c r="P520" s="83"/>
      <c r="Q520" s="83"/>
      <c r="R520" s="83"/>
      <c r="S520" s="83"/>
      <c r="T520" s="83"/>
      <c r="U520" s="83"/>
      <c r="V520" s="83"/>
      <c r="W520" s="83"/>
      <c r="X520" s="60" t="s">
        <v>1204</v>
      </c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 t="s">
        <v>77</v>
      </c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9">
        <v>778</v>
      </c>
      <c r="AZ520" s="69"/>
      <c r="BA520" s="69"/>
      <c r="BB520" s="69"/>
      <c r="BC520" s="69"/>
      <c r="BD520" s="69"/>
      <c r="BE520" s="60" t="s">
        <v>95</v>
      </c>
      <c r="BF520" s="60"/>
      <c r="BG520" s="60"/>
      <c r="BH520" s="60"/>
      <c r="BI520" s="60"/>
      <c r="BJ520" s="60"/>
      <c r="BK520" s="60"/>
      <c r="BL520" s="60"/>
      <c r="BM520" s="60"/>
      <c r="BN520" s="62">
        <v>2</v>
      </c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80">
        <v>71701000</v>
      </c>
      <c r="BZ520" s="76"/>
      <c r="CA520" s="76"/>
      <c r="CB520" s="76"/>
      <c r="CC520" s="76"/>
      <c r="CD520" s="76"/>
      <c r="CE520" s="62" t="s">
        <v>80</v>
      </c>
      <c r="CF520" s="62"/>
      <c r="CG520" s="62"/>
      <c r="CH520" s="62"/>
      <c r="CI520" s="62"/>
      <c r="CJ520" s="62"/>
      <c r="CK520" s="62"/>
      <c r="CL520" s="62"/>
      <c r="CM520" s="62"/>
      <c r="CN520" s="61">
        <v>643185.6</v>
      </c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76" t="s">
        <v>1363</v>
      </c>
      <c r="DC520" s="76"/>
      <c r="DD520" s="76"/>
      <c r="DE520" s="76"/>
      <c r="DF520" s="76"/>
      <c r="DG520" s="76"/>
      <c r="DH520" s="76"/>
      <c r="DI520" s="76"/>
      <c r="DJ520" s="76"/>
      <c r="DK520" s="76"/>
      <c r="DL520" s="76"/>
      <c r="DM520" s="76"/>
      <c r="DN520" s="76"/>
      <c r="DO520" s="59" t="s">
        <v>1298</v>
      </c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62" t="s">
        <v>86</v>
      </c>
      <c r="EA520" s="62"/>
      <c r="EB520" s="62"/>
      <c r="EC520" s="62"/>
      <c r="ED520" s="62"/>
      <c r="EE520" s="62"/>
      <c r="EF520" s="62"/>
      <c r="EG520" s="62"/>
      <c r="EH520" s="62"/>
      <c r="EI520" s="62"/>
      <c r="EJ520" s="62"/>
      <c r="EK520" s="62"/>
      <c r="EL520" s="62" t="s">
        <v>84</v>
      </c>
      <c r="EM520" s="62"/>
      <c r="EN520" s="62"/>
      <c r="EO520" s="62"/>
      <c r="EP520" s="62"/>
      <c r="EQ520" s="62"/>
      <c r="ER520" s="62"/>
      <c r="ES520" s="62"/>
      <c r="ET520" s="62"/>
      <c r="EU520" s="62"/>
      <c r="EV520" s="62"/>
      <c r="EW520" s="62"/>
      <c r="EX520" s="62"/>
    </row>
    <row r="521" spans="1:154" s="21" customFormat="1" ht="45.75" customHeight="1" x14ac:dyDescent="0.2">
      <c r="A521" s="76" t="s">
        <v>757</v>
      </c>
      <c r="B521" s="76"/>
      <c r="C521" s="76"/>
      <c r="D521" s="76"/>
      <c r="E521" s="76"/>
      <c r="F521" s="83" t="s">
        <v>111</v>
      </c>
      <c r="G521" s="83"/>
      <c r="H521" s="83"/>
      <c r="I521" s="83"/>
      <c r="J521" s="83"/>
      <c r="K521" s="83"/>
      <c r="L521" s="83"/>
      <c r="M521" s="83"/>
      <c r="N521" s="83"/>
      <c r="O521" s="83" t="s">
        <v>162</v>
      </c>
      <c r="P521" s="83"/>
      <c r="Q521" s="83"/>
      <c r="R521" s="83"/>
      <c r="S521" s="83"/>
      <c r="T521" s="83"/>
      <c r="U521" s="83"/>
      <c r="V521" s="83"/>
      <c r="W521" s="83"/>
      <c r="X521" s="60" t="s">
        <v>1373</v>
      </c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 t="s">
        <v>77</v>
      </c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9">
        <v>778</v>
      </c>
      <c r="AZ521" s="69"/>
      <c r="BA521" s="69"/>
      <c r="BB521" s="69"/>
      <c r="BC521" s="69"/>
      <c r="BD521" s="69"/>
      <c r="BE521" s="60" t="s">
        <v>95</v>
      </c>
      <c r="BF521" s="60"/>
      <c r="BG521" s="60"/>
      <c r="BH521" s="60"/>
      <c r="BI521" s="60"/>
      <c r="BJ521" s="60"/>
      <c r="BK521" s="60"/>
      <c r="BL521" s="60"/>
      <c r="BM521" s="60"/>
      <c r="BN521" s="62">
        <v>80</v>
      </c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80">
        <v>71701000</v>
      </c>
      <c r="BZ521" s="76"/>
      <c r="CA521" s="76"/>
      <c r="CB521" s="76"/>
      <c r="CC521" s="76"/>
      <c r="CD521" s="76"/>
      <c r="CE521" s="62" t="s">
        <v>80</v>
      </c>
      <c r="CF521" s="62"/>
      <c r="CG521" s="62"/>
      <c r="CH521" s="62"/>
      <c r="CI521" s="62"/>
      <c r="CJ521" s="62"/>
      <c r="CK521" s="62"/>
      <c r="CL521" s="62"/>
      <c r="CM521" s="62"/>
      <c r="CN521" s="61">
        <v>2104317.6</v>
      </c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76" t="s">
        <v>1363</v>
      </c>
      <c r="DC521" s="76"/>
      <c r="DD521" s="76"/>
      <c r="DE521" s="76"/>
      <c r="DF521" s="76"/>
      <c r="DG521" s="76"/>
      <c r="DH521" s="76"/>
      <c r="DI521" s="76"/>
      <c r="DJ521" s="76"/>
      <c r="DK521" s="76"/>
      <c r="DL521" s="76"/>
      <c r="DM521" s="76"/>
      <c r="DN521" s="76"/>
      <c r="DO521" s="59" t="s">
        <v>642</v>
      </c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62" t="s">
        <v>86</v>
      </c>
      <c r="EA521" s="62"/>
      <c r="EB521" s="62"/>
      <c r="EC521" s="62"/>
      <c r="ED521" s="62"/>
      <c r="EE521" s="62"/>
      <c r="EF521" s="62"/>
      <c r="EG521" s="62"/>
      <c r="EH521" s="62"/>
      <c r="EI521" s="62"/>
      <c r="EJ521" s="62"/>
      <c r="EK521" s="62"/>
      <c r="EL521" s="62" t="s">
        <v>84</v>
      </c>
      <c r="EM521" s="62"/>
      <c r="EN521" s="62"/>
      <c r="EO521" s="62"/>
      <c r="EP521" s="62"/>
      <c r="EQ521" s="62"/>
      <c r="ER521" s="62"/>
      <c r="ES521" s="62"/>
      <c r="ET521" s="62"/>
      <c r="EU521" s="62"/>
      <c r="EV521" s="62"/>
      <c r="EW521" s="62"/>
      <c r="EX521" s="62"/>
    </row>
    <row r="522" spans="1:154" s="21" customFormat="1" ht="45.75" customHeight="1" x14ac:dyDescent="0.2">
      <c r="A522" s="76" t="s">
        <v>758</v>
      </c>
      <c r="B522" s="76"/>
      <c r="C522" s="76"/>
      <c r="D522" s="76"/>
      <c r="E522" s="76"/>
      <c r="F522" s="83" t="s">
        <v>111</v>
      </c>
      <c r="G522" s="83"/>
      <c r="H522" s="83"/>
      <c r="I522" s="83"/>
      <c r="J522" s="83"/>
      <c r="K522" s="83"/>
      <c r="L522" s="83"/>
      <c r="M522" s="83"/>
      <c r="N522" s="83"/>
      <c r="O522" s="83" t="s">
        <v>312</v>
      </c>
      <c r="P522" s="83"/>
      <c r="Q522" s="83"/>
      <c r="R522" s="83"/>
      <c r="S522" s="83"/>
      <c r="T522" s="83"/>
      <c r="U522" s="83"/>
      <c r="V522" s="83"/>
      <c r="W522" s="83"/>
      <c r="X522" s="60" t="s">
        <v>1340</v>
      </c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 t="s">
        <v>77</v>
      </c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9">
        <v>778</v>
      </c>
      <c r="AZ522" s="69"/>
      <c r="BA522" s="69"/>
      <c r="BB522" s="69"/>
      <c r="BC522" s="69"/>
      <c r="BD522" s="69"/>
      <c r="BE522" s="60" t="s">
        <v>95</v>
      </c>
      <c r="BF522" s="60"/>
      <c r="BG522" s="60"/>
      <c r="BH522" s="60"/>
      <c r="BI522" s="60"/>
      <c r="BJ522" s="60"/>
      <c r="BK522" s="60"/>
      <c r="BL522" s="60"/>
      <c r="BM522" s="60"/>
      <c r="BN522" s="62">
        <v>20</v>
      </c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80">
        <v>71701000</v>
      </c>
      <c r="BZ522" s="76"/>
      <c r="CA522" s="76"/>
      <c r="CB522" s="76"/>
      <c r="CC522" s="76"/>
      <c r="CD522" s="76"/>
      <c r="CE522" s="62" t="s">
        <v>80</v>
      </c>
      <c r="CF522" s="62"/>
      <c r="CG522" s="62"/>
      <c r="CH522" s="62"/>
      <c r="CI522" s="62"/>
      <c r="CJ522" s="62"/>
      <c r="CK522" s="62"/>
      <c r="CL522" s="62"/>
      <c r="CM522" s="62"/>
      <c r="CN522" s="61">
        <v>558353.4</v>
      </c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76" t="s">
        <v>1363</v>
      </c>
      <c r="DC522" s="76"/>
      <c r="DD522" s="76"/>
      <c r="DE522" s="76"/>
      <c r="DF522" s="76"/>
      <c r="DG522" s="76"/>
      <c r="DH522" s="76"/>
      <c r="DI522" s="76"/>
      <c r="DJ522" s="76"/>
      <c r="DK522" s="76"/>
      <c r="DL522" s="76"/>
      <c r="DM522" s="76"/>
      <c r="DN522" s="76"/>
      <c r="DO522" s="59" t="s">
        <v>642</v>
      </c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62" t="s">
        <v>86</v>
      </c>
      <c r="EA522" s="62"/>
      <c r="EB522" s="62"/>
      <c r="EC522" s="62"/>
      <c r="ED522" s="62"/>
      <c r="EE522" s="62"/>
      <c r="EF522" s="62"/>
      <c r="EG522" s="62"/>
      <c r="EH522" s="62"/>
      <c r="EI522" s="62"/>
      <c r="EJ522" s="62"/>
      <c r="EK522" s="62"/>
      <c r="EL522" s="62" t="s">
        <v>84</v>
      </c>
      <c r="EM522" s="62"/>
      <c r="EN522" s="62"/>
      <c r="EO522" s="62"/>
      <c r="EP522" s="62"/>
      <c r="EQ522" s="62"/>
      <c r="ER522" s="62"/>
      <c r="ES522" s="62"/>
      <c r="ET522" s="62"/>
      <c r="EU522" s="62"/>
      <c r="EV522" s="62"/>
      <c r="EW522" s="62"/>
      <c r="EX522" s="62"/>
    </row>
    <row r="523" spans="1:154" s="21" customFormat="1" ht="45.75" customHeight="1" x14ac:dyDescent="0.2">
      <c r="A523" s="76" t="s">
        <v>759</v>
      </c>
      <c r="B523" s="76"/>
      <c r="C523" s="76"/>
      <c r="D523" s="76"/>
      <c r="E523" s="76"/>
      <c r="F523" s="83" t="s">
        <v>111</v>
      </c>
      <c r="G523" s="83"/>
      <c r="H523" s="83"/>
      <c r="I523" s="83"/>
      <c r="J523" s="83"/>
      <c r="K523" s="83"/>
      <c r="L523" s="83"/>
      <c r="M523" s="83"/>
      <c r="N523" s="83"/>
      <c r="O523" s="83" t="s">
        <v>312</v>
      </c>
      <c r="P523" s="83"/>
      <c r="Q523" s="83"/>
      <c r="R523" s="83"/>
      <c r="S523" s="83"/>
      <c r="T523" s="83"/>
      <c r="U523" s="83"/>
      <c r="V523" s="83"/>
      <c r="W523" s="83"/>
      <c r="X523" s="60" t="s">
        <v>1340</v>
      </c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 t="s">
        <v>77</v>
      </c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9">
        <v>778</v>
      </c>
      <c r="AZ523" s="69"/>
      <c r="BA523" s="69"/>
      <c r="BB523" s="69"/>
      <c r="BC523" s="69"/>
      <c r="BD523" s="69"/>
      <c r="BE523" s="60" t="s">
        <v>95</v>
      </c>
      <c r="BF523" s="60"/>
      <c r="BG523" s="60"/>
      <c r="BH523" s="60"/>
      <c r="BI523" s="60"/>
      <c r="BJ523" s="60"/>
      <c r="BK523" s="60"/>
      <c r="BL523" s="60"/>
      <c r="BM523" s="60"/>
      <c r="BN523" s="62">
        <v>72</v>
      </c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80">
        <v>71701000</v>
      </c>
      <c r="BZ523" s="76"/>
      <c r="CA523" s="76"/>
      <c r="CB523" s="76"/>
      <c r="CC523" s="76"/>
      <c r="CD523" s="76"/>
      <c r="CE523" s="62" t="s">
        <v>80</v>
      </c>
      <c r="CF523" s="62"/>
      <c r="CG523" s="62"/>
      <c r="CH523" s="62"/>
      <c r="CI523" s="62"/>
      <c r="CJ523" s="62"/>
      <c r="CK523" s="62"/>
      <c r="CL523" s="62"/>
      <c r="CM523" s="62"/>
      <c r="CN523" s="61">
        <v>2545804.7999999998</v>
      </c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76" t="s">
        <v>1363</v>
      </c>
      <c r="DC523" s="76"/>
      <c r="DD523" s="76"/>
      <c r="DE523" s="76"/>
      <c r="DF523" s="76"/>
      <c r="DG523" s="76"/>
      <c r="DH523" s="76"/>
      <c r="DI523" s="76"/>
      <c r="DJ523" s="76"/>
      <c r="DK523" s="76"/>
      <c r="DL523" s="76"/>
      <c r="DM523" s="76"/>
      <c r="DN523" s="76"/>
      <c r="DO523" s="59" t="s">
        <v>642</v>
      </c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62" t="s">
        <v>102</v>
      </c>
      <c r="EA523" s="62"/>
      <c r="EB523" s="62"/>
      <c r="EC523" s="62"/>
      <c r="ED523" s="62"/>
      <c r="EE523" s="62"/>
      <c r="EF523" s="62"/>
      <c r="EG523" s="62"/>
      <c r="EH523" s="62"/>
      <c r="EI523" s="62"/>
      <c r="EJ523" s="62"/>
      <c r="EK523" s="62"/>
      <c r="EL523" s="62" t="s">
        <v>103</v>
      </c>
      <c r="EM523" s="62"/>
      <c r="EN523" s="62"/>
      <c r="EO523" s="62"/>
      <c r="EP523" s="62"/>
      <c r="EQ523" s="62"/>
      <c r="ER523" s="62"/>
      <c r="ES523" s="62"/>
      <c r="ET523" s="62"/>
      <c r="EU523" s="62"/>
      <c r="EV523" s="62"/>
      <c r="EW523" s="62"/>
      <c r="EX523" s="62"/>
    </row>
    <row r="524" spans="1:154" s="21" customFormat="1" ht="45.75" customHeight="1" x14ac:dyDescent="0.2">
      <c r="A524" s="76" t="s">
        <v>760</v>
      </c>
      <c r="B524" s="76"/>
      <c r="C524" s="76"/>
      <c r="D524" s="76"/>
      <c r="E524" s="76"/>
      <c r="F524" s="83" t="s">
        <v>111</v>
      </c>
      <c r="G524" s="83"/>
      <c r="H524" s="83"/>
      <c r="I524" s="83"/>
      <c r="J524" s="83"/>
      <c r="K524" s="83"/>
      <c r="L524" s="83"/>
      <c r="M524" s="83"/>
      <c r="N524" s="83"/>
      <c r="O524" s="83" t="s">
        <v>312</v>
      </c>
      <c r="P524" s="83"/>
      <c r="Q524" s="83"/>
      <c r="R524" s="83"/>
      <c r="S524" s="83"/>
      <c r="T524" s="83"/>
      <c r="U524" s="83"/>
      <c r="V524" s="83"/>
      <c r="W524" s="83"/>
      <c r="X524" s="60" t="s">
        <v>344</v>
      </c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 t="s">
        <v>77</v>
      </c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9">
        <v>778</v>
      </c>
      <c r="AZ524" s="69"/>
      <c r="BA524" s="69"/>
      <c r="BB524" s="69"/>
      <c r="BC524" s="69"/>
      <c r="BD524" s="69"/>
      <c r="BE524" s="60" t="s">
        <v>95</v>
      </c>
      <c r="BF524" s="60"/>
      <c r="BG524" s="60"/>
      <c r="BH524" s="60"/>
      <c r="BI524" s="60"/>
      <c r="BJ524" s="60"/>
      <c r="BK524" s="60"/>
      <c r="BL524" s="60"/>
      <c r="BM524" s="60"/>
      <c r="BN524" s="62">
        <v>1200</v>
      </c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80">
        <v>71701000</v>
      </c>
      <c r="BZ524" s="76"/>
      <c r="CA524" s="76"/>
      <c r="CB524" s="76"/>
      <c r="CC524" s="76"/>
      <c r="CD524" s="76"/>
      <c r="CE524" s="62" t="s">
        <v>80</v>
      </c>
      <c r="CF524" s="62"/>
      <c r="CG524" s="62"/>
      <c r="CH524" s="62"/>
      <c r="CI524" s="62"/>
      <c r="CJ524" s="62"/>
      <c r="CK524" s="62"/>
      <c r="CL524" s="62"/>
      <c r="CM524" s="62"/>
      <c r="CN524" s="61">
        <v>899844</v>
      </c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76" t="s">
        <v>1363</v>
      </c>
      <c r="DC524" s="76"/>
      <c r="DD524" s="76"/>
      <c r="DE524" s="76"/>
      <c r="DF524" s="76"/>
      <c r="DG524" s="76"/>
      <c r="DH524" s="76"/>
      <c r="DI524" s="76"/>
      <c r="DJ524" s="76"/>
      <c r="DK524" s="76"/>
      <c r="DL524" s="76"/>
      <c r="DM524" s="76"/>
      <c r="DN524" s="76"/>
      <c r="DO524" s="59" t="s">
        <v>642</v>
      </c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62" t="s">
        <v>86</v>
      </c>
      <c r="EA524" s="62"/>
      <c r="EB524" s="62"/>
      <c r="EC524" s="62"/>
      <c r="ED524" s="62"/>
      <c r="EE524" s="62"/>
      <c r="EF524" s="62"/>
      <c r="EG524" s="62"/>
      <c r="EH524" s="62"/>
      <c r="EI524" s="62"/>
      <c r="EJ524" s="62"/>
      <c r="EK524" s="62"/>
      <c r="EL524" s="62" t="s">
        <v>84</v>
      </c>
      <c r="EM524" s="62"/>
      <c r="EN524" s="62"/>
      <c r="EO524" s="62"/>
      <c r="EP524" s="62"/>
      <c r="EQ524" s="62"/>
      <c r="ER524" s="62"/>
      <c r="ES524" s="62"/>
      <c r="ET524" s="62"/>
      <c r="EU524" s="62"/>
      <c r="EV524" s="62"/>
      <c r="EW524" s="62"/>
      <c r="EX524" s="62"/>
    </row>
    <row r="525" spans="1:154" s="21" customFormat="1" ht="45.75" customHeight="1" x14ac:dyDescent="0.2">
      <c r="A525" s="76" t="s">
        <v>761</v>
      </c>
      <c r="B525" s="76"/>
      <c r="C525" s="76"/>
      <c r="D525" s="76"/>
      <c r="E525" s="76"/>
      <c r="F525" s="83" t="s">
        <v>111</v>
      </c>
      <c r="G525" s="83"/>
      <c r="H525" s="83"/>
      <c r="I525" s="83"/>
      <c r="J525" s="83"/>
      <c r="K525" s="83"/>
      <c r="L525" s="83"/>
      <c r="M525" s="83"/>
      <c r="N525" s="83"/>
      <c r="O525" s="83" t="s">
        <v>312</v>
      </c>
      <c r="P525" s="83"/>
      <c r="Q525" s="83"/>
      <c r="R525" s="83"/>
      <c r="S525" s="83"/>
      <c r="T525" s="83"/>
      <c r="U525" s="83"/>
      <c r="V525" s="83"/>
      <c r="W525" s="83"/>
      <c r="X525" s="60" t="s">
        <v>344</v>
      </c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 t="s">
        <v>77</v>
      </c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9">
        <v>778</v>
      </c>
      <c r="AZ525" s="69"/>
      <c r="BA525" s="69"/>
      <c r="BB525" s="69"/>
      <c r="BC525" s="69"/>
      <c r="BD525" s="69"/>
      <c r="BE525" s="60" t="s">
        <v>95</v>
      </c>
      <c r="BF525" s="60"/>
      <c r="BG525" s="60"/>
      <c r="BH525" s="60"/>
      <c r="BI525" s="60"/>
      <c r="BJ525" s="60"/>
      <c r="BK525" s="60"/>
      <c r="BL525" s="60"/>
      <c r="BM525" s="60"/>
      <c r="BN525" s="62">
        <v>1500</v>
      </c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80">
        <v>71701000</v>
      </c>
      <c r="BZ525" s="76"/>
      <c r="CA525" s="76"/>
      <c r="CB525" s="76"/>
      <c r="CC525" s="76"/>
      <c r="CD525" s="76"/>
      <c r="CE525" s="62" t="s">
        <v>80</v>
      </c>
      <c r="CF525" s="62"/>
      <c r="CG525" s="62"/>
      <c r="CH525" s="62"/>
      <c r="CI525" s="62"/>
      <c r="CJ525" s="62"/>
      <c r="CK525" s="62"/>
      <c r="CL525" s="62"/>
      <c r="CM525" s="62"/>
      <c r="CN525" s="61">
        <v>525000</v>
      </c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76" t="s">
        <v>1363</v>
      </c>
      <c r="DC525" s="76"/>
      <c r="DD525" s="76"/>
      <c r="DE525" s="76"/>
      <c r="DF525" s="76"/>
      <c r="DG525" s="76"/>
      <c r="DH525" s="76"/>
      <c r="DI525" s="76"/>
      <c r="DJ525" s="76"/>
      <c r="DK525" s="76"/>
      <c r="DL525" s="76"/>
      <c r="DM525" s="76"/>
      <c r="DN525" s="76"/>
      <c r="DO525" s="59" t="s">
        <v>642</v>
      </c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62" t="s">
        <v>86</v>
      </c>
      <c r="EA525" s="62"/>
      <c r="EB525" s="62"/>
      <c r="EC525" s="62"/>
      <c r="ED525" s="62"/>
      <c r="EE525" s="62"/>
      <c r="EF525" s="62"/>
      <c r="EG525" s="62"/>
      <c r="EH525" s="62"/>
      <c r="EI525" s="62"/>
      <c r="EJ525" s="62"/>
      <c r="EK525" s="62"/>
      <c r="EL525" s="62" t="s">
        <v>84</v>
      </c>
      <c r="EM525" s="62"/>
      <c r="EN525" s="62"/>
      <c r="EO525" s="62"/>
      <c r="EP525" s="62"/>
      <c r="EQ525" s="62"/>
      <c r="ER525" s="62"/>
      <c r="ES525" s="62"/>
      <c r="ET525" s="62"/>
      <c r="EU525" s="62"/>
      <c r="EV525" s="62"/>
      <c r="EW525" s="62"/>
      <c r="EX525" s="62"/>
    </row>
    <row r="526" spans="1:154" s="21" customFormat="1" ht="45.75" customHeight="1" x14ac:dyDescent="0.2">
      <c r="A526" s="76" t="s">
        <v>762</v>
      </c>
      <c r="B526" s="76"/>
      <c r="C526" s="76"/>
      <c r="D526" s="76"/>
      <c r="E526" s="76"/>
      <c r="F526" s="83" t="s">
        <v>111</v>
      </c>
      <c r="G526" s="83"/>
      <c r="H526" s="83"/>
      <c r="I526" s="83"/>
      <c r="J526" s="83"/>
      <c r="K526" s="83"/>
      <c r="L526" s="83"/>
      <c r="M526" s="83"/>
      <c r="N526" s="83"/>
      <c r="O526" s="83" t="s">
        <v>312</v>
      </c>
      <c r="P526" s="83"/>
      <c r="Q526" s="83"/>
      <c r="R526" s="83"/>
      <c r="S526" s="83"/>
      <c r="T526" s="83"/>
      <c r="U526" s="83"/>
      <c r="V526" s="83"/>
      <c r="W526" s="83"/>
      <c r="X526" s="60" t="s">
        <v>1340</v>
      </c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 t="s">
        <v>77</v>
      </c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9">
        <v>778</v>
      </c>
      <c r="AZ526" s="69"/>
      <c r="BA526" s="69"/>
      <c r="BB526" s="69"/>
      <c r="BC526" s="69"/>
      <c r="BD526" s="69"/>
      <c r="BE526" s="60" t="s">
        <v>95</v>
      </c>
      <c r="BF526" s="60"/>
      <c r="BG526" s="60"/>
      <c r="BH526" s="60"/>
      <c r="BI526" s="60"/>
      <c r="BJ526" s="60"/>
      <c r="BK526" s="60"/>
      <c r="BL526" s="60"/>
      <c r="BM526" s="60"/>
      <c r="BN526" s="62">
        <v>8</v>
      </c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80">
        <v>71701000</v>
      </c>
      <c r="BZ526" s="76"/>
      <c r="CA526" s="76"/>
      <c r="CB526" s="76"/>
      <c r="CC526" s="76"/>
      <c r="CD526" s="76"/>
      <c r="CE526" s="62" t="s">
        <v>80</v>
      </c>
      <c r="CF526" s="62"/>
      <c r="CG526" s="62"/>
      <c r="CH526" s="62"/>
      <c r="CI526" s="62"/>
      <c r="CJ526" s="62"/>
      <c r="CK526" s="62"/>
      <c r="CL526" s="62"/>
      <c r="CM526" s="62"/>
      <c r="CN526" s="61">
        <v>550503.36</v>
      </c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76" t="s">
        <v>1363</v>
      </c>
      <c r="DC526" s="76"/>
      <c r="DD526" s="76"/>
      <c r="DE526" s="76"/>
      <c r="DF526" s="76"/>
      <c r="DG526" s="76"/>
      <c r="DH526" s="76"/>
      <c r="DI526" s="76"/>
      <c r="DJ526" s="76"/>
      <c r="DK526" s="76"/>
      <c r="DL526" s="76"/>
      <c r="DM526" s="76"/>
      <c r="DN526" s="76"/>
      <c r="DO526" s="59" t="s">
        <v>642</v>
      </c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62" t="s">
        <v>86</v>
      </c>
      <c r="EA526" s="62"/>
      <c r="EB526" s="62"/>
      <c r="EC526" s="62"/>
      <c r="ED526" s="62"/>
      <c r="EE526" s="62"/>
      <c r="EF526" s="62"/>
      <c r="EG526" s="62"/>
      <c r="EH526" s="62"/>
      <c r="EI526" s="62"/>
      <c r="EJ526" s="62"/>
      <c r="EK526" s="62"/>
      <c r="EL526" s="62" t="s">
        <v>84</v>
      </c>
      <c r="EM526" s="62"/>
      <c r="EN526" s="62"/>
      <c r="EO526" s="62"/>
      <c r="EP526" s="62"/>
      <c r="EQ526" s="62"/>
      <c r="ER526" s="62"/>
      <c r="ES526" s="62"/>
      <c r="ET526" s="62"/>
      <c r="EU526" s="62"/>
      <c r="EV526" s="62"/>
      <c r="EW526" s="62"/>
      <c r="EX526" s="62"/>
    </row>
    <row r="527" spans="1:154" s="21" customFormat="1" ht="45.75" customHeight="1" x14ac:dyDescent="0.2">
      <c r="A527" s="76" t="s">
        <v>763</v>
      </c>
      <c r="B527" s="76"/>
      <c r="C527" s="76"/>
      <c r="D527" s="76"/>
      <c r="E527" s="76"/>
      <c r="F527" s="83" t="s">
        <v>111</v>
      </c>
      <c r="G527" s="83"/>
      <c r="H527" s="83"/>
      <c r="I527" s="83"/>
      <c r="J527" s="83"/>
      <c r="K527" s="83"/>
      <c r="L527" s="83"/>
      <c r="M527" s="83"/>
      <c r="N527" s="83"/>
      <c r="O527" s="83" t="s">
        <v>1236</v>
      </c>
      <c r="P527" s="83"/>
      <c r="Q527" s="83"/>
      <c r="R527" s="83"/>
      <c r="S527" s="83"/>
      <c r="T527" s="83"/>
      <c r="U527" s="83"/>
      <c r="V527" s="83"/>
      <c r="W527" s="83"/>
      <c r="X527" s="60" t="s">
        <v>370</v>
      </c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 t="s">
        <v>77</v>
      </c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9">
        <v>778</v>
      </c>
      <c r="AZ527" s="69"/>
      <c r="BA527" s="69"/>
      <c r="BB527" s="69"/>
      <c r="BC527" s="69"/>
      <c r="BD527" s="69"/>
      <c r="BE527" s="60" t="s">
        <v>95</v>
      </c>
      <c r="BF527" s="60"/>
      <c r="BG527" s="60"/>
      <c r="BH527" s="60"/>
      <c r="BI527" s="60"/>
      <c r="BJ527" s="60"/>
      <c r="BK527" s="60"/>
      <c r="BL527" s="60"/>
      <c r="BM527" s="60"/>
      <c r="BN527" s="62">
        <v>400</v>
      </c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80">
        <v>71701000</v>
      </c>
      <c r="BZ527" s="76"/>
      <c r="CA527" s="76"/>
      <c r="CB527" s="76"/>
      <c r="CC527" s="76"/>
      <c r="CD527" s="76"/>
      <c r="CE527" s="62" t="s">
        <v>80</v>
      </c>
      <c r="CF527" s="62"/>
      <c r="CG527" s="62"/>
      <c r="CH527" s="62"/>
      <c r="CI527" s="62"/>
      <c r="CJ527" s="62"/>
      <c r="CK527" s="62"/>
      <c r="CL527" s="62"/>
      <c r="CM527" s="62"/>
      <c r="CN527" s="61">
        <v>966372</v>
      </c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76" t="s">
        <v>1363</v>
      </c>
      <c r="DC527" s="76"/>
      <c r="DD527" s="76"/>
      <c r="DE527" s="76"/>
      <c r="DF527" s="76"/>
      <c r="DG527" s="76"/>
      <c r="DH527" s="76"/>
      <c r="DI527" s="76"/>
      <c r="DJ527" s="76"/>
      <c r="DK527" s="76"/>
      <c r="DL527" s="76"/>
      <c r="DM527" s="76"/>
      <c r="DN527" s="76"/>
      <c r="DO527" s="59" t="s">
        <v>642</v>
      </c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62" t="s">
        <v>86</v>
      </c>
      <c r="EA527" s="62"/>
      <c r="EB527" s="62"/>
      <c r="EC527" s="62"/>
      <c r="ED527" s="62"/>
      <c r="EE527" s="62"/>
      <c r="EF527" s="62"/>
      <c r="EG527" s="62"/>
      <c r="EH527" s="62"/>
      <c r="EI527" s="62"/>
      <c r="EJ527" s="62"/>
      <c r="EK527" s="62"/>
      <c r="EL527" s="62" t="s">
        <v>84</v>
      </c>
      <c r="EM527" s="62"/>
      <c r="EN527" s="62"/>
      <c r="EO527" s="62"/>
      <c r="EP527" s="62"/>
      <c r="EQ527" s="62"/>
      <c r="ER527" s="62"/>
      <c r="ES527" s="62"/>
      <c r="ET527" s="62"/>
      <c r="EU527" s="62"/>
      <c r="EV527" s="62"/>
      <c r="EW527" s="62"/>
      <c r="EX527" s="62"/>
    </row>
    <row r="528" spans="1:154" s="21" customFormat="1" ht="45.75" customHeight="1" x14ac:dyDescent="0.2">
      <c r="A528" s="76" t="s">
        <v>764</v>
      </c>
      <c r="B528" s="76"/>
      <c r="C528" s="76"/>
      <c r="D528" s="76"/>
      <c r="E528" s="76"/>
      <c r="F528" s="83" t="s">
        <v>111</v>
      </c>
      <c r="G528" s="83"/>
      <c r="H528" s="83"/>
      <c r="I528" s="83"/>
      <c r="J528" s="83"/>
      <c r="K528" s="83"/>
      <c r="L528" s="83"/>
      <c r="M528" s="83"/>
      <c r="N528" s="83"/>
      <c r="O528" s="83" t="s">
        <v>312</v>
      </c>
      <c r="P528" s="83"/>
      <c r="Q528" s="83"/>
      <c r="R528" s="83"/>
      <c r="S528" s="83"/>
      <c r="T528" s="83"/>
      <c r="U528" s="83"/>
      <c r="V528" s="83"/>
      <c r="W528" s="83"/>
      <c r="X528" s="60" t="s">
        <v>344</v>
      </c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 t="s">
        <v>77</v>
      </c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9">
        <v>778</v>
      </c>
      <c r="AZ528" s="69"/>
      <c r="BA528" s="69"/>
      <c r="BB528" s="69"/>
      <c r="BC528" s="69"/>
      <c r="BD528" s="69"/>
      <c r="BE528" s="60" t="s">
        <v>95</v>
      </c>
      <c r="BF528" s="60"/>
      <c r="BG528" s="60"/>
      <c r="BH528" s="60"/>
      <c r="BI528" s="60"/>
      <c r="BJ528" s="60"/>
      <c r="BK528" s="60"/>
      <c r="BL528" s="60"/>
      <c r="BM528" s="60"/>
      <c r="BN528" s="62">
        <v>4</v>
      </c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80">
        <v>71701000</v>
      </c>
      <c r="BZ528" s="76"/>
      <c r="CA528" s="76"/>
      <c r="CB528" s="76"/>
      <c r="CC528" s="76"/>
      <c r="CD528" s="76"/>
      <c r="CE528" s="62" t="s">
        <v>80</v>
      </c>
      <c r="CF528" s="62"/>
      <c r="CG528" s="62"/>
      <c r="CH528" s="62"/>
      <c r="CI528" s="62"/>
      <c r="CJ528" s="62"/>
      <c r="CK528" s="62"/>
      <c r="CL528" s="62"/>
      <c r="CM528" s="62"/>
      <c r="CN528" s="61">
        <v>779816.4</v>
      </c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76" t="s">
        <v>1298</v>
      </c>
      <c r="DC528" s="76"/>
      <c r="DD528" s="76"/>
      <c r="DE528" s="76"/>
      <c r="DF528" s="76"/>
      <c r="DG528" s="76"/>
      <c r="DH528" s="76"/>
      <c r="DI528" s="76"/>
      <c r="DJ528" s="76"/>
      <c r="DK528" s="76"/>
      <c r="DL528" s="76"/>
      <c r="DM528" s="76"/>
      <c r="DN528" s="76"/>
      <c r="DO528" s="59" t="s">
        <v>642</v>
      </c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62" t="s">
        <v>86</v>
      </c>
      <c r="EA528" s="62"/>
      <c r="EB528" s="62"/>
      <c r="EC528" s="62"/>
      <c r="ED528" s="62"/>
      <c r="EE528" s="62"/>
      <c r="EF528" s="62"/>
      <c r="EG528" s="62"/>
      <c r="EH528" s="62"/>
      <c r="EI528" s="62"/>
      <c r="EJ528" s="62"/>
      <c r="EK528" s="62"/>
      <c r="EL528" s="62" t="s">
        <v>84</v>
      </c>
      <c r="EM528" s="62"/>
      <c r="EN528" s="62"/>
      <c r="EO528" s="62"/>
      <c r="EP528" s="62"/>
      <c r="EQ528" s="62"/>
      <c r="ER528" s="62"/>
      <c r="ES528" s="62"/>
      <c r="ET528" s="62"/>
      <c r="EU528" s="62"/>
      <c r="EV528" s="62"/>
      <c r="EW528" s="62"/>
      <c r="EX528" s="62"/>
    </row>
    <row r="529" spans="1:154" s="21" customFormat="1" ht="45.75" customHeight="1" x14ac:dyDescent="0.2">
      <c r="A529" s="76" t="s">
        <v>765</v>
      </c>
      <c r="B529" s="76"/>
      <c r="C529" s="76"/>
      <c r="D529" s="76"/>
      <c r="E529" s="76"/>
      <c r="F529" s="83" t="s">
        <v>111</v>
      </c>
      <c r="G529" s="83"/>
      <c r="H529" s="83"/>
      <c r="I529" s="83"/>
      <c r="J529" s="83"/>
      <c r="K529" s="83"/>
      <c r="L529" s="83"/>
      <c r="M529" s="83"/>
      <c r="N529" s="83"/>
      <c r="O529" s="83" t="s">
        <v>312</v>
      </c>
      <c r="P529" s="83"/>
      <c r="Q529" s="83"/>
      <c r="R529" s="83"/>
      <c r="S529" s="83"/>
      <c r="T529" s="83"/>
      <c r="U529" s="83"/>
      <c r="V529" s="83"/>
      <c r="W529" s="83"/>
      <c r="X529" s="60" t="s">
        <v>344</v>
      </c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 t="s">
        <v>77</v>
      </c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60"/>
      <c r="AV529" s="60"/>
      <c r="AW529" s="60"/>
      <c r="AX529" s="60"/>
      <c r="AY529" s="69">
        <v>778</v>
      </c>
      <c r="AZ529" s="69"/>
      <c r="BA529" s="69"/>
      <c r="BB529" s="69"/>
      <c r="BC529" s="69"/>
      <c r="BD529" s="69"/>
      <c r="BE529" s="60" t="s">
        <v>95</v>
      </c>
      <c r="BF529" s="60"/>
      <c r="BG529" s="60"/>
      <c r="BH529" s="60"/>
      <c r="BI529" s="60"/>
      <c r="BJ529" s="60"/>
      <c r="BK529" s="60"/>
      <c r="BL529" s="60"/>
      <c r="BM529" s="60"/>
      <c r="BN529" s="62">
        <v>30</v>
      </c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80">
        <v>71701000</v>
      </c>
      <c r="BZ529" s="76"/>
      <c r="CA529" s="76"/>
      <c r="CB529" s="76"/>
      <c r="CC529" s="76"/>
      <c r="CD529" s="76"/>
      <c r="CE529" s="62" t="s">
        <v>80</v>
      </c>
      <c r="CF529" s="62"/>
      <c r="CG529" s="62"/>
      <c r="CH529" s="62"/>
      <c r="CI529" s="62"/>
      <c r="CJ529" s="62"/>
      <c r="CK529" s="62"/>
      <c r="CL529" s="62"/>
      <c r="CM529" s="62"/>
      <c r="CN529" s="61">
        <v>3927642.6</v>
      </c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76" t="s">
        <v>1298</v>
      </c>
      <c r="DC529" s="76"/>
      <c r="DD529" s="76"/>
      <c r="DE529" s="76"/>
      <c r="DF529" s="76"/>
      <c r="DG529" s="76"/>
      <c r="DH529" s="76"/>
      <c r="DI529" s="76"/>
      <c r="DJ529" s="76"/>
      <c r="DK529" s="76"/>
      <c r="DL529" s="76"/>
      <c r="DM529" s="76"/>
      <c r="DN529" s="76"/>
      <c r="DO529" s="59" t="s">
        <v>642</v>
      </c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62" t="s">
        <v>102</v>
      </c>
      <c r="EA529" s="62"/>
      <c r="EB529" s="62"/>
      <c r="EC529" s="62"/>
      <c r="ED529" s="62"/>
      <c r="EE529" s="62"/>
      <c r="EF529" s="62"/>
      <c r="EG529" s="62"/>
      <c r="EH529" s="62"/>
      <c r="EI529" s="62"/>
      <c r="EJ529" s="62"/>
      <c r="EK529" s="62"/>
      <c r="EL529" s="62" t="s">
        <v>103</v>
      </c>
      <c r="EM529" s="62"/>
      <c r="EN529" s="62"/>
      <c r="EO529" s="62"/>
      <c r="EP529" s="62"/>
      <c r="EQ529" s="62"/>
      <c r="ER529" s="62"/>
      <c r="ES529" s="62"/>
      <c r="ET529" s="62"/>
      <c r="EU529" s="62"/>
      <c r="EV529" s="62"/>
      <c r="EW529" s="62"/>
      <c r="EX529" s="62"/>
    </row>
    <row r="530" spans="1:154" s="21" customFormat="1" ht="45.75" customHeight="1" x14ac:dyDescent="0.2">
      <c r="A530" s="76" t="s">
        <v>766</v>
      </c>
      <c r="B530" s="76"/>
      <c r="C530" s="76"/>
      <c r="D530" s="76"/>
      <c r="E530" s="76"/>
      <c r="F530" s="83" t="s">
        <v>111</v>
      </c>
      <c r="G530" s="83"/>
      <c r="H530" s="83"/>
      <c r="I530" s="83"/>
      <c r="J530" s="83"/>
      <c r="K530" s="83"/>
      <c r="L530" s="83"/>
      <c r="M530" s="83"/>
      <c r="N530" s="83"/>
      <c r="O530" s="83" t="s">
        <v>312</v>
      </c>
      <c r="P530" s="83"/>
      <c r="Q530" s="83"/>
      <c r="R530" s="83"/>
      <c r="S530" s="83"/>
      <c r="T530" s="83"/>
      <c r="U530" s="83"/>
      <c r="V530" s="83"/>
      <c r="W530" s="83"/>
      <c r="X530" s="60" t="s">
        <v>344</v>
      </c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 t="s">
        <v>77</v>
      </c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9">
        <v>778</v>
      </c>
      <c r="AZ530" s="69"/>
      <c r="BA530" s="69"/>
      <c r="BB530" s="69"/>
      <c r="BC530" s="69"/>
      <c r="BD530" s="69"/>
      <c r="BE530" s="60" t="s">
        <v>95</v>
      </c>
      <c r="BF530" s="60"/>
      <c r="BG530" s="60"/>
      <c r="BH530" s="60"/>
      <c r="BI530" s="60"/>
      <c r="BJ530" s="60"/>
      <c r="BK530" s="60"/>
      <c r="BL530" s="60"/>
      <c r="BM530" s="60"/>
      <c r="BN530" s="62">
        <v>40</v>
      </c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80">
        <v>71701000</v>
      </c>
      <c r="BZ530" s="76"/>
      <c r="CA530" s="76"/>
      <c r="CB530" s="76"/>
      <c r="CC530" s="76"/>
      <c r="CD530" s="76"/>
      <c r="CE530" s="62" t="s">
        <v>80</v>
      </c>
      <c r="CF530" s="62"/>
      <c r="CG530" s="62"/>
      <c r="CH530" s="62"/>
      <c r="CI530" s="62"/>
      <c r="CJ530" s="62"/>
      <c r="CK530" s="62"/>
      <c r="CL530" s="62"/>
      <c r="CM530" s="62"/>
      <c r="CN530" s="61">
        <v>180972</v>
      </c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76" t="s">
        <v>1298</v>
      </c>
      <c r="DC530" s="76"/>
      <c r="DD530" s="76"/>
      <c r="DE530" s="76"/>
      <c r="DF530" s="76"/>
      <c r="DG530" s="76"/>
      <c r="DH530" s="76"/>
      <c r="DI530" s="76"/>
      <c r="DJ530" s="76"/>
      <c r="DK530" s="76"/>
      <c r="DL530" s="76"/>
      <c r="DM530" s="76"/>
      <c r="DN530" s="76"/>
      <c r="DO530" s="59" t="s">
        <v>642</v>
      </c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62" t="s">
        <v>86</v>
      </c>
      <c r="EA530" s="62"/>
      <c r="EB530" s="62"/>
      <c r="EC530" s="62"/>
      <c r="ED530" s="62"/>
      <c r="EE530" s="62"/>
      <c r="EF530" s="62"/>
      <c r="EG530" s="62"/>
      <c r="EH530" s="62"/>
      <c r="EI530" s="62"/>
      <c r="EJ530" s="62"/>
      <c r="EK530" s="62"/>
      <c r="EL530" s="62" t="s">
        <v>84</v>
      </c>
      <c r="EM530" s="62"/>
      <c r="EN530" s="62"/>
      <c r="EO530" s="62"/>
      <c r="EP530" s="62"/>
      <c r="EQ530" s="62"/>
      <c r="ER530" s="62"/>
      <c r="ES530" s="62"/>
      <c r="ET530" s="62"/>
      <c r="EU530" s="62"/>
      <c r="EV530" s="62"/>
      <c r="EW530" s="62"/>
      <c r="EX530" s="62"/>
    </row>
    <row r="531" spans="1:154" s="21" customFormat="1" ht="45.75" customHeight="1" x14ac:dyDescent="0.2">
      <c r="A531" s="76" t="s">
        <v>767</v>
      </c>
      <c r="B531" s="76"/>
      <c r="C531" s="76"/>
      <c r="D531" s="76"/>
      <c r="E531" s="76"/>
      <c r="F531" s="83" t="s">
        <v>111</v>
      </c>
      <c r="G531" s="83"/>
      <c r="H531" s="83"/>
      <c r="I531" s="83"/>
      <c r="J531" s="83"/>
      <c r="K531" s="83"/>
      <c r="L531" s="83"/>
      <c r="M531" s="83"/>
      <c r="N531" s="83"/>
      <c r="O531" s="83" t="s">
        <v>312</v>
      </c>
      <c r="P531" s="83"/>
      <c r="Q531" s="83"/>
      <c r="R531" s="83"/>
      <c r="S531" s="83"/>
      <c r="T531" s="83"/>
      <c r="U531" s="83"/>
      <c r="V531" s="83"/>
      <c r="W531" s="83"/>
      <c r="X531" s="60" t="s">
        <v>125</v>
      </c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 t="s">
        <v>77</v>
      </c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9">
        <v>778</v>
      </c>
      <c r="AZ531" s="69"/>
      <c r="BA531" s="69"/>
      <c r="BB531" s="69"/>
      <c r="BC531" s="69"/>
      <c r="BD531" s="69"/>
      <c r="BE531" s="60" t="s">
        <v>95</v>
      </c>
      <c r="BF531" s="60"/>
      <c r="BG531" s="60"/>
      <c r="BH531" s="60"/>
      <c r="BI531" s="60"/>
      <c r="BJ531" s="60"/>
      <c r="BK531" s="60"/>
      <c r="BL531" s="60"/>
      <c r="BM531" s="60"/>
      <c r="BN531" s="62">
        <v>400</v>
      </c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80">
        <v>71701000</v>
      </c>
      <c r="BZ531" s="76"/>
      <c r="CA531" s="76"/>
      <c r="CB531" s="76"/>
      <c r="CC531" s="76"/>
      <c r="CD531" s="76"/>
      <c r="CE531" s="62" t="s">
        <v>80</v>
      </c>
      <c r="CF531" s="62"/>
      <c r="CG531" s="62"/>
      <c r="CH531" s="62"/>
      <c r="CI531" s="62"/>
      <c r="CJ531" s="62"/>
      <c r="CK531" s="62"/>
      <c r="CL531" s="62"/>
      <c r="CM531" s="62"/>
      <c r="CN531" s="61">
        <v>688232</v>
      </c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76" t="s">
        <v>1298</v>
      </c>
      <c r="DC531" s="76"/>
      <c r="DD531" s="76"/>
      <c r="DE531" s="76"/>
      <c r="DF531" s="76"/>
      <c r="DG531" s="76"/>
      <c r="DH531" s="76"/>
      <c r="DI531" s="76"/>
      <c r="DJ531" s="76"/>
      <c r="DK531" s="76"/>
      <c r="DL531" s="76"/>
      <c r="DM531" s="76"/>
      <c r="DN531" s="76"/>
      <c r="DO531" s="59" t="s">
        <v>642</v>
      </c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62" t="s">
        <v>86</v>
      </c>
      <c r="EA531" s="62"/>
      <c r="EB531" s="62"/>
      <c r="EC531" s="62"/>
      <c r="ED531" s="62"/>
      <c r="EE531" s="62"/>
      <c r="EF531" s="62"/>
      <c r="EG531" s="62"/>
      <c r="EH531" s="62"/>
      <c r="EI531" s="62"/>
      <c r="EJ531" s="62"/>
      <c r="EK531" s="62"/>
      <c r="EL531" s="62" t="s">
        <v>84</v>
      </c>
      <c r="EM531" s="62"/>
      <c r="EN531" s="62"/>
      <c r="EO531" s="62"/>
      <c r="EP531" s="62"/>
      <c r="EQ531" s="62"/>
      <c r="ER531" s="62"/>
      <c r="ES531" s="62"/>
      <c r="ET531" s="62"/>
      <c r="EU531" s="62"/>
      <c r="EV531" s="62"/>
      <c r="EW531" s="62"/>
      <c r="EX531" s="62"/>
    </row>
    <row r="532" spans="1:154" s="21" customFormat="1" ht="45.75" customHeight="1" x14ac:dyDescent="0.2">
      <c r="A532" s="76" t="s">
        <v>768</v>
      </c>
      <c r="B532" s="76"/>
      <c r="C532" s="76"/>
      <c r="D532" s="76"/>
      <c r="E532" s="76"/>
      <c r="F532" s="83" t="s">
        <v>111</v>
      </c>
      <c r="G532" s="83"/>
      <c r="H532" s="83"/>
      <c r="I532" s="83"/>
      <c r="J532" s="83"/>
      <c r="K532" s="83"/>
      <c r="L532" s="83"/>
      <c r="M532" s="83"/>
      <c r="N532" s="83"/>
      <c r="O532" s="83" t="s">
        <v>312</v>
      </c>
      <c r="P532" s="83"/>
      <c r="Q532" s="83"/>
      <c r="R532" s="83"/>
      <c r="S532" s="83"/>
      <c r="T532" s="83"/>
      <c r="U532" s="83"/>
      <c r="V532" s="83"/>
      <c r="W532" s="83"/>
      <c r="X532" s="60" t="s">
        <v>125</v>
      </c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 t="s">
        <v>77</v>
      </c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9">
        <v>778</v>
      </c>
      <c r="AZ532" s="69"/>
      <c r="BA532" s="69"/>
      <c r="BB532" s="69"/>
      <c r="BC532" s="69"/>
      <c r="BD532" s="69"/>
      <c r="BE532" s="60" t="s">
        <v>95</v>
      </c>
      <c r="BF532" s="60"/>
      <c r="BG532" s="60"/>
      <c r="BH532" s="60"/>
      <c r="BI532" s="60"/>
      <c r="BJ532" s="60"/>
      <c r="BK532" s="60"/>
      <c r="BL532" s="60"/>
      <c r="BM532" s="60"/>
      <c r="BN532" s="62">
        <v>12</v>
      </c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80">
        <v>71701000</v>
      </c>
      <c r="BZ532" s="76"/>
      <c r="CA532" s="76"/>
      <c r="CB532" s="76"/>
      <c r="CC532" s="76"/>
      <c r="CD532" s="76"/>
      <c r="CE532" s="62" t="s">
        <v>80</v>
      </c>
      <c r="CF532" s="62"/>
      <c r="CG532" s="62"/>
      <c r="CH532" s="62"/>
      <c r="CI532" s="62"/>
      <c r="CJ532" s="62"/>
      <c r="CK532" s="62"/>
      <c r="CL532" s="62"/>
      <c r="CM532" s="62"/>
      <c r="CN532" s="61">
        <v>113041.72</v>
      </c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76" t="s">
        <v>1298</v>
      </c>
      <c r="DC532" s="76"/>
      <c r="DD532" s="76"/>
      <c r="DE532" s="76"/>
      <c r="DF532" s="76"/>
      <c r="DG532" s="76"/>
      <c r="DH532" s="76"/>
      <c r="DI532" s="76"/>
      <c r="DJ532" s="76"/>
      <c r="DK532" s="76"/>
      <c r="DL532" s="76"/>
      <c r="DM532" s="76"/>
      <c r="DN532" s="76"/>
      <c r="DO532" s="59" t="s">
        <v>633</v>
      </c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62" t="s">
        <v>86</v>
      </c>
      <c r="EA532" s="62"/>
      <c r="EB532" s="62"/>
      <c r="EC532" s="62"/>
      <c r="ED532" s="62"/>
      <c r="EE532" s="62"/>
      <c r="EF532" s="62"/>
      <c r="EG532" s="62"/>
      <c r="EH532" s="62"/>
      <c r="EI532" s="62"/>
      <c r="EJ532" s="62"/>
      <c r="EK532" s="62"/>
      <c r="EL532" s="62" t="s">
        <v>84</v>
      </c>
      <c r="EM532" s="62"/>
      <c r="EN532" s="62"/>
      <c r="EO532" s="62"/>
      <c r="EP532" s="62"/>
      <c r="EQ532" s="62"/>
      <c r="ER532" s="62"/>
      <c r="ES532" s="62"/>
      <c r="ET532" s="62"/>
      <c r="EU532" s="62"/>
      <c r="EV532" s="62"/>
      <c r="EW532" s="62"/>
      <c r="EX532" s="62"/>
    </row>
    <row r="533" spans="1:154" s="21" customFormat="1" ht="45.75" customHeight="1" x14ac:dyDescent="0.2">
      <c r="A533" s="76" t="s">
        <v>769</v>
      </c>
      <c r="B533" s="76"/>
      <c r="C533" s="76"/>
      <c r="D533" s="76"/>
      <c r="E533" s="76"/>
      <c r="F533" s="83" t="s">
        <v>111</v>
      </c>
      <c r="G533" s="83"/>
      <c r="H533" s="83"/>
      <c r="I533" s="83"/>
      <c r="J533" s="83"/>
      <c r="K533" s="83"/>
      <c r="L533" s="83"/>
      <c r="M533" s="83"/>
      <c r="N533" s="83"/>
      <c r="O533" s="83" t="s">
        <v>312</v>
      </c>
      <c r="P533" s="83"/>
      <c r="Q533" s="83"/>
      <c r="R533" s="83"/>
      <c r="S533" s="83"/>
      <c r="T533" s="83"/>
      <c r="U533" s="83"/>
      <c r="V533" s="83"/>
      <c r="W533" s="83"/>
      <c r="X533" s="60" t="s">
        <v>344</v>
      </c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 t="s">
        <v>77</v>
      </c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9">
        <v>778</v>
      </c>
      <c r="AZ533" s="69"/>
      <c r="BA533" s="69"/>
      <c r="BB533" s="69"/>
      <c r="BC533" s="69"/>
      <c r="BD533" s="69"/>
      <c r="BE533" s="60" t="s">
        <v>95</v>
      </c>
      <c r="BF533" s="60"/>
      <c r="BG533" s="60"/>
      <c r="BH533" s="60"/>
      <c r="BI533" s="60"/>
      <c r="BJ533" s="60"/>
      <c r="BK533" s="60"/>
      <c r="BL533" s="60"/>
      <c r="BM533" s="60"/>
      <c r="BN533" s="62">
        <v>8</v>
      </c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80">
        <v>71701000</v>
      </c>
      <c r="BZ533" s="76"/>
      <c r="CA533" s="76"/>
      <c r="CB533" s="76"/>
      <c r="CC533" s="76"/>
      <c r="CD533" s="76"/>
      <c r="CE533" s="62" t="s">
        <v>80</v>
      </c>
      <c r="CF533" s="62"/>
      <c r="CG533" s="62"/>
      <c r="CH533" s="62"/>
      <c r="CI533" s="62"/>
      <c r="CJ533" s="62"/>
      <c r="CK533" s="62"/>
      <c r="CL533" s="62"/>
      <c r="CM533" s="62"/>
      <c r="CN533" s="61">
        <v>541524</v>
      </c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76" t="s">
        <v>1298</v>
      </c>
      <c r="DC533" s="76"/>
      <c r="DD533" s="76"/>
      <c r="DE533" s="76"/>
      <c r="DF533" s="76"/>
      <c r="DG533" s="76"/>
      <c r="DH533" s="76"/>
      <c r="DI533" s="76"/>
      <c r="DJ533" s="76"/>
      <c r="DK533" s="76"/>
      <c r="DL533" s="76"/>
      <c r="DM533" s="76"/>
      <c r="DN533" s="76"/>
      <c r="DO533" s="59" t="s">
        <v>633</v>
      </c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62" t="s">
        <v>86</v>
      </c>
      <c r="EA533" s="62"/>
      <c r="EB533" s="62"/>
      <c r="EC533" s="62"/>
      <c r="ED533" s="62"/>
      <c r="EE533" s="62"/>
      <c r="EF533" s="62"/>
      <c r="EG533" s="62"/>
      <c r="EH533" s="62"/>
      <c r="EI533" s="62"/>
      <c r="EJ533" s="62"/>
      <c r="EK533" s="62"/>
      <c r="EL533" s="62" t="s">
        <v>84</v>
      </c>
      <c r="EM533" s="62"/>
      <c r="EN533" s="62"/>
      <c r="EO533" s="62"/>
      <c r="EP533" s="62"/>
      <c r="EQ533" s="62"/>
      <c r="ER533" s="62"/>
      <c r="ES533" s="62"/>
      <c r="ET533" s="62"/>
      <c r="EU533" s="62"/>
      <c r="EV533" s="62"/>
      <c r="EW533" s="62"/>
      <c r="EX533" s="62"/>
    </row>
    <row r="534" spans="1:154" s="21" customFormat="1" ht="45.75" customHeight="1" x14ac:dyDescent="0.2">
      <c r="A534" s="76" t="s">
        <v>770</v>
      </c>
      <c r="B534" s="76"/>
      <c r="C534" s="76"/>
      <c r="D534" s="76"/>
      <c r="E534" s="76"/>
      <c r="F534" s="83" t="s">
        <v>111</v>
      </c>
      <c r="G534" s="83"/>
      <c r="H534" s="83"/>
      <c r="I534" s="83"/>
      <c r="J534" s="83"/>
      <c r="K534" s="83"/>
      <c r="L534" s="83"/>
      <c r="M534" s="83"/>
      <c r="N534" s="83"/>
      <c r="O534" s="83" t="s">
        <v>1243</v>
      </c>
      <c r="P534" s="83"/>
      <c r="Q534" s="83"/>
      <c r="R534" s="83"/>
      <c r="S534" s="83"/>
      <c r="T534" s="83"/>
      <c r="U534" s="83"/>
      <c r="V534" s="83"/>
      <c r="W534" s="83"/>
      <c r="X534" s="60" t="s">
        <v>388</v>
      </c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 t="s">
        <v>77</v>
      </c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9">
        <v>876</v>
      </c>
      <c r="AZ534" s="69"/>
      <c r="BA534" s="69"/>
      <c r="BB534" s="69"/>
      <c r="BC534" s="69"/>
      <c r="BD534" s="69"/>
      <c r="BE534" s="60" t="s">
        <v>79</v>
      </c>
      <c r="BF534" s="60"/>
      <c r="BG534" s="60"/>
      <c r="BH534" s="60"/>
      <c r="BI534" s="60"/>
      <c r="BJ534" s="60"/>
      <c r="BK534" s="60"/>
      <c r="BL534" s="60"/>
      <c r="BM534" s="60"/>
      <c r="BN534" s="62">
        <v>716</v>
      </c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80">
        <v>71701000</v>
      </c>
      <c r="BZ534" s="76"/>
      <c r="CA534" s="76"/>
      <c r="CB534" s="76"/>
      <c r="CC534" s="76"/>
      <c r="CD534" s="76"/>
      <c r="CE534" s="62" t="s">
        <v>80</v>
      </c>
      <c r="CF534" s="62"/>
      <c r="CG534" s="62"/>
      <c r="CH534" s="62"/>
      <c r="CI534" s="62"/>
      <c r="CJ534" s="62"/>
      <c r="CK534" s="62"/>
      <c r="CL534" s="62"/>
      <c r="CM534" s="62"/>
      <c r="CN534" s="61">
        <v>498252.64</v>
      </c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76" t="s">
        <v>1298</v>
      </c>
      <c r="DC534" s="76"/>
      <c r="DD534" s="76"/>
      <c r="DE534" s="76"/>
      <c r="DF534" s="76"/>
      <c r="DG534" s="76"/>
      <c r="DH534" s="76"/>
      <c r="DI534" s="76"/>
      <c r="DJ534" s="76"/>
      <c r="DK534" s="76"/>
      <c r="DL534" s="76"/>
      <c r="DM534" s="76"/>
      <c r="DN534" s="76"/>
      <c r="DO534" s="59" t="s">
        <v>1387</v>
      </c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62" t="s">
        <v>86</v>
      </c>
      <c r="EA534" s="62"/>
      <c r="EB534" s="62"/>
      <c r="EC534" s="62"/>
      <c r="ED534" s="62"/>
      <c r="EE534" s="62"/>
      <c r="EF534" s="62"/>
      <c r="EG534" s="62"/>
      <c r="EH534" s="62"/>
      <c r="EI534" s="62"/>
      <c r="EJ534" s="62"/>
      <c r="EK534" s="62"/>
      <c r="EL534" s="62" t="s">
        <v>84</v>
      </c>
      <c r="EM534" s="62"/>
      <c r="EN534" s="62"/>
      <c r="EO534" s="62"/>
      <c r="EP534" s="62"/>
      <c r="EQ534" s="62"/>
      <c r="ER534" s="62"/>
      <c r="ES534" s="62"/>
      <c r="ET534" s="62"/>
      <c r="EU534" s="62"/>
      <c r="EV534" s="62"/>
      <c r="EW534" s="62"/>
      <c r="EX534" s="62"/>
    </row>
    <row r="535" spans="1:154" s="21" customFormat="1" ht="45.75" customHeight="1" x14ac:dyDescent="0.2">
      <c r="A535" s="76" t="s">
        <v>631</v>
      </c>
      <c r="B535" s="76"/>
      <c r="C535" s="76"/>
      <c r="D535" s="76"/>
      <c r="E535" s="76"/>
      <c r="F535" s="83" t="s">
        <v>111</v>
      </c>
      <c r="G535" s="83"/>
      <c r="H535" s="83"/>
      <c r="I535" s="83"/>
      <c r="J535" s="83"/>
      <c r="K535" s="83"/>
      <c r="L535" s="83"/>
      <c r="M535" s="83"/>
      <c r="N535" s="83"/>
      <c r="O535" s="83" t="s">
        <v>312</v>
      </c>
      <c r="P535" s="83"/>
      <c r="Q535" s="83"/>
      <c r="R535" s="83"/>
      <c r="S535" s="83"/>
      <c r="T535" s="83"/>
      <c r="U535" s="83"/>
      <c r="V535" s="83"/>
      <c r="W535" s="83"/>
      <c r="X535" s="60" t="s">
        <v>1365</v>
      </c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 t="s">
        <v>77</v>
      </c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9">
        <v>778</v>
      </c>
      <c r="AZ535" s="69"/>
      <c r="BA535" s="69"/>
      <c r="BB535" s="69"/>
      <c r="BC535" s="69"/>
      <c r="BD535" s="69"/>
      <c r="BE535" s="60" t="s">
        <v>95</v>
      </c>
      <c r="BF535" s="60"/>
      <c r="BG535" s="60"/>
      <c r="BH535" s="60"/>
      <c r="BI535" s="60"/>
      <c r="BJ535" s="60"/>
      <c r="BK535" s="60"/>
      <c r="BL535" s="60"/>
      <c r="BM535" s="60"/>
      <c r="BN535" s="62">
        <v>10</v>
      </c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80">
        <v>71701000</v>
      </c>
      <c r="BZ535" s="76"/>
      <c r="CA535" s="76"/>
      <c r="CB535" s="76"/>
      <c r="CC535" s="76"/>
      <c r="CD535" s="76"/>
      <c r="CE535" s="62" t="s">
        <v>80</v>
      </c>
      <c r="CF535" s="62"/>
      <c r="CG535" s="62"/>
      <c r="CH535" s="62"/>
      <c r="CI535" s="62"/>
      <c r="CJ535" s="62"/>
      <c r="CK535" s="62"/>
      <c r="CL535" s="62"/>
      <c r="CM535" s="62"/>
      <c r="CN535" s="61">
        <v>727999.8</v>
      </c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76" t="s">
        <v>1298</v>
      </c>
      <c r="DC535" s="76"/>
      <c r="DD535" s="76"/>
      <c r="DE535" s="76"/>
      <c r="DF535" s="76"/>
      <c r="DG535" s="76"/>
      <c r="DH535" s="76"/>
      <c r="DI535" s="76"/>
      <c r="DJ535" s="76"/>
      <c r="DK535" s="76"/>
      <c r="DL535" s="76"/>
      <c r="DM535" s="76"/>
      <c r="DN535" s="76"/>
      <c r="DO535" s="59" t="s">
        <v>642</v>
      </c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62" t="s">
        <v>86</v>
      </c>
      <c r="EA535" s="62"/>
      <c r="EB535" s="62"/>
      <c r="EC535" s="62"/>
      <c r="ED535" s="62"/>
      <c r="EE535" s="62"/>
      <c r="EF535" s="62"/>
      <c r="EG535" s="62"/>
      <c r="EH535" s="62"/>
      <c r="EI535" s="62"/>
      <c r="EJ535" s="62"/>
      <c r="EK535" s="62"/>
      <c r="EL535" s="62" t="s">
        <v>84</v>
      </c>
      <c r="EM535" s="62"/>
      <c r="EN535" s="62"/>
      <c r="EO535" s="62"/>
      <c r="EP535" s="62"/>
      <c r="EQ535" s="62"/>
      <c r="ER535" s="62"/>
      <c r="ES535" s="62"/>
      <c r="ET535" s="62"/>
      <c r="EU535" s="62"/>
      <c r="EV535" s="62"/>
      <c r="EW535" s="62"/>
      <c r="EX535" s="62"/>
    </row>
    <row r="536" spans="1:154" s="21" customFormat="1" ht="45.75" customHeight="1" x14ac:dyDescent="0.2">
      <c r="A536" s="76" t="s">
        <v>771</v>
      </c>
      <c r="B536" s="76"/>
      <c r="C536" s="76"/>
      <c r="D536" s="76"/>
      <c r="E536" s="76"/>
      <c r="F536" s="83" t="s">
        <v>111</v>
      </c>
      <c r="G536" s="83"/>
      <c r="H536" s="83"/>
      <c r="I536" s="83"/>
      <c r="J536" s="83"/>
      <c r="K536" s="83"/>
      <c r="L536" s="83"/>
      <c r="M536" s="83"/>
      <c r="N536" s="83"/>
      <c r="O536" s="83" t="s">
        <v>312</v>
      </c>
      <c r="P536" s="83"/>
      <c r="Q536" s="83"/>
      <c r="R536" s="83"/>
      <c r="S536" s="83"/>
      <c r="T536" s="83"/>
      <c r="U536" s="83"/>
      <c r="V536" s="83"/>
      <c r="W536" s="83"/>
      <c r="X536" s="60" t="s">
        <v>1365</v>
      </c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 t="s">
        <v>77</v>
      </c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9">
        <v>778</v>
      </c>
      <c r="AZ536" s="69"/>
      <c r="BA536" s="69"/>
      <c r="BB536" s="69"/>
      <c r="BC536" s="69"/>
      <c r="BD536" s="69"/>
      <c r="BE536" s="60" t="s">
        <v>95</v>
      </c>
      <c r="BF536" s="60"/>
      <c r="BG536" s="60"/>
      <c r="BH536" s="60"/>
      <c r="BI536" s="60"/>
      <c r="BJ536" s="60"/>
      <c r="BK536" s="60"/>
      <c r="BL536" s="60"/>
      <c r="BM536" s="60"/>
      <c r="BN536" s="62">
        <v>4</v>
      </c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80">
        <v>71701000</v>
      </c>
      <c r="BZ536" s="76"/>
      <c r="CA536" s="76"/>
      <c r="CB536" s="76"/>
      <c r="CC536" s="76"/>
      <c r="CD536" s="76"/>
      <c r="CE536" s="62" t="s">
        <v>80</v>
      </c>
      <c r="CF536" s="62"/>
      <c r="CG536" s="62"/>
      <c r="CH536" s="62"/>
      <c r="CI536" s="62"/>
      <c r="CJ536" s="62"/>
      <c r="CK536" s="62"/>
      <c r="CL536" s="62"/>
      <c r="CM536" s="62"/>
      <c r="CN536" s="61">
        <v>648646</v>
      </c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76" t="s">
        <v>1298</v>
      </c>
      <c r="DC536" s="76"/>
      <c r="DD536" s="76"/>
      <c r="DE536" s="76"/>
      <c r="DF536" s="76"/>
      <c r="DG536" s="76"/>
      <c r="DH536" s="76"/>
      <c r="DI536" s="76"/>
      <c r="DJ536" s="76"/>
      <c r="DK536" s="76"/>
      <c r="DL536" s="76"/>
      <c r="DM536" s="76"/>
      <c r="DN536" s="76"/>
      <c r="DO536" s="59" t="s">
        <v>642</v>
      </c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62" t="s">
        <v>86</v>
      </c>
      <c r="EA536" s="62"/>
      <c r="EB536" s="62"/>
      <c r="EC536" s="62"/>
      <c r="ED536" s="62"/>
      <c r="EE536" s="62"/>
      <c r="EF536" s="62"/>
      <c r="EG536" s="62"/>
      <c r="EH536" s="62"/>
      <c r="EI536" s="62"/>
      <c r="EJ536" s="62"/>
      <c r="EK536" s="62"/>
      <c r="EL536" s="62" t="s">
        <v>84</v>
      </c>
      <c r="EM536" s="62"/>
      <c r="EN536" s="62"/>
      <c r="EO536" s="62"/>
      <c r="EP536" s="62"/>
      <c r="EQ536" s="62"/>
      <c r="ER536" s="62"/>
      <c r="ES536" s="62"/>
      <c r="ET536" s="62"/>
      <c r="EU536" s="62"/>
      <c r="EV536" s="62"/>
      <c r="EW536" s="62"/>
      <c r="EX536" s="62"/>
    </row>
    <row r="537" spans="1:154" s="21" customFormat="1" ht="45.75" customHeight="1" x14ac:dyDescent="0.2">
      <c r="A537" s="76" t="s">
        <v>772</v>
      </c>
      <c r="B537" s="76"/>
      <c r="C537" s="76"/>
      <c r="D537" s="76"/>
      <c r="E537" s="76"/>
      <c r="F537" s="83" t="s">
        <v>111</v>
      </c>
      <c r="G537" s="83"/>
      <c r="H537" s="83"/>
      <c r="I537" s="83"/>
      <c r="J537" s="83"/>
      <c r="K537" s="83"/>
      <c r="L537" s="83"/>
      <c r="M537" s="83"/>
      <c r="N537" s="83"/>
      <c r="O537" s="83" t="s">
        <v>312</v>
      </c>
      <c r="P537" s="83"/>
      <c r="Q537" s="83"/>
      <c r="R537" s="83"/>
      <c r="S537" s="83"/>
      <c r="T537" s="83"/>
      <c r="U537" s="83"/>
      <c r="V537" s="83"/>
      <c r="W537" s="83"/>
      <c r="X537" s="60" t="s">
        <v>1365</v>
      </c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 t="s">
        <v>77</v>
      </c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9">
        <v>778</v>
      </c>
      <c r="AZ537" s="69"/>
      <c r="BA537" s="69"/>
      <c r="BB537" s="69"/>
      <c r="BC537" s="69"/>
      <c r="BD537" s="69"/>
      <c r="BE537" s="60" t="s">
        <v>95</v>
      </c>
      <c r="BF537" s="60"/>
      <c r="BG537" s="60"/>
      <c r="BH537" s="60"/>
      <c r="BI537" s="60"/>
      <c r="BJ537" s="60"/>
      <c r="BK537" s="60"/>
      <c r="BL537" s="60"/>
      <c r="BM537" s="60"/>
      <c r="BN537" s="62">
        <v>18</v>
      </c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80">
        <v>71701000</v>
      </c>
      <c r="BZ537" s="76"/>
      <c r="CA537" s="76"/>
      <c r="CB537" s="76"/>
      <c r="CC537" s="76"/>
      <c r="CD537" s="76"/>
      <c r="CE537" s="62" t="s">
        <v>80</v>
      </c>
      <c r="CF537" s="62"/>
      <c r="CG537" s="62"/>
      <c r="CH537" s="62"/>
      <c r="CI537" s="62"/>
      <c r="CJ537" s="62"/>
      <c r="CK537" s="62"/>
      <c r="CL537" s="62"/>
      <c r="CM537" s="62"/>
      <c r="CN537" s="61">
        <v>2524500</v>
      </c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76" t="s">
        <v>1298</v>
      </c>
      <c r="DC537" s="76"/>
      <c r="DD537" s="76"/>
      <c r="DE537" s="76"/>
      <c r="DF537" s="76"/>
      <c r="DG537" s="76"/>
      <c r="DH537" s="76"/>
      <c r="DI537" s="76"/>
      <c r="DJ537" s="76"/>
      <c r="DK537" s="76"/>
      <c r="DL537" s="76"/>
      <c r="DM537" s="76"/>
      <c r="DN537" s="76"/>
      <c r="DO537" s="59" t="s">
        <v>642</v>
      </c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62" t="s">
        <v>102</v>
      </c>
      <c r="EA537" s="62"/>
      <c r="EB537" s="62"/>
      <c r="EC537" s="62"/>
      <c r="ED537" s="62"/>
      <c r="EE537" s="62"/>
      <c r="EF537" s="62"/>
      <c r="EG537" s="62"/>
      <c r="EH537" s="62"/>
      <c r="EI537" s="62"/>
      <c r="EJ537" s="62"/>
      <c r="EK537" s="62"/>
      <c r="EL537" s="62" t="s">
        <v>103</v>
      </c>
      <c r="EM537" s="62"/>
      <c r="EN537" s="62"/>
      <c r="EO537" s="62"/>
      <c r="EP537" s="62"/>
      <c r="EQ537" s="62"/>
      <c r="ER537" s="62"/>
      <c r="ES537" s="62"/>
      <c r="ET537" s="62"/>
      <c r="EU537" s="62"/>
      <c r="EV537" s="62"/>
      <c r="EW537" s="62"/>
      <c r="EX537" s="62"/>
    </row>
    <row r="538" spans="1:154" s="21" customFormat="1" ht="45.75" customHeight="1" x14ac:dyDescent="0.2">
      <c r="A538" s="76" t="s">
        <v>773</v>
      </c>
      <c r="B538" s="76"/>
      <c r="C538" s="76"/>
      <c r="D538" s="76"/>
      <c r="E538" s="76"/>
      <c r="F538" s="83" t="s">
        <v>111</v>
      </c>
      <c r="G538" s="83"/>
      <c r="H538" s="83"/>
      <c r="I538" s="83"/>
      <c r="J538" s="83"/>
      <c r="K538" s="83"/>
      <c r="L538" s="83"/>
      <c r="M538" s="83"/>
      <c r="N538" s="83"/>
      <c r="O538" s="83" t="s">
        <v>1146</v>
      </c>
      <c r="P538" s="83"/>
      <c r="Q538" s="83"/>
      <c r="R538" s="83"/>
      <c r="S538" s="83"/>
      <c r="T538" s="83"/>
      <c r="U538" s="83"/>
      <c r="V538" s="83"/>
      <c r="W538" s="83"/>
      <c r="X538" s="60" t="s">
        <v>391</v>
      </c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 t="s">
        <v>77</v>
      </c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9">
        <v>778</v>
      </c>
      <c r="AZ538" s="69"/>
      <c r="BA538" s="69"/>
      <c r="BB538" s="69"/>
      <c r="BC538" s="69"/>
      <c r="BD538" s="69"/>
      <c r="BE538" s="60" t="s">
        <v>95</v>
      </c>
      <c r="BF538" s="60"/>
      <c r="BG538" s="60"/>
      <c r="BH538" s="60"/>
      <c r="BI538" s="60"/>
      <c r="BJ538" s="60"/>
      <c r="BK538" s="60"/>
      <c r="BL538" s="60"/>
      <c r="BM538" s="60"/>
      <c r="BN538" s="62">
        <v>935</v>
      </c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80">
        <v>71701000</v>
      </c>
      <c r="BZ538" s="76"/>
      <c r="CA538" s="76"/>
      <c r="CB538" s="76"/>
      <c r="CC538" s="76"/>
      <c r="CD538" s="76"/>
      <c r="CE538" s="62" t="s">
        <v>80</v>
      </c>
      <c r="CF538" s="62"/>
      <c r="CG538" s="62"/>
      <c r="CH538" s="62"/>
      <c r="CI538" s="62"/>
      <c r="CJ538" s="62"/>
      <c r="CK538" s="62"/>
      <c r="CL538" s="62"/>
      <c r="CM538" s="62"/>
      <c r="CN538" s="61">
        <v>3197175.85</v>
      </c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76" t="s">
        <v>1298</v>
      </c>
      <c r="DC538" s="76"/>
      <c r="DD538" s="76"/>
      <c r="DE538" s="76"/>
      <c r="DF538" s="76"/>
      <c r="DG538" s="76"/>
      <c r="DH538" s="76"/>
      <c r="DI538" s="76"/>
      <c r="DJ538" s="76"/>
      <c r="DK538" s="76"/>
      <c r="DL538" s="76"/>
      <c r="DM538" s="76"/>
      <c r="DN538" s="76"/>
      <c r="DO538" s="59" t="s">
        <v>642</v>
      </c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62" t="s">
        <v>102</v>
      </c>
      <c r="EA538" s="62"/>
      <c r="EB538" s="62"/>
      <c r="EC538" s="62"/>
      <c r="ED538" s="62"/>
      <c r="EE538" s="62"/>
      <c r="EF538" s="62"/>
      <c r="EG538" s="62"/>
      <c r="EH538" s="62"/>
      <c r="EI538" s="62"/>
      <c r="EJ538" s="62"/>
      <c r="EK538" s="62"/>
      <c r="EL538" s="62" t="s">
        <v>103</v>
      </c>
      <c r="EM538" s="62"/>
      <c r="EN538" s="62"/>
      <c r="EO538" s="62"/>
      <c r="EP538" s="62"/>
      <c r="EQ538" s="62"/>
      <c r="ER538" s="62"/>
      <c r="ES538" s="62"/>
      <c r="ET538" s="62"/>
      <c r="EU538" s="62"/>
      <c r="EV538" s="62"/>
      <c r="EW538" s="62"/>
      <c r="EX538" s="62"/>
    </row>
    <row r="539" spans="1:154" s="21" customFormat="1" ht="45.75" customHeight="1" x14ac:dyDescent="0.2">
      <c r="A539" s="76" t="s">
        <v>774</v>
      </c>
      <c r="B539" s="76"/>
      <c r="C539" s="76"/>
      <c r="D539" s="76"/>
      <c r="E539" s="76"/>
      <c r="F539" s="83" t="s">
        <v>111</v>
      </c>
      <c r="G539" s="83"/>
      <c r="H539" s="83"/>
      <c r="I539" s="83"/>
      <c r="J539" s="83"/>
      <c r="K539" s="83"/>
      <c r="L539" s="83"/>
      <c r="M539" s="83"/>
      <c r="N539" s="83"/>
      <c r="O539" s="83" t="s">
        <v>312</v>
      </c>
      <c r="P539" s="83"/>
      <c r="Q539" s="83"/>
      <c r="R539" s="83"/>
      <c r="S539" s="83"/>
      <c r="T539" s="83"/>
      <c r="U539" s="83"/>
      <c r="V539" s="83"/>
      <c r="W539" s="83"/>
      <c r="X539" s="60" t="s">
        <v>344</v>
      </c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 t="s">
        <v>77</v>
      </c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9">
        <v>778</v>
      </c>
      <c r="AZ539" s="69"/>
      <c r="BA539" s="69"/>
      <c r="BB539" s="69"/>
      <c r="BC539" s="69"/>
      <c r="BD539" s="69"/>
      <c r="BE539" s="60" t="s">
        <v>95</v>
      </c>
      <c r="BF539" s="60"/>
      <c r="BG539" s="60"/>
      <c r="BH539" s="60"/>
      <c r="BI539" s="60"/>
      <c r="BJ539" s="60"/>
      <c r="BK539" s="60"/>
      <c r="BL539" s="60"/>
      <c r="BM539" s="60"/>
      <c r="BN539" s="62">
        <v>40</v>
      </c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80">
        <v>71701000</v>
      </c>
      <c r="BZ539" s="76"/>
      <c r="CA539" s="76"/>
      <c r="CB539" s="76"/>
      <c r="CC539" s="76"/>
      <c r="CD539" s="76"/>
      <c r="CE539" s="62" t="s">
        <v>80</v>
      </c>
      <c r="CF539" s="62"/>
      <c r="CG539" s="62"/>
      <c r="CH539" s="62"/>
      <c r="CI539" s="62"/>
      <c r="CJ539" s="62"/>
      <c r="CK539" s="62"/>
      <c r="CL539" s="62"/>
      <c r="CM539" s="62"/>
      <c r="CN539" s="61">
        <v>180972</v>
      </c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76" t="s">
        <v>1298</v>
      </c>
      <c r="DC539" s="76"/>
      <c r="DD539" s="76"/>
      <c r="DE539" s="76"/>
      <c r="DF539" s="76"/>
      <c r="DG539" s="76"/>
      <c r="DH539" s="76"/>
      <c r="DI539" s="76"/>
      <c r="DJ539" s="76"/>
      <c r="DK539" s="76"/>
      <c r="DL539" s="76"/>
      <c r="DM539" s="76"/>
      <c r="DN539" s="76"/>
      <c r="DO539" s="59" t="s">
        <v>642</v>
      </c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62" t="s">
        <v>86</v>
      </c>
      <c r="EA539" s="62"/>
      <c r="EB539" s="62"/>
      <c r="EC539" s="62"/>
      <c r="ED539" s="62"/>
      <c r="EE539" s="62"/>
      <c r="EF539" s="62"/>
      <c r="EG539" s="62"/>
      <c r="EH539" s="62"/>
      <c r="EI539" s="62"/>
      <c r="EJ539" s="62"/>
      <c r="EK539" s="62"/>
      <c r="EL539" s="62" t="s">
        <v>84</v>
      </c>
      <c r="EM539" s="62"/>
      <c r="EN539" s="62"/>
      <c r="EO539" s="62"/>
      <c r="EP539" s="62"/>
      <c r="EQ539" s="62"/>
      <c r="ER539" s="62"/>
      <c r="ES539" s="62"/>
      <c r="ET539" s="62"/>
      <c r="EU539" s="62"/>
      <c r="EV539" s="62"/>
      <c r="EW539" s="62"/>
      <c r="EX539" s="62"/>
    </row>
    <row r="540" spans="1:154" s="21" customFormat="1" ht="45.75" customHeight="1" x14ac:dyDescent="0.2">
      <c r="A540" s="76" t="s">
        <v>775</v>
      </c>
      <c r="B540" s="76"/>
      <c r="C540" s="76"/>
      <c r="D540" s="76"/>
      <c r="E540" s="76"/>
      <c r="F540" s="83" t="s">
        <v>111</v>
      </c>
      <c r="G540" s="83"/>
      <c r="H540" s="83"/>
      <c r="I540" s="83"/>
      <c r="J540" s="83"/>
      <c r="K540" s="83"/>
      <c r="L540" s="83"/>
      <c r="M540" s="83"/>
      <c r="N540" s="83"/>
      <c r="O540" s="83" t="s">
        <v>1236</v>
      </c>
      <c r="P540" s="83"/>
      <c r="Q540" s="83"/>
      <c r="R540" s="83"/>
      <c r="S540" s="83"/>
      <c r="T540" s="83"/>
      <c r="U540" s="83"/>
      <c r="V540" s="83"/>
      <c r="W540" s="83"/>
      <c r="X540" s="60" t="s">
        <v>370</v>
      </c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 t="s">
        <v>77</v>
      </c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9">
        <v>778</v>
      </c>
      <c r="AZ540" s="69"/>
      <c r="BA540" s="69"/>
      <c r="BB540" s="69"/>
      <c r="BC540" s="69"/>
      <c r="BD540" s="69"/>
      <c r="BE540" s="60" t="s">
        <v>95</v>
      </c>
      <c r="BF540" s="60"/>
      <c r="BG540" s="60"/>
      <c r="BH540" s="60"/>
      <c r="BI540" s="60"/>
      <c r="BJ540" s="60"/>
      <c r="BK540" s="60"/>
      <c r="BL540" s="60"/>
      <c r="BM540" s="60"/>
      <c r="BN540" s="62">
        <v>500</v>
      </c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80">
        <v>71701000</v>
      </c>
      <c r="BZ540" s="76"/>
      <c r="CA540" s="76"/>
      <c r="CB540" s="76"/>
      <c r="CC540" s="76"/>
      <c r="CD540" s="76"/>
      <c r="CE540" s="62" t="s">
        <v>80</v>
      </c>
      <c r="CF540" s="62"/>
      <c r="CG540" s="62"/>
      <c r="CH540" s="62"/>
      <c r="CI540" s="62"/>
      <c r="CJ540" s="62"/>
      <c r="CK540" s="62"/>
      <c r="CL540" s="62"/>
      <c r="CM540" s="62"/>
      <c r="CN540" s="61">
        <v>1390985</v>
      </c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76" t="s">
        <v>1298</v>
      </c>
      <c r="DC540" s="76"/>
      <c r="DD540" s="76"/>
      <c r="DE540" s="76"/>
      <c r="DF540" s="76"/>
      <c r="DG540" s="76"/>
      <c r="DH540" s="76"/>
      <c r="DI540" s="76"/>
      <c r="DJ540" s="76"/>
      <c r="DK540" s="76"/>
      <c r="DL540" s="76"/>
      <c r="DM540" s="76"/>
      <c r="DN540" s="76"/>
      <c r="DO540" s="59" t="s">
        <v>1387</v>
      </c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62" t="s">
        <v>86</v>
      </c>
      <c r="EA540" s="62"/>
      <c r="EB540" s="62"/>
      <c r="EC540" s="62"/>
      <c r="ED540" s="62"/>
      <c r="EE540" s="62"/>
      <c r="EF540" s="62"/>
      <c r="EG540" s="62"/>
      <c r="EH540" s="62"/>
      <c r="EI540" s="62"/>
      <c r="EJ540" s="62"/>
      <c r="EK540" s="62"/>
      <c r="EL540" s="62" t="s">
        <v>84</v>
      </c>
      <c r="EM540" s="62"/>
      <c r="EN540" s="62"/>
      <c r="EO540" s="62"/>
      <c r="EP540" s="62"/>
      <c r="EQ540" s="62"/>
      <c r="ER540" s="62"/>
      <c r="ES540" s="62"/>
      <c r="ET540" s="62"/>
      <c r="EU540" s="62"/>
      <c r="EV540" s="62"/>
      <c r="EW540" s="62"/>
      <c r="EX540" s="62"/>
    </row>
    <row r="541" spans="1:154" s="21" customFormat="1" ht="45.75" customHeight="1" x14ac:dyDescent="0.2">
      <c r="A541" s="76" t="s">
        <v>776</v>
      </c>
      <c r="B541" s="76"/>
      <c r="C541" s="76"/>
      <c r="D541" s="76"/>
      <c r="E541" s="76"/>
      <c r="F541" s="83" t="s">
        <v>111</v>
      </c>
      <c r="G541" s="83"/>
      <c r="H541" s="83"/>
      <c r="I541" s="83"/>
      <c r="J541" s="83"/>
      <c r="K541" s="83"/>
      <c r="L541" s="83"/>
      <c r="M541" s="83"/>
      <c r="N541" s="83"/>
      <c r="O541" s="83" t="s">
        <v>312</v>
      </c>
      <c r="P541" s="83"/>
      <c r="Q541" s="83"/>
      <c r="R541" s="83"/>
      <c r="S541" s="83"/>
      <c r="T541" s="83"/>
      <c r="U541" s="83"/>
      <c r="V541" s="83"/>
      <c r="W541" s="83"/>
      <c r="X541" s="60" t="s">
        <v>574</v>
      </c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 t="s">
        <v>77</v>
      </c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9">
        <v>778</v>
      </c>
      <c r="AZ541" s="69"/>
      <c r="BA541" s="69"/>
      <c r="BB541" s="69"/>
      <c r="BC541" s="69"/>
      <c r="BD541" s="69"/>
      <c r="BE541" s="60" t="s">
        <v>95</v>
      </c>
      <c r="BF541" s="60"/>
      <c r="BG541" s="60"/>
      <c r="BH541" s="60"/>
      <c r="BI541" s="60"/>
      <c r="BJ541" s="60"/>
      <c r="BK541" s="60"/>
      <c r="BL541" s="60"/>
      <c r="BM541" s="60"/>
      <c r="BN541" s="62">
        <v>35</v>
      </c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80">
        <v>71701000</v>
      </c>
      <c r="BZ541" s="76"/>
      <c r="CA541" s="76"/>
      <c r="CB541" s="76"/>
      <c r="CC541" s="76"/>
      <c r="CD541" s="76"/>
      <c r="CE541" s="62" t="s">
        <v>80</v>
      </c>
      <c r="CF541" s="62"/>
      <c r="CG541" s="62"/>
      <c r="CH541" s="62"/>
      <c r="CI541" s="62"/>
      <c r="CJ541" s="62"/>
      <c r="CK541" s="62"/>
      <c r="CL541" s="62"/>
      <c r="CM541" s="62"/>
      <c r="CN541" s="61">
        <v>682500</v>
      </c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76" t="s">
        <v>1298</v>
      </c>
      <c r="DC541" s="76"/>
      <c r="DD541" s="76"/>
      <c r="DE541" s="76"/>
      <c r="DF541" s="76"/>
      <c r="DG541" s="76"/>
      <c r="DH541" s="76"/>
      <c r="DI541" s="76"/>
      <c r="DJ541" s="76"/>
      <c r="DK541" s="76"/>
      <c r="DL541" s="76"/>
      <c r="DM541" s="76"/>
      <c r="DN541" s="76"/>
      <c r="DO541" s="59" t="s">
        <v>642</v>
      </c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62" t="s">
        <v>86</v>
      </c>
      <c r="EA541" s="62"/>
      <c r="EB541" s="62"/>
      <c r="EC541" s="62"/>
      <c r="ED541" s="62"/>
      <c r="EE541" s="62"/>
      <c r="EF541" s="62"/>
      <c r="EG541" s="62"/>
      <c r="EH541" s="62"/>
      <c r="EI541" s="62"/>
      <c r="EJ541" s="62"/>
      <c r="EK541" s="62"/>
      <c r="EL541" s="62" t="s">
        <v>84</v>
      </c>
      <c r="EM541" s="62"/>
      <c r="EN541" s="62"/>
      <c r="EO541" s="62"/>
      <c r="EP541" s="62"/>
      <c r="EQ541" s="62"/>
      <c r="ER541" s="62"/>
      <c r="ES541" s="62"/>
      <c r="ET541" s="62"/>
      <c r="EU541" s="62"/>
      <c r="EV541" s="62"/>
      <c r="EW541" s="62"/>
      <c r="EX541" s="62"/>
    </row>
    <row r="542" spans="1:154" s="21" customFormat="1" ht="45.75" customHeight="1" x14ac:dyDescent="0.2">
      <c r="A542" s="76" t="s">
        <v>777</v>
      </c>
      <c r="B542" s="76"/>
      <c r="C542" s="76"/>
      <c r="D542" s="76"/>
      <c r="E542" s="76"/>
      <c r="F542" s="83" t="s">
        <v>111</v>
      </c>
      <c r="G542" s="83"/>
      <c r="H542" s="83"/>
      <c r="I542" s="83"/>
      <c r="J542" s="83"/>
      <c r="K542" s="83"/>
      <c r="L542" s="83"/>
      <c r="M542" s="83"/>
      <c r="N542" s="83"/>
      <c r="O542" s="83" t="s">
        <v>312</v>
      </c>
      <c r="P542" s="83"/>
      <c r="Q542" s="83"/>
      <c r="R542" s="83"/>
      <c r="S542" s="83"/>
      <c r="T542" s="83"/>
      <c r="U542" s="83"/>
      <c r="V542" s="83"/>
      <c r="W542" s="83"/>
      <c r="X542" s="60" t="s">
        <v>574</v>
      </c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 t="s">
        <v>77</v>
      </c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9">
        <v>778</v>
      </c>
      <c r="AZ542" s="69"/>
      <c r="BA542" s="69"/>
      <c r="BB542" s="69"/>
      <c r="BC542" s="69"/>
      <c r="BD542" s="69"/>
      <c r="BE542" s="60" t="s">
        <v>95</v>
      </c>
      <c r="BF542" s="60"/>
      <c r="BG542" s="60"/>
      <c r="BH542" s="60"/>
      <c r="BI542" s="60"/>
      <c r="BJ542" s="60"/>
      <c r="BK542" s="60"/>
      <c r="BL542" s="60"/>
      <c r="BM542" s="60"/>
      <c r="BN542" s="62">
        <v>35</v>
      </c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80">
        <v>71701000</v>
      </c>
      <c r="BZ542" s="76"/>
      <c r="CA542" s="76"/>
      <c r="CB542" s="76"/>
      <c r="CC542" s="76"/>
      <c r="CD542" s="76"/>
      <c r="CE542" s="62" t="s">
        <v>80</v>
      </c>
      <c r="CF542" s="62"/>
      <c r="CG542" s="62"/>
      <c r="CH542" s="62"/>
      <c r="CI542" s="62"/>
      <c r="CJ542" s="62"/>
      <c r="CK542" s="62"/>
      <c r="CL542" s="62"/>
      <c r="CM542" s="62"/>
      <c r="CN542" s="61">
        <v>682500</v>
      </c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76" t="s">
        <v>633</v>
      </c>
      <c r="DC542" s="76"/>
      <c r="DD542" s="76"/>
      <c r="DE542" s="76"/>
      <c r="DF542" s="76"/>
      <c r="DG542" s="76"/>
      <c r="DH542" s="76"/>
      <c r="DI542" s="76"/>
      <c r="DJ542" s="76"/>
      <c r="DK542" s="76"/>
      <c r="DL542" s="76"/>
      <c r="DM542" s="76"/>
      <c r="DN542" s="76"/>
      <c r="DO542" s="59" t="s">
        <v>642</v>
      </c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62" t="s">
        <v>86</v>
      </c>
      <c r="EA542" s="62"/>
      <c r="EB542" s="62"/>
      <c r="EC542" s="62"/>
      <c r="ED542" s="62"/>
      <c r="EE542" s="62"/>
      <c r="EF542" s="62"/>
      <c r="EG542" s="62"/>
      <c r="EH542" s="62"/>
      <c r="EI542" s="62"/>
      <c r="EJ542" s="62"/>
      <c r="EK542" s="62"/>
      <c r="EL542" s="62" t="s">
        <v>84</v>
      </c>
      <c r="EM542" s="62"/>
      <c r="EN542" s="62"/>
      <c r="EO542" s="62"/>
      <c r="EP542" s="62"/>
      <c r="EQ542" s="62"/>
      <c r="ER542" s="62"/>
      <c r="ES542" s="62"/>
      <c r="ET542" s="62"/>
      <c r="EU542" s="62"/>
      <c r="EV542" s="62"/>
      <c r="EW542" s="62"/>
      <c r="EX542" s="62"/>
    </row>
    <row r="543" spans="1:154" s="21" customFormat="1" ht="45.75" customHeight="1" x14ac:dyDescent="0.2">
      <c r="A543" s="76" t="s">
        <v>778</v>
      </c>
      <c r="B543" s="76"/>
      <c r="C543" s="76"/>
      <c r="D543" s="76"/>
      <c r="E543" s="76"/>
      <c r="F543" s="83" t="s">
        <v>111</v>
      </c>
      <c r="G543" s="83"/>
      <c r="H543" s="83"/>
      <c r="I543" s="83"/>
      <c r="J543" s="83"/>
      <c r="K543" s="83"/>
      <c r="L543" s="83"/>
      <c r="M543" s="83"/>
      <c r="N543" s="83"/>
      <c r="O543" s="83" t="s">
        <v>312</v>
      </c>
      <c r="P543" s="83"/>
      <c r="Q543" s="83"/>
      <c r="R543" s="83"/>
      <c r="S543" s="83"/>
      <c r="T543" s="83"/>
      <c r="U543" s="83"/>
      <c r="V543" s="83"/>
      <c r="W543" s="83"/>
      <c r="X543" s="60" t="s">
        <v>1204</v>
      </c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 t="s">
        <v>77</v>
      </c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9">
        <v>778</v>
      </c>
      <c r="AZ543" s="69"/>
      <c r="BA543" s="69"/>
      <c r="BB543" s="69"/>
      <c r="BC543" s="69"/>
      <c r="BD543" s="69"/>
      <c r="BE543" s="60" t="s">
        <v>95</v>
      </c>
      <c r="BF543" s="60"/>
      <c r="BG543" s="60"/>
      <c r="BH543" s="60"/>
      <c r="BI543" s="60"/>
      <c r="BJ543" s="60"/>
      <c r="BK543" s="60"/>
      <c r="BL543" s="60"/>
      <c r="BM543" s="60"/>
      <c r="BN543" s="62">
        <v>3</v>
      </c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80">
        <v>71701000</v>
      </c>
      <c r="BZ543" s="76"/>
      <c r="CA543" s="76"/>
      <c r="CB543" s="76"/>
      <c r="CC543" s="76"/>
      <c r="CD543" s="76"/>
      <c r="CE543" s="62" t="s">
        <v>80</v>
      </c>
      <c r="CF543" s="62"/>
      <c r="CG543" s="62"/>
      <c r="CH543" s="62"/>
      <c r="CI543" s="62"/>
      <c r="CJ543" s="62"/>
      <c r="CK543" s="62"/>
      <c r="CL543" s="62"/>
      <c r="CM543" s="62"/>
      <c r="CN543" s="61">
        <v>1617000</v>
      </c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76" t="s">
        <v>633</v>
      </c>
      <c r="DC543" s="76"/>
      <c r="DD543" s="76"/>
      <c r="DE543" s="76"/>
      <c r="DF543" s="76"/>
      <c r="DG543" s="76"/>
      <c r="DH543" s="76"/>
      <c r="DI543" s="76"/>
      <c r="DJ543" s="76"/>
      <c r="DK543" s="76"/>
      <c r="DL543" s="76"/>
      <c r="DM543" s="76"/>
      <c r="DN543" s="76"/>
      <c r="DO543" s="59" t="s">
        <v>642</v>
      </c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62" t="s">
        <v>86</v>
      </c>
      <c r="EA543" s="62"/>
      <c r="EB543" s="62"/>
      <c r="EC543" s="62"/>
      <c r="ED543" s="62"/>
      <c r="EE543" s="62"/>
      <c r="EF543" s="62"/>
      <c r="EG543" s="62"/>
      <c r="EH543" s="62"/>
      <c r="EI543" s="62"/>
      <c r="EJ543" s="62"/>
      <c r="EK543" s="62"/>
      <c r="EL543" s="62" t="s">
        <v>84</v>
      </c>
      <c r="EM543" s="62"/>
      <c r="EN543" s="62"/>
      <c r="EO543" s="62"/>
      <c r="EP543" s="62"/>
      <c r="EQ543" s="62"/>
      <c r="ER543" s="62"/>
      <c r="ES543" s="62"/>
      <c r="ET543" s="62"/>
      <c r="EU543" s="62"/>
      <c r="EV543" s="62"/>
      <c r="EW543" s="62"/>
      <c r="EX543" s="62"/>
    </row>
    <row r="544" spans="1:154" s="21" customFormat="1" ht="45.75" customHeight="1" x14ac:dyDescent="0.2">
      <c r="A544" s="76" t="s">
        <v>779</v>
      </c>
      <c r="B544" s="76"/>
      <c r="C544" s="76"/>
      <c r="D544" s="76"/>
      <c r="E544" s="76"/>
      <c r="F544" s="83" t="s">
        <v>111</v>
      </c>
      <c r="G544" s="83"/>
      <c r="H544" s="83"/>
      <c r="I544" s="83"/>
      <c r="J544" s="83"/>
      <c r="K544" s="83"/>
      <c r="L544" s="83"/>
      <c r="M544" s="83"/>
      <c r="N544" s="83"/>
      <c r="O544" s="83" t="s">
        <v>312</v>
      </c>
      <c r="P544" s="83"/>
      <c r="Q544" s="83"/>
      <c r="R544" s="83"/>
      <c r="S544" s="83"/>
      <c r="T544" s="83"/>
      <c r="U544" s="83"/>
      <c r="V544" s="83"/>
      <c r="W544" s="83"/>
      <c r="X544" s="60" t="s">
        <v>125</v>
      </c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 t="s">
        <v>77</v>
      </c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9">
        <v>778</v>
      </c>
      <c r="AZ544" s="69"/>
      <c r="BA544" s="69"/>
      <c r="BB544" s="69"/>
      <c r="BC544" s="69"/>
      <c r="BD544" s="69"/>
      <c r="BE544" s="60" t="s">
        <v>95</v>
      </c>
      <c r="BF544" s="60"/>
      <c r="BG544" s="60"/>
      <c r="BH544" s="60"/>
      <c r="BI544" s="60"/>
      <c r="BJ544" s="60"/>
      <c r="BK544" s="60"/>
      <c r="BL544" s="60"/>
      <c r="BM544" s="60"/>
      <c r="BN544" s="62">
        <v>4200</v>
      </c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80">
        <v>71701000</v>
      </c>
      <c r="BZ544" s="76"/>
      <c r="CA544" s="76"/>
      <c r="CB544" s="76"/>
      <c r="CC544" s="76"/>
      <c r="CD544" s="76"/>
      <c r="CE544" s="62" t="s">
        <v>80</v>
      </c>
      <c r="CF544" s="62"/>
      <c r="CG544" s="62"/>
      <c r="CH544" s="62"/>
      <c r="CI544" s="62"/>
      <c r="CJ544" s="62"/>
      <c r="CK544" s="62"/>
      <c r="CL544" s="62"/>
      <c r="CM544" s="62"/>
      <c r="CN544" s="61">
        <v>1486320</v>
      </c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76" t="s">
        <v>633</v>
      </c>
      <c r="DC544" s="76"/>
      <c r="DD544" s="76"/>
      <c r="DE544" s="76"/>
      <c r="DF544" s="76"/>
      <c r="DG544" s="76"/>
      <c r="DH544" s="76"/>
      <c r="DI544" s="76"/>
      <c r="DJ544" s="76"/>
      <c r="DK544" s="76"/>
      <c r="DL544" s="76"/>
      <c r="DM544" s="76"/>
      <c r="DN544" s="76"/>
      <c r="DO544" s="59" t="s">
        <v>642</v>
      </c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62" t="s">
        <v>86</v>
      </c>
      <c r="EA544" s="62"/>
      <c r="EB544" s="62"/>
      <c r="EC544" s="62"/>
      <c r="ED544" s="62"/>
      <c r="EE544" s="62"/>
      <c r="EF544" s="62"/>
      <c r="EG544" s="62"/>
      <c r="EH544" s="62"/>
      <c r="EI544" s="62"/>
      <c r="EJ544" s="62"/>
      <c r="EK544" s="62"/>
      <c r="EL544" s="62" t="s">
        <v>84</v>
      </c>
      <c r="EM544" s="62"/>
      <c r="EN544" s="62"/>
      <c r="EO544" s="62"/>
      <c r="EP544" s="62"/>
      <c r="EQ544" s="62"/>
      <c r="ER544" s="62"/>
      <c r="ES544" s="62"/>
      <c r="ET544" s="62"/>
      <c r="EU544" s="62"/>
      <c r="EV544" s="62"/>
      <c r="EW544" s="62"/>
      <c r="EX544" s="62"/>
    </row>
    <row r="545" spans="1:154" s="21" customFormat="1" ht="45.75" customHeight="1" x14ac:dyDescent="0.2">
      <c r="A545" s="76" t="s">
        <v>1401</v>
      </c>
      <c r="B545" s="76"/>
      <c r="C545" s="76"/>
      <c r="D545" s="76"/>
      <c r="E545" s="76"/>
      <c r="F545" s="83" t="s">
        <v>111</v>
      </c>
      <c r="G545" s="83"/>
      <c r="H545" s="83"/>
      <c r="I545" s="83"/>
      <c r="J545" s="83"/>
      <c r="K545" s="83"/>
      <c r="L545" s="83"/>
      <c r="M545" s="83"/>
      <c r="N545" s="83"/>
      <c r="O545" s="83" t="s">
        <v>312</v>
      </c>
      <c r="P545" s="83"/>
      <c r="Q545" s="83"/>
      <c r="R545" s="83"/>
      <c r="S545" s="83"/>
      <c r="T545" s="83"/>
      <c r="U545" s="83"/>
      <c r="V545" s="83"/>
      <c r="W545" s="83"/>
      <c r="X545" s="60" t="s">
        <v>1204</v>
      </c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 t="s">
        <v>77</v>
      </c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9">
        <v>778</v>
      </c>
      <c r="AZ545" s="69"/>
      <c r="BA545" s="69"/>
      <c r="BB545" s="69"/>
      <c r="BC545" s="69"/>
      <c r="BD545" s="69"/>
      <c r="BE545" s="60" t="s">
        <v>95</v>
      </c>
      <c r="BF545" s="60"/>
      <c r="BG545" s="60"/>
      <c r="BH545" s="60"/>
      <c r="BI545" s="60"/>
      <c r="BJ545" s="60"/>
      <c r="BK545" s="60"/>
      <c r="BL545" s="60"/>
      <c r="BM545" s="60"/>
      <c r="BN545" s="62">
        <v>8</v>
      </c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80">
        <v>71701000</v>
      </c>
      <c r="BZ545" s="76"/>
      <c r="CA545" s="76"/>
      <c r="CB545" s="76"/>
      <c r="CC545" s="76"/>
      <c r="CD545" s="76"/>
      <c r="CE545" s="62" t="s">
        <v>80</v>
      </c>
      <c r="CF545" s="62"/>
      <c r="CG545" s="62"/>
      <c r="CH545" s="62"/>
      <c r="CI545" s="62"/>
      <c r="CJ545" s="62"/>
      <c r="CK545" s="62"/>
      <c r="CL545" s="62"/>
      <c r="CM545" s="62"/>
      <c r="CN545" s="61">
        <v>541524</v>
      </c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76" t="s">
        <v>633</v>
      </c>
      <c r="DC545" s="76"/>
      <c r="DD545" s="76"/>
      <c r="DE545" s="76"/>
      <c r="DF545" s="76"/>
      <c r="DG545" s="76"/>
      <c r="DH545" s="76"/>
      <c r="DI545" s="76"/>
      <c r="DJ545" s="76"/>
      <c r="DK545" s="76"/>
      <c r="DL545" s="76"/>
      <c r="DM545" s="76"/>
      <c r="DN545" s="76"/>
      <c r="DO545" s="59" t="s">
        <v>1366</v>
      </c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62" t="s">
        <v>86</v>
      </c>
      <c r="EA545" s="62"/>
      <c r="EB545" s="62"/>
      <c r="EC545" s="62"/>
      <c r="ED545" s="62"/>
      <c r="EE545" s="62"/>
      <c r="EF545" s="62"/>
      <c r="EG545" s="62"/>
      <c r="EH545" s="62"/>
      <c r="EI545" s="62"/>
      <c r="EJ545" s="62"/>
      <c r="EK545" s="62"/>
      <c r="EL545" s="62" t="s">
        <v>84</v>
      </c>
      <c r="EM545" s="62"/>
      <c r="EN545" s="62"/>
      <c r="EO545" s="62"/>
      <c r="EP545" s="62"/>
      <c r="EQ545" s="62"/>
      <c r="ER545" s="62"/>
      <c r="ES545" s="62"/>
      <c r="ET545" s="62"/>
      <c r="EU545" s="62"/>
      <c r="EV545" s="62"/>
      <c r="EW545" s="62"/>
      <c r="EX545" s="62"/>
    </row>
    <row r="546" spans="1:154" s="21" customFormat="1" ht="45.75" customHeight="1" x14ac:dyDescent="0.2">
      <c r="A546" s="76" t="s">
        <v>780</v>
      </c>
      <c r="B546" s="76"/>
      <c r="C546" s="76"/>
      <c r="D546" s="76"/>
      <c r="E546" s="76"/>
      <c r="F546" s="83" t="s">
        <v>111</v>
      </c>
      <c r="G546" s="83"/>
      <c r="H546" s="83"/>
      <c r="I546" s="83"/>
      <c r="J546" s="83"/>
      <c r="K546" s="83"/>
      <c r="L546" s="83"/>
      <c r="M546" s="83"/>
      <c r="N546" s="83"/>
      <c r="O546" s="83" t="s">
        <v>312</v>
      </c>
      <c r="P546" s="83"/>
      <c r="Q546" s="83"/>
      <c r="R546" s="83"/>
      <c r="S546" s="83"/>
      <c r="T546" s="83"/>
      <c r="U546" s="83"/>
      <c r="V546" s="83"/>
      <c r="W546" s="83"/>
      <c r="X546" s="60" t="s">
        <v>1365</v>
      </c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 t="s">
        <v>77</v>
      </c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9">
        <v>778</v>
      </c>
      <c r="AZ546" s="69"/>
      <c r="BA546" s="69"/>
      <c r="BB546" s="69"/>
      <c r="BC546" s="69"/>
      <c r="BD546" s="69"/>
      <c r="BE546" s="60" t="s">
        <v>95</v>
      </c>
      <c r="BF546" s="60"/>
      <c r="BG546" s="60"/>
      <c r="BH546" s="60"/>
      <c r="BI546" s="60"/>
      <c r="BJ546" s="60"/>
      <c r="BK546" s="60"/>
      <c r="BL546" s="60"/>
      <c r="BM546" s="60"/>
      <c r="BN546" s="62">
        <v>18</v>
      </c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80">
        <v>71701000</v>
      </c>
      <c r="BZ546" s="76"/>
      <c r="CA546" s="76"/>
      <c r="CB546" s="76"/>
      <c r="CC546" s="76"/>
      <c r="CD546" s="76"/>
      <c r="CE546" s="62" t="s">
        <v>80</v>
      </c>
      <c r="CF546" s="62"/>
      <c r="CG546" s="62"/>
      <c r="CH546" s="62"/>
      <c r="CI546" s="62"/>
      <c r="CJ546" s="62"/>
      <c r="CK546" s="62"/>
      <c r="CL546" s="62"/>
      <c r="CM546" s="62"/>
      <c r="CN546" s="61">
        <v>2524500</v>
      </c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76" t="s">
        <v>633</v>
      </c>
      <c r="DC546" s="76"/>
      <c r="DD546" s="76"/>
      <c r="DE546" s="76"/>
      <c r="DF546" s="76"/>
      <c r="DG546" s="76"/>
      <c r="DH546" s="76"/>
      <c r="DI546" s="76"/>
      <c r="DJ546" s="76"/>
      <c r="DK546" s="76"/>
      <c r="DL546" s="76"/>
      <c r="DM546" s="76"/>
      <c r="DN546" s="76"/>
      <c r="DO546" s="59" t="s">
        <v>642</v>
      </c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62" t="s">
        <v>102</v>
      </c>
      <c r="EA546" s="62"/>
      <c r="EB546" s="62"/>
      <c r="EC546" s="62"/>
      <c r="ED546" s="62"/>
      <c r="EE546" s="62"/>
      <c r="EF546" s="62"/>
      <c r="EG546" s="62"/>
      <c r="EH546" s="62"/>
      <c r="EI546" s="62"/>
      <c r="EJ546" s="62"/>
      <c r="EK546" s="62"/>
      <c r="EL546" s="62" t="s">
        <v>103</v>
      </c>
      <c r="EM546" s="62"/>
      <c r="EN546" s="62"/>
      <c r="EO546" s="62"/>
      <c r="EP546" s="62"/>
      <c r="EQ546" s="62"/>
      <c r="ER546" s="62"/>
      <c r="ES546" s="62"/>
      <c r="ET546" s="62"/>
      <c r="EU546" s="62"/>
      <c r="EV546" s="62"/>
      <c r="EW546" s="62"/>
      <c r="EX546" s="62"/>
    </row>
    <row r="547" spans="1:154" s="21" customFormat="1" ht="45.75" customHeight="1" x14ac:dyDescent="0.2">
      <c r="A547" s="76" t="s">
        <v>781</v>
      </c>
      <c r="B547" s="76"/>
      <c r="C547" s="76"/>
      <c r="D547" s="76"/>
      <c r="E547" s="76"/>
      <c r="F547" s="83" t="s">
        <v>111</v>
      </c>
      <c r="G547" s="83"/>
      <c r="H547" s="83"/>
      <c r="I547" s="83"/>
      <c r="J547" s="83"/>
      <c r="K547" s="83"/>
      <c r="L547" s="83"/>
      <c r="M547" s="83"/>
      <c r="N547" s="83"/>
      <c r="O547" s="83" t="s">
        <v>1146</v>
      </c>
      <c r="P547" s="83"/>
      <c r="Q547" s="83"/>
      <c r="R547" s="83"/>
      <c r="S547" s="83"/>
      <c r="T547" s="83"/>
      <c r="U547" s="83"/>
      <c r="V547" s="83"/>
      <c r="W547" s="83"/>
      <c r="X547" s="60" t="s">
        <v>391</v>
      </c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 t="s">
        <v>77</v>
      </c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9">
        <v>778</v>
      </c>
      <c r="AZ547" s="69"/>
      <c r="BA547" s="69"/>
      <c r="BB547" s="69"/>
      <c r="BC547" s="69"/>
      <c r="BD547" s="69"/>
      <c r="BE547" s="60" t="s">
        <v>95</v>
      </c>
      <c r="BF547" s="60"/>
      <c r="BG547" s="60"/>
      <c r="BH547" s="60"/>
      <c r="BI547" s="60"/>
      <c r="BJ547" s="60"/>
      <c r="BK547" s="60"/>
      <c r="BL547" s="60"/>
      <c r="BM547" s="60"/>
      <c r="BN547" s="62">
        <v>935</v>
      </c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80">
        <v>71701000</v>
      </c>
      <c r="BZ547" s="76"/>
      <c r="CA547" s="76"/>
      <c r="CB547" s="76"/>
      <c r="CC547" s="76"/>
      <c r="CD547" s="76"/>
      <c r="CE547" s="62" t="s">
        <v>80</v>
      </c>
      <c r="CF547" s="62"/>
      <c r="CG547" s="62"/>
      <c r="CH547" s="62"/>
      <c r="CI547" s="62"/>
      <c r="CJ547" s="62"/>
      <c r="CK547" s="62"/>
      <c r="CL547" s="62"/>
      <c r="CM547" s="62"/>
      <c r="CN547" s="61">
        <v>3197175.85</v>
      </c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76" t="s">
        <v>633</v>
      </c>
      <c r="DC547" s="76"/>
      <c r="DD547" s="76"/>
      <c r="DE547" s="76"/>
      <c r="DF547" s="76"/>
      <c r="DG547" s="76"/>
      <c r="DH547" s="76"/>
      <c r="DI547" s="76"/>
      <c r="DJ547" s="76"/>
      <c r="DK547" s="76"/>
      <c r="DL547" s="76"/>
      <c r="DM547" s="76"/>
      <c r="DN547" s="76"/>
      <c r="DO547" s="59" t="s">
        <v>642</v>
      </c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62" t="s">
        <v>102</v>
      </c>
      <c r="EA547" s="62"/>
      <c r="EB547" s="62"/>
      <c r="EC547" s="62"/>
      <c r="ED547" s="62"/>
      <c r="EE547" s="62"/>
      <c r="EF547" s="62"/>
      <c r="EG547" s="62"/>
      <c r="EH547" s="62"/>
      <c r="EI547" s="62"/>
      <c r="EJ547" s="62"/>
      <c r="EK547" s="62"/>
      <c r="EL547" s="62" t="s">
        <v>103</v>
      </c>
      <c r="EM547" s="62"/>
      <c r="EN547" s="62"/>
      <c r="EO547" s="62"/>
      <c r="EP547" s="62"/>
      <c r="EQ547" s="62"/>
      <c r="ER547" s="62"/>
      <c r="ES547" s="62"/>
      <c r="ET547" s="62"/>
      <c r="EU547" s="62"/>
      <c r="EV547" s="62"/>
      <c r="EW547" s="62"/>
      <c r="EX547" s="62"/>
    </row>
    <row r="548" spans="1:154" s="21" customFormat="1" ht="45.75" customHeight="1" x14ac:dyDescent="0.2">
      <c r="A548" s="76" t="s">
        <v>782</v>
      </c>
      <c r="B548" s="76"/>
      <c r="C548" s="76"/>
      <c r="D548" s="76"/>
      <c r="E548" s="76"/>
      <c r="F548" s="83" t="s">
        <v>111</v>
      </c>
      <c r="G548" s="83"/>
      <c r="H548" s="83"/>
      <c r="I548" s="83"/>
      <c r="J548" s="83"/>
      <c r="K548" s="83"/>
      <c r="L548" s="83"/>
      <c r="M548" s="83"/>
      <c r="N548" s="83"/>
      <c r="O548" s="83" t="s">
        <v>312</v>
      </c>
      <c r="P548" s="83"/>
      <c r="Q548" s="83"/>
      <c r="R548" s="83"/>
      <c r="S548" s="83"/>
      <c r="T548" s="83"/>
      <c r="U548" s="83"/>
      <c r="V548" s="83"/>
      <c r="W548" s="83"/>
      <c r="X548" s="60" t="s">
        <v>1365</v>
      </c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 t="s">
        <v>77</v>
      </c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9">
        <v>778</v>
      </c>
      <c r="AZ548" s="69"/>
      <c r="BA548" s="69"/>
      <c r="BB548" s="69"/>
      <c r="BC548" s="69"/>
      <c r="BD548" s="69"/>
      <c r="BE548" s="60" t="s">
        <v>95</v>
      </c>
      <c r="BF548" s="60"/>
      <c r="BG548" s="60"/>
      <c r="BH548" s="60"/>
      <c r="BI548" s="60"/>
      <c r="BJ548" s="60"/>
      <c r="BK548" s="60"/>
      <c r="BL548" s="60"/>
      <c r="BM548" s="60"/>
      <c r="BN548" s="62">
        <v>6</v>
      </c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80">
        <v>71701000</v>
      </c>
      <c r="BZ548" s="76"/>
      <c r="CA548" s="76"/>
      <c r="CB548" s="76"/>
      <c r="CC548" s="76"/>
      <c r="CD548" s="76"/>
      <c r="CE548" s="62" t="s">
        <v>80</v>
      </c>
      <c r="CF548" s="62"/>
      <c r="CG548" s="62"/>
      <c r="CH548" s="62"/>
      <c r="CI548" s="62"/>
      <c r="CJ548" s="62"/>
      <c r="CK548" s="62"/>
      <c r="CL548" s="62"/>
      <c r="CM548" s="62"/>
      <c r="CN548" s="61">
        <v>679800</v>
      </c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76" t="s">
        <v>633</v>
      </c>
      <c r="DC548" s="76"/>
      <c r="DD548" s="76"/>
      <c r="DE548" s="76"/>
      <c r="DF548" s="76"/>
      <c r="DG548" s="76"/>
      <c r="DH548" s="76"/>
      <c r="DI548" s="76"/>
      <c r="DJ548" s="76"/>
      <c r="DK548" s="76"/>
      <c r="DL548" s="76"/>
      <c r="DM548" s="76"/>
      <c r="DN548" s="76"/>
      <c r="DO548" s="59" t="s">
        <v>1226</v>
      </c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62" t="s">
        <v>86</v>
      </c>
      <c r="EA548" s="62"/>
      <c r="EB548" s="62"/>
      <c r="EC548" s="62"/>
      <c r="ED548" s="62"/>
      <c r="EE548" s="62"/>
      <c r="EF548" s="62"/>
      <c r="EG548" s="62"/>
      <c r="EH548" s="62"/>
      <c r="EI548" s="62"/>
      <c r="EJ548" s="62"/>
      <c r="EK548" s="62"/>
      <c r="EL548" s="62" t="s">
        <v>84</v>
      </c>
      <c r="EM548" s="62"/>
      <c r="EN548" s="62"/>
      <c r="EO548" s="62"/>
      <c r="EP548" s="62"/>
      <c r="EQ548" s="62"/>
      <c r="ER548" s="62"/>
      <c r="ES548" s="62"/>
      <c r="ET548" s="62"/>
      <c r="EU548" s="62"/>
      <c r="EV548" s="62"/>
      <c r="EW548" s="62"/>
      <c r="EX548" s="62"/>
    </row>
    <row r="549" spans="1:154" s="21" customFormat="1" ht="45.75" customHeight="1" x14ac:dyDescent="0.2">
      <c r="A549" s="76" t="s">
        <v>783</v>
      </c>
      <c r="B549" s="76"/>
      <c r="C549" s="76"/>
      <c r="D549" s="76"/>
      <c r="E549" s="76"/>
      <c r="F549" s="83" t="s">
        <v>111</v>
      </c>
      <c r="G549" s="83"/>
      <c r="H549" s="83"/>
      <c r="I549" s="83"/>
      <c r="J549" s="83"/>
      <c r="K549" s="83"/>
      <c r="L549" s="83"/>
      <c r="M549" s="83"/>
      <c r="N549" s="83"/>
      <c r="O549" s="83" t="s">
        <v>312</v>
      </c>
      <c r="P549" s="83"/>
      <c r="Q549" s="83"/>
      <c r="R549" s="83"/>
      <c r="S549" s="83"/>
      <c r="T549" s="83"/>
      <c r="U549" s="83"/>
      <c r="V549" s="83"/>
      <c r="W549" s="83"/>
      <c r="X549" s="60" t="s">
        <v>344</v>
      </c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 t="s">
        <v>77</v>
      </c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9">
        <v>778</v>
      </c>
      <c r="AZ549" s="69"/>
      <c r="BA549" s="69"/>
      <c r="BB549" s="69"/>
      <c r="BC549" s="69"/>
      <c r="BD549" s="69"/>
      <c r="BE549" s="60" t="s">
        <v>95</v>
      </c>
      <c r="BF549" s="60"/>
      <c r="BG549" s="60"/>
      <c r="BH549" s="60"/>
      <c r="BI549" s="60"/>
      <c r="BJ549" s="60"/>
      <c r="BK549" s="60"/>
      <c r="BL549" s="60"/>
      <c r="BM549" s="60"/>
      <c r="BN549" s="62">
        <v>170</v>
      </c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80">
        <v>71701000</v>
      </c>
      <c r="BZ549" s="76"/>
      <c r="CA549" s="76"/>
      <c r="CB549" s="76"/>
      <c r="CC549" s="76"/>
      <c r="CD549" s="76"/>
      <c r="CE549" s="62" t="s">
        <v>80</v>
      </c>
      <c r="CF549" s="62"/>
      <c r="CG549" s="62"/>
      <c r="CH549" s="62"/>
      <c r="CI549" s="62"/>
      <c r="CJ549" s="62"/>
      <c r="CK549" s="62"/>
      <c r="CL549" s="62"/>
      <c r="CM549" s="62"/>
      <c r="CN549" s="61">
        <v>426530</v>
      </c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76" t="s">
        <v>633</v>
      </c>
      <c r="DC549" s="76"/>
      <c r="DD549" s="76"/>
      <c r="DE549" s="76"/>
      <c r="DF549" s="76"/>
      <c r="DG549" s="76"/>
      <c r="DH549" s="76"/>
      <c r="DI549" s="76"/>
      <c r="DJ549" s="76"/>
      <c r="DK549" s="76"/>
      <c r="DL549" s="76"/>
      <c r="DM549" s="76"/>
      <c r="DN549" s="76"/>
      <c r="DO549" s="59" t="s">
        <v>1226</v>
      </c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62" t="s">
        <v>86</v>
      </c>
      <c r="EA549" s="62"/>
      <c r="EB549" s="62"/>
      <c r="EC549" s="62"/>
      <c r="ED549" s="62"/>
      <c r="EE549" s="62"/>
      <c r="EF549" s="62"/>
      <c r="EG549" s="62"/>
      <c r="EH549" s="62"/>
      <c r="EI549" s="62"/>
      <c r="EJ549" s="62"/>
      <c r="EK549" s="62"/>
      <c r="EL549" s="62" t="s">
        <v>84</v>
      </c>
      <c r="EM549" s="62"/>
      <c r="EN549" s="62"/>
      <c r="EO549" s="62"/>
      <c r="EP549" s="62"/>
      <c r="EQ549" s="62"/>
      <c r="ER549" s="62"/>
      <c r="ES549" s="62"/>
      <c r="ET549" s="62"/>
      <c r="EU549" s="62"/>
      <c r="EV549" s="62"/>
      <c r="EW549" s="62"/>
      <c r="EX549" s="62"/>
    </row>
    <row r="550" spans="1:154" s="21" customFormat="1" ht="45.75" customHeight="1" x14ac:dyDescent="0.2">
      <c r="A550" s="76" t="s">
        <v>784</v>
      </c>
      <c r="B550" s="76"/>
      <c r="C550" s="76"/>
      <c r="D550" s="76"/>
      <c r="E550" s="76"/>
      <c r="F550" s="83" t="s">
        <v>111</v>
      </c>
      <c r="G550" s="83"/>
      <c r="H550" s="83"/>
      <c r="I550" s="83"/>
      <c r="J550" s="83"/>
      <c r="K550" s="83"/>
      <c r="L550" s="83"/>
      <c r="M550" s="83"/>
      <c r="N550" s="83"/>
      <c r="O550" s="83" t="s">
        <v>312</v>
      </c>
      <c r="P550" s="83"/>
      <c r="Q550" s="83"/>
      <c r="R550" s="83"/>
      <c r="S550" s="83"/>
      <c r="T550" s="83"/>
      <c r="U550" s="83"/>
      <c r="V550" s="83"/>
      <c r="W550" s="83"/>
      <c r="X550" s="60" t="s">
        <v>1365</v>
      </c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 t="s">
        <v>77</v>
      </c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9">
        <v>778</v>
      </c>
      <c r="AZ550" s="69"/>
      <c r="BA550" s="69"/>
      <c r="BB550" s="69"/>
      <c r="BC550" s="69"/>
      <c r="BD550" s="69"/>
      <c r="BE550" s="60" t="s">
        <v>95</v>
      </c>
      <c r="BF550" s="60"/>
      <c r="BG550" s="60"/>
      <c r="BH550" s="60"/>
      <c r="BI550" s="60"/>
      <c r="BJ550" s="60"/>
      <c r="BK550" s="60"/>
      <c r="BL550" s="60"/>
      <c r="BM550" s="60"/>
      <c r="BN550" s="62">
        <v>6</v>
      </c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80">
        <v>71701000</v>
      </c>
      <c r="BZ550" s="76"/>
      <c r="CA550" s="76"/>
      <c r="CB550" s="76"/>
      <c r="CC550" s="76"/>
      <c r="CD550" s="76"/>
      <c r="CE550" s="62" t="s">
        <v>80</v>
      </c>
      <c r="CF550" s="62"/>
      <c r="CG550" s="62"/>
      <c r="CH550" s="62"/>
      <c r="CI550" s="62"/>
      <c r="CJ550" s="62"/>
      <c r="CK550" s="62"/>
      <c r="CL550" s="62"/>
      <c r="CM550" s="62"/>
      <c r="CN550" s="61">
        <v>679800</v>
      </c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76" t="s">
        <v>1366</v>
      </c>
      <c r="DC550" s="76"/>
      <c r="DD550" s="76"/>
      <c r="DE550" s="76"/>
      <c r="DF550" s="76"/>
      <c r="DG550" s="76"/>
      <c r="DH550" s="76"/>
      <c r="DI550" s="76"/>
      <c r="DJ550" s="76"/>
      <c r="DK550" s="76"/>
      <c r="DL550" s="76"/>
      <c r="DM550" s="76"/>
      <c r="DN550" s="76"/>
      <c r="DO550" s="59" t="s">
        <v>642</v>
      </c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62" t="s">
        <v>86</v>
      </c>
      <c r="EA550" s="62"/>
      <c r="EB550" s="62"/>
      <c r="EC550" s="62"/>
      <c r="ED550" s="62"/>
      <c r="EE550" s="62"/>
      <c r="EF550" s="62"/>
      <c r="EG550" s="62"/>
      <c r="EH550" s="62"/>
      <c r="EI550" s="62"/>
      <c r="EJ550" s="62"/>
      <c r="EK550" s="62"/>
      <c r="EL550" s="62" t="s">
        <v>84</v>
      </c>
      <c r="EM550" s="62"/>
      <c r="EN550" s="62"/>
      <c r="EO550" s="62"/>
      <c r="EP550" s="62"/>
      <c r="EQ550" s="62"/>
      <c r="ER550" s="62"/>
      <c r="ES550" s="62"/>
      <c r="ET550" s="62"/>
      <c r="EU550" s="62"/>
      <c r="EV550" s="62"/>
      <c r="EW550" s="62"/>
      <c r="EX550" s="62"/>
    </row>
    <row r="551" spans="1:154" s="21" customFormat="1" ht="45.75" customHeight="1" x14ac:dyDescent="0.2">
      <c r="A551" s="76" t="s">
        <v>785</v>
      </c>
      <c r="B551" s="76"/>
      <c r="C551" s="76"/>
      <c r="D551" s="76"/>
      <c r="E551" s="76"/>
      <c r="F551" s="83" t="s">
        <v>111</v>
      </c>
      <c r="G551" s="83"/>
      <c r="H551" s="83"/>
      <c r="I551" s="83"/>
      <c r="J551" s="83"/>
      <c r="K551" s="83"/>
      <c r="L551" s="83"/>
      <c r="M551" s="83"/>
      <c r="N551" s="83"/>
      <c r="O551" s="83" t="s">
        <v>312</v>
      </c>
      <c r="P551" s="83"/>
      <c r="Q551" s="83"/>
      <c r="R551" s="83"/>
      <c r="S551" s="83"/>
      <c r="T551" s="83"/>
      <c r="U551" s="83"/>
      <c r="V551" s="83"/>
      <c r="W551" s="83"/>
      <c r="X551" s="60" t="s">
        <v>182</v>
      </c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 t="s">
        <v>77</v>
      </c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9">
        <v>778</v>
      </c>
      <c r="AZ551" s="69"/>
      <c r="BA551" s="69"/>
      <c r="BB551" s="69"/>
      <c r="BC551" s="69"/>
      <c r="BD551" s="69"/>
      <c r="BE551" s="60" t="s">
        <v>95</v>
      </c>
      <c r="BF551" s="60"/>
      <c r="BG551" s="60"/>
      <c r="BH551" s="60"/>
      <c r="BI551" s="60"/>
      <c r="BJ551" s="60"/>
      <c r="BK551" s="60"/>
      <c r="BL551" s="60"/>
      <c r="BM551" s="60"/>
      <c r="BN551" s="62">
        <v>80</v>
      </c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80">
        <v>71701000</v>
      </c>
      <c r="BZ551" s="76"/>
      <c r="CA551" s="76"/>
      <c r="CB551" s="76"/>
      <c r="CC551" s="76"/>
      <c r="CD551" s="76"/>
      <c r="CE551" s="62" t="s">
        <v>80</v>
      </c>
      <c r="CF551" s="62"/>
      <c r="CG551" s="62"/>
      <c r="CH551" s="62"/>
      <c r="CI551" s="62"/>
      <c r="CJ551" s="62"/>
      <c r="CK551" s="62"/>
      <c r="CL551" s="62"/>
      <c r="CM551" s="62"/>
      <c r="CN551" s="61">
        <v>736208</v>
      </c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76" t="s">
        <v>1366</v>
      </c>
      <c r="DC551" s="76"/>
      <c r="DD551" s="76"/>
      <c r="DE551" s="76"/>
      <c r="DF551" s="76"/>
      <c r="DG551" s="76"/>
      <c r="DH551" s="76"/>
      <c r="DI551" s="76"/>
      <c r="DJ551" s="76"/>
      <c r="DK551" s="76"/>
      <c r="DL551" s="76"/>
      <c r="DM551" s="76"/>
      <c r="DN551" s="76"/>
      <c r="DO551" s="59" t="s">
        <v>643</v>
      </c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62" t="s">
        <v>86</v>
      </c>
      <c r="EA551" s="62"/>
      <c r="EB551" s="62"/>
      <c r="EC551" s="62"/>
      <c r="ED551" s="62"/>
      <c r="EE551" s="62"/>
      <c r="EF551" s="62"/>
      <c r="EG551" s="62"/>
      <c r="EH551" s="62"/>
      <c r="EI551" s="62"/>
      <c r="EJ551" s="62"/>
      <c r="EK551" s="62"/>
      <c r="EL551" s="62" t="s">
        <v>84</v>
      </c>
      <c r="EM551" s="62"/>
      <c r="EN551" s="62"/>
      <c r="EO551" s="62"/>
      <c r="EP551" s="62"/>
      <c r="EQ551" s="62"/>
      <c r="ER551" s="62"/>
      <c r="ES551" s="62"/>
      <c r="ET551" s="62"/>
      <c r="EU551" s="62"/>
      <c r="EV551" s="62"/>
      <c r="EW551" s="62"/>
      <c r="EX551" s="62"/>
    </row>
    <row r="552" spans="1:154" s="21" customFormat="1" ht="45.75" customHeight="1" x14ac:dyDescent="0.2">
      <c r="A552" s="76" t="s">
        <v>786</v>
      </c>
      <c r="B552" s="76"/>
      <c r="C552" s="76"/>
      <c r="D552" s="76"/>
      <c r="E552" s="76"/>
      <c r="F552" s="83" t="s">
        <v>111</v>
      </c>
      <c r="G552" s="83"/>
      <c r="H552" s="83"/>
      <c r="I552" s="83"/>
      <c r="J552" s="83" t="s">
        <v>111</v>
      </c>
      <c r="K552" s="83"/>
      <c r="L552" s="83"/>
      <c r="M552" s="83"/>
      <c r="N552" s="83"/>
      <c r="O552" s="83" t="s">
        <v>312</v>
      </c>
      <c r="P552" s="83"/>
      <c r="Q552" s="83"/>
      <c r="R552" s="83"/>
      <c r="S552" s="83"/>
      <c r="T552" s="83"/>
      <c r="U552" s="83"/>
      <c r="V552" s="83"/>
      <c r="W552" s="83"/>
      <c r="X552" s="60" t="s">
        <v>125</v>
      </c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 t="s">
        <v>77</v>
      </c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9">
        <v>778</v>
      </c>
      <c r="AZ552" s="69"/>
      <c r="BA552" s="69"/>
      <c r="BB552" s="69"/>
      <c r="BC552" s="69"/>
      <c r="BD552" s="69"/>
      <c r="BE552" s="60" t="s">
        <v>95</v>
      </c>
      <c r="BF552" s="60"/>
      <c r="BG552" s="60"/>
      <c r="BH552" s="60"/>
      <c r="BI552" s="60"/>
      <c r="BJ552" s="60"/>
      <c r="BK552" s="60"/>
      <c r="BL552" s="60"/>
      <c r="BM552" s="60"/>
      <c r="BN552" s="62">
        <v>70</v>
      </c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80">
        <v>71701000</v>
      </c>
      <c r="BZ552" s="76"/>
      <c r="CA552" s="76"/>
      <c r="CB552" s="76"/>
      <c r="CC552" s="76"/>
      <c r="CD552" s="76"/>
      <c r="CE552" s="62" t="s">
        <v>80</v>
      </c>
      <c r="CF552" s="62"/>
      <c r="CG552" s="62"/>
      <c r="CH552" s="62"/>
      <c r="CI552" s="62"/>
      <c r="CJ552" s="62"/>
      <c r="CK552" s="62"/>
      <c r="CL552" s="62"/>
      <c r="CM552" s="62"/>
      <c r="CN552" s="61">
        <v>217324.79999999999</v>
      </c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76" t="s">
        <v>1366</v>
      </c>
      <c r="DC552" s="76"/>
      <c r="DD552" s="76"/>
      <c r="DE552" s="76"/>
      <c r="DF552" s="76"/>
      <c r="DG552" s="76"/>
      <c r="DH552" s="76"/>
      <c r="DI552" s="76"/>
      <c r="DJ552" s="76"/>
      <c r="DK552" s="76"/>
      <c r="DL552" s="76"/>
      <c r="DM552" s="76"/>
      <c r="DN552" s="76"/>
      <c r="DO552" s="59" t="s">
        <v>643</v>
      </c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62" t="s">
        <v>86</v>
      </c>
      <c r="EA552" s="62"/>
      <c r="EB552" s="62"/>
      <c r="EC552" s="62"/>
      <c r="ED552" s="62"/>
      <c r="EE552" s="62"/>
      <c r="EF552" s="62"/>
      <c r="EG552" s="62"/>
      <c r="EH552" s="62"/>
      <c r="EI552" s="62"/>
      <c r="EJ552" s="62"/>
      <c r="EK552" s="62"/>
      <c r="EL552" s="62" t="s">
        <v>84</v>
      </c>
      <c r="EM552" s="62"/>
      <c r="EN552" s="62"/>
      <c r="EO552" s="62"/>
      <c r="EP552" s="62"/>
      <c r="EQ552" s="62"/>
      <c r="ER552" s="62"/>
      <c r="ES552" s="62"/>
      <c r="ET552" s="62"/>
      <c r="EU552" s="62"/>
      <c r="EV552" s="62"/>
      <c r="EW552" s="62"/>
      <c r="EX552" s="62"/>
    </row>
    <row r="553" spans="1:154" s="21" customFormat="1" ht="45.75" customHeight="1" x14ac:dyDescent="0.2">
      <c r="A553" s="76" t="s">
        <v>787</v>
      </c>
      <c r="B553" s="76"/>
      <c r="C553" s="76"/>
      <c r="D553" s="76"/>
      <c r="E553" s="76"/>
      <c r="F553" s="83" t="s">
        <v>111</v>
      </c>
      <c r="G553" s="83"/>
      <c r="H553" s="83"/>
      <c r="I553" s="83"/>
      <c r="J553" s="83"/>
      <c r="K553" s="83"/>
      <c r="L553" s="83"/>
      <c r="M553" s="83"/>
      <c r="N553" s="83"/>
      <c r="O553" s="83" t="s">
        <v>312</v>
      </c>
      <c r="P553" s="83"/>
      <c r="Q553" s="83"/>
      <c r="R553" s="83"/>
      <c r="S553" s="83"/>
      <c r="T553" s="83"/>
      <c r="U553" s="83"/>
      <c r="V553" s="83"/>
      <c r="W553" s="83"/>
      <c r="X553" s="60" t="s">
        <v>344</v>
      </c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 t="s">
        <v>77</v>
      </c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9">
        <v>778</v>
      </c>
      <c r="AZ553" s="69"/>
      <c r="BA553" s="69"/>
      <c r="BB553" s="69"/>
      <c r="BC553" s="69"/>
      <c r="BD553" s="69"/>
      <c r="BE553" s="60" t="s">
        <v>95</v>
      </c>
      <c r="BF553" s="60"/>
      <c r="BG553" s="60"/>
      <c r="BH553" s="60"/>
      <c r="BI553" s="60"/>
      <c r="BJ553" s="60"/>
      <c r="BK553" s="60"/>
      <c r="BL553" s="60"/>
      <c r="BM553" s="60"/>
      <c r="BN553" s="62">
        <v>6</v>
      </c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80">
        <v>71701000</v>
      </c>
      <c r="BZ553" s="76"/>
      <c r="CA553" s="76"/>
      <c r="CB553" s="76"/>
      <c r="CC553" s="76"/>
      <c r="CD553" s="76"/>
      <c r="CE553" s="62" t="s">
        <v>80</v>
      </c>
      <c r="CF553" s="62"/>
      <c r="CG553" s="62"/>
      <c r="CH553" s="62"/>
      <c r="CI553" s="62"/>
      <c r="CJ553" s="62"/>
      <c r="CK553" s="62"/>
      <c r="CL553" s="62"/>
      <c r="CM553" s="62"/>
      <c r="CN553" s="61">
        <v>1169724.6000000001</v>
      </c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76" t="s">
        <v>1366</v>
      </c>
      <c r="DC553" s="76"/>
      <c r="DD553" s="76"/>
      <c r="DE553" s="76"/>
      <c r="DF553" s="76"/>
      <c r="DG553" s="76"/>
      <c r="DH553" s="76"/>
      <c r="DI553" s="76"/>
      <c r="DJ553" s="76"/>
      <c r="DK553" s="76"/>
      <c r="DL553" s="76"/>
      <c r="DM553" s="76"/>
      <c r="DN553" s="76"/>
      <c r="DO553" s="59" t="s">
        <v>643</v>
      </c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62" t="s">
        <v>86</v>
      </c>
      <c r="EA553" s="62"/>
      <c r="EB553" s="62"/>
      <c r="EC553" s="62"/>
      <c r="ED553" s="62"/>
      <c r="EE553" s="62"/>
      <c r="EF553" s="62"/>
      <c r="EG553" s="62"/>
      <c r="EH553" s="62"/>
      <c r="EI553" s="62"/>
      <c r="EJ553" s="62"/>
      <c r="EK553" s="62"/>
      <c r="EL553" s="62" t="s">
        <v>84</v>
      </c>
      <c r="EM553" s="62"/>
      <c r="EN553" s="62"/>
      <c r="EO553" s="62"/>
      <c r="EP553" s="62"/>
      <c r="EQ553" s="62"/>
      <c r="ER553" s="62"/>
      <c r="ES553" s="62"/>
      <c r="ET553" s="62"/>
      <c r="EU553" s="62"/>
      <c r="EV553" s="62"/>
      <c r="EW553" s="62"/>
      <c r="EX553" s="62"/>
    </row>
    <row r="554" spans="1:154" s="21" customFormat="1" ht="45.75" customHeight="1" x14ac:dyDescent="0.2">
      <c r="A554" s="76" t="s">
        <v>788</v>
      </c>
      <c r="B554" s="76"/>
      <c r="C554" s="76"/>
      <c r="D554" s="76"/>
      <c r="E554" s="76"/>
      <c r="F554" s="83" t="s">
        <v>111</v>
      </c>
      <c r="G554" s="83"/>
      <c r="H554" s="83"/>
      <c r="I554" s="83"/>
      <c r="J554" s="83"/>
      <c r="K554" s="83"/>
      <c r="L554" s="83"/>
      <c r="M554" s="83"/>
      <c r="N554" s="83"/>
      <c r="O554" s="83" t="s">
        <v>312</v>
      </c>
      <c r="P554" s="83"/>
      <c r="Q554" s="83"/>
      <c r="R554" s="83"/>
      <c r="S554" s="83"/>
      <c r="T554" s="83"/>
      <c r="U554" s="83"/>
      <c r="V554" s="83"/>
      <c r="W554" s="83"/>
      <c r="X554" s="60" t="s">
        <v>344</v>
      </c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 t="s">
        <v>77</v>
      </c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9">
        <v>778</v>
      </c>
      <c r="AZ554" s="69"/>
      <c r="BA554" s="69"/>
      <c r="BB554" s="69"/>
      <c r="BC554" s="69"/>
      <c r="BD554" s="69"/>
      <c r="BE554" s="60" t="s">
        <v>95</v>
      </c>
      <c r="BF554" s="60"/>
      <c r="BG554" s="60"/>
      <c r="BH554" s="60"/>
      <c r="BI554" s="60"/>
      <c r="BJ554" s="60"/>
      <c r="BK554" s="60"/>
      <c r="BL554" s="60"/>
      <c r="BM554" s="60"/>
      <c r="BN554" s="62">
        <v>40</v>
      </c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80">
        <v>71701000</v>
      </c>
      <c r="BZ554" s="76"/>
      <c r="CA554" s="76"/>
      <c r="CB554" s="76"/>
      <c r="CC554" s="76"/>
      <c r="CD554" s="76"/>
      <c r="CE554" s="62" t="s">
        <v>80</v>
      </c>
      <c r="CF554" s="62"/>
      <c r="CG554" s="62"/>
      <c r="CH554" s="62"/>
      <c r="CI554" s="62"/>
      <c r="CJ554" s="62"/>
      <c r="CK554" s="62"/>
      <c r="CL554" s="62"/>
      <c r="CM554" s="62"/>
      <c r="CN554" s="61">
        <v>1795653.2</v>
      </c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76" t="s">
        <v>1366</v>
      </c>
      <c r="DC554" s="76"/>
      <c r="DD554" s="76"/>
      <c r="DE554" s="76"/>
      <c r="DF554" s="76"/>
      <c r="DG554" s="76"/>
      <c r="DH554" s="76"/>
      <c r="DI554" s="76"/>
      <c r="DJ554" s="76"/>
      <c r="DK554" s="76"/>
      <c r="DL554" s="76"/>
      <c r="DM554" s="76"/>
      <c r="DN554" s="76"/>
      <c r="DO554" s="59" t="s">
        <v>1387</v>
      </c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62" t="s">
        <v>86</v>
      </c>
      <c r="EA554" s="62"/>
      <c r="EB554" s="62"/>
      <c r="EC554" s="62"/>
      <c r="ED554" s="62"/>
      <c r="EE554" s="62"/>
      <c r="EF554" s="62"/>
      <c r="EG554" s="62"/>
      <c r="EH554" s="62"/>
      <c r="EI554" s="62"/>
      <c r="EJ554" s="62"/>
      <c r="EK554" s="62"/>
      <c r="EL554" s="62" t="s">
        <v>84</v>
      </c>
      <c r="EM554" s="62"/>
      <c r="EN554" s="62"/>
      <c r="EO554" s="62"/>
      <c r="EP554" s="62"/>
      <c r="EQ554" s="62"/>
      <c r="ER554" s="62"/>
      <c r="ES554" s="62"/>
      <c r="ET554" s="62"/>
      <c r="EU554" s="62"/>
      <c r="EV554" s="62"/>
      <c r="EW554" s="62"/>
      <c r="EX554" s="62"/>
    </row>
    <row r="555" spans="1:154" s="21" customFormat="1" ht="45.75" customHeight="1" x14ac:dyDescent="0.2">
      <c r="A555" s="76" t="s">
        <v>789</v>
      </c>
      <c r="B555" s="76"/>
      <c r="C555" s="76"/>
      <c r="D555" s="76"/>
      <c r="E555" s="76"/>
      <c r="F555" s="83" t="s">
        <v>111</v>
      </c>
      <c r="G555" s="83"/>
      <c r="H555" s="83"/>
      <c r="I555" s="83"/>
      <c r="J555" s="83"/>
      <c r="K555" s="83"/>
      <c r="L555" s="83"/>
      <c r="M555" s="83"/>
      <c r="N555" s="83"/>
      <c r="O555" s="83" t="s">
        <v>312</v>
      </c>
      <c r="P555" s="83"/>
      <c r="Q555" s="83"/>
      <c r="R555" s="83"/>
      <c r="S555" s="83"/>
      <c r="T555" s="83"/>
      <c r="U555" s="83"/>
      <c r="V555" s="83"/>
      <c r="W555" s="83"/>
      <c r="X555" s="60" t="s">
        <v>1205</v>
      </c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 t="s">
        <v>77</v>
      </c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9">
        <v>778</v>
      </c>
      <c r="AZ555" s="69"/>
      <c r="BA555" s="69"/>
      <c r="BB555" s="69"/>
      <c r="BC555" s="69"/>
      <c r="BD555" s="69"/>
      <c r="BE555" s="60" t="s">
        <v>95</v>
      </c>
      <c r="BF555" s="60"/>
      <c r="BG555" s="60"/>
      <c r="BH555" s="60"/>
      <c r="BI555" s="60"/>
      <c r="BJ555" s="60"/>
      <c r="BK555" s="60"/>
      <c r="BL555" s="60"/>
      <c r="BM555" s="60"/>
      <c r="BN555" s="62">
        <v>800</v>
      </c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80">
        <v>71701000</v>
      </c>
      <c r="BZ555" s="76"/>
      <c r="CA555" s="76"/>
      <c r="CB555" s="76"/>
      <c r="CC555" s="76"/>
      <c r="CD555" s="76"/>
      <c r="CE555" s="62" t="s">
        <v>80</v>
      </c>
      <c r="CF555" s="62"/>
      <c r="CG555" s="62"/>
      <c r="CH555" s="62"/>
      <c r="CI555" s="62"/>
      <c r="CJ555" s="62"/>
      <c r="CK555" s="62"/>
      <c r="CL555" s="62"/>
      <c r="CM555" s="62"/>
      <c r="CN555" s="61">
        <v>1557619.25</v>
      </c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76" t="s">
        <v>1366</v>
      </c>
      <c r="DC555" s="76"/>
      <c r="DD555" s="76"/>
      <c r="DE555" s="76"/>
      <c r="DF555" s="76"/>
      <c r="DG555" s="76"/>
      <c r="DH555" s="76"/>
      <c r="DI555" s="76"/>
      <c r="DJ555" s="76"/>
      <c r="DK555" s="76"/>
      <c r="DL555" s="76"/>
      <c r="DM555" s="76"/>
      <c r="DN555" s="76"/>
      <c r="DO555" s="59" t="s">
        <v>643</v>
      </c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62" t="s">
        <v>102</v>
      </c>
      <c r="EA555" s="62"/>
      <c r="EB555" s="62"/>
      <c r="EC555" s="62"/>
      <c r="ED555" s="62"/>
      <c r="EE555" s="62"/>
      <c r="EF555" s="62"/>
      <c r="EG555" s="62"/>
      <c r="EH555" s="62"/>
      <c r="EI555" s="62"/>
      <c r="EJ555" s="62"/>
      <c r="EK555" s="62"/>
      <c r="EL555" s="62" t="s">
        <v>103</v>
      </c>
      <c r="EM555" s="62"/>
      <c r="EN555" s="62"/>
      <c r="EO555" s="62"/>
      <c r="EP555" s="62"/>
      <c r="EQ555" s="62"/>
      <c r="ER555" s="62"/>
      <c r="ES555" s="62"/>
      <c r="ET555" s="62"/>
      <c r="EU555" s="62"/>
      <c r="EV555" s="62"/>
      <c r="EW555" s="62"/>
      <c r="EX555" s="62"/>
    </row>
    <row r="556" spans="1:154" s="21" customFormat="1" ht="45.75" customHeight="1" x14ac:dyDescent="0.2">
      <c r="A556" s="76" t="s">
        <v>790</v>
      </c>
      <c r="B556" s="76"/>
      <c r="C556" s="76"/>
      <c r="D556" s="76"/>
      <c r="E556" s="76"/>
      <c r="F556" s="83" t="s">
        <v>111</v>
      </c>
      <c r="G556" s="83"/>
      <c r="H556" s="83"/>
      <c r="I556" s="83"/>
      <c r="J556" s="83"/>
      <c r="K556" s="83"/>
      <c r="L556" s="83"/>
      <c r="M556" s="83"/>
      <c r="N556" s="83"/>
      <c r="O556" s="83" t="s">
        <v>312</v>
      </c>
      <c r="P556" s="83"/>
      <c r="Q556" s="83"/>
      <c r="R556" s="83"/>
      <c r="S556" s="83"/>
      <c r="T556" s="83"/>
      <c r="U556" s="83"/>
      <c r="V556" s="83"/>
      <c r="W556" s="83"/>
      <c r="X556" s="60" t="s">
        <v>344</v>
      </c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 t="s">
        <v>77</v>
      </c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9">
        <v>778</v>
      </c>
      <c r="AZ556" s="69"/>
      <c r="BA556" s="69"/>
      <c r="BB556" s="69"/>
      <c r="BC556" s="69"/>
      <c r="BD556" s="69"/>
      <c r="BE556" s="60" t="s">
        <v>95</v>
      </c>
      <c r="BF556" s="60"/>
      <c r="BG556" s="60"/>
      <c r="BH556" s="60"/>
      <c r="BI556" s="60"/>
      <c r="BJ556" s="60"/>
      <c r="BK556" s="60"/>
      <c r="BL556" s="60"/>
      <c r="BM556" s="60"/>
      <c r="BN556" s="62">
        <v>200</v>
      </c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80">
        <v>71701000</v>
      </c>
      <c r="BZ556" s="76"/>
      <c r="CA556" s="76"/>
      <c r="CB556" s="76"/>
      <c r="CC556" s="76"/>
      <c r="CD556" s="76"/>
      <c r="CE556" s="62" t="s">
        <v>80</v>
      </c>
      <c r="CF556" s="62"/>
      <c r="CG556" s="62"/>
      <c r="CH556" s="62"/>
      <c r="CI556" s="62"/>
      <c r="CJ556" s="62"/>
      <c r="CK556" s="62"/>
      <c r="CL556" s="62"/>
      <c r="CM556" s="62"/>
      <c r="CN556" s="61">
        <v>999620</v>
      </c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76" t="s">
        <v>1366</v>
      </c>
      <c r="DC556" s="76"/>
      <c r="DD556" s="76"/>
      <c r="DE556" s="76"/>
      <c r="DF556" s="76"/>
      <c r="DG556" s="76"/>
      <c r="DH556" s="76"/>
      <c r="DI556" s="76"/>
      <c r="DJ556" s="76"/>
      <c r="DK556" s="76"/>
      <c r="DL556" s="76"/>
      <c r="DM556" s="76"/>
      <c r="DN556" s="76"/>
      <c r="DO556" s="59" t="s">
        <v>643</v>
      </c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62" t="s">
        <v>86</v>
      </c>
      <c r="EA556" s="62"/>
      <c r="EB556" s="62"/>
      <c r="EC556" s="62"/>
      <c r="ED556" s="62"/>
      <c r="EE556" s="62"/>
      <c r="EF556" s="62"/>
      <c r="EG556" s="62"/>
      <c r="EH556" s="62"/>
      <c r="EI556" s="62"/>
      <c r="EJ556" s="62"/>
      <c r="EK556" s="62"/>
      <c r="EL556" s="62" t="s">
        <v>84</v>
      </c>
      <c r="EM556" s="62"/>
      <c r="EN556" s="62"/>
      <c r="EO556" s="62"/>
      <c r="EP556" s="62"/>
      <c r="EQ556" s="62"/>
      <c r="ER556" s="62"/>
      <c r="ES556" s="62"/>
      <c r="ET556" s="62"/>
      <c r="EU556" s="62"/>
      <c r="EV556" s="62"/>
      <c r="EW556" s="62"/>
      <c r="EX556" s="62"/>
    </row>
    <row r="557" spans="1:154" s="21" customFormat="1" ht="45.75" customHeight="1" x14ac:dyDescent="0.2">
      <c r="A557" s="76" t="s">
        <v>791</v>
      </c>
      <c r="B557" s="76"/>
      <c r="C557" s="76"/>
      <c r="D557" s="76"/>
      <c r="E557" s="76"/>
      <c r="F557" s="83" t="s">
        <v>111</v>
      </c>
      <c r="G557" s="83"/>
      <c r="H557" s="83"/>
      <c r="I557" s="83"/>
      <c r="J557" s="83"/>
      <c r="K557" s="83"/>
      <c r="L557" s="83"/>
      <c r="M557" s="83"/>
      <c r="N557" s="83"/>
      <c r="O557" s="83" t="s">
        <v>312</v>
      </c>
      <c r="P557" s="83"/>
      <c r="Q557" s="83"/>
      <c r="R557" s="83"/>
      <c r="S557" s="83"/>
      <c r="T557" s="83"/>
      <c r="U557" s="83"/>
      <c r="V557" s="83"/>
      <c r="W557" s="83"/>
      <c r="X557" s="60" t="s">
        <v>1340</v>
      </c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 t="s">
        <v>77</v>
      </c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9">
        <v>778</v>
      </c>
      <c r="AZ557" s="69"/>
      <c r="BA557" s="69"/>
      <c r="BB557" s="69"/>
      <c r="BC557" s="69"/>
      <c r="BD557" s="69"/>
      <c r="BE557" s="60" t="s">
        <v>95</v>
      </c>
      <c r="BF557" s="60"/>
      <c r="BG557" s="60"/>
      <c r="BH557" s="60"/>
      <c r="BI557" s="60"/>
      <c r="BJ557" s="60"/>
      <c r="BK557" s="60"/>
      <c r="BL557" s="60"/>
      <c r="BM557" s="60"/>
      <c r="BN557" s="62">
        <v>8</v>
      </c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80">
        <v>71701000</v>
      </c>
      <c r="BZ557" s="76"/>
      <c r="CA557" s="76"/>
      <c r="CB557" s="76"/>
      <c r="CC557" s="76"/>
      <c r="CD557" s="76"/>
      <c r="CE557" s="62" t="s">
        <v>80</v>
      </c>
      <c r="CF557" s="62"/>
      <c r="CG557" s="62"/>
      <c r="CH557" s="62"/>
      <c r="CI557" s="62"/>
      <c r="CJ557" s="62"/>
      <c r="CK557" s="62"/>
      <c r="CL557" s="62"/>
      <c r="CM557" s="62"/>
      <c r="CN557" s="61">
        <v>1592800</v>
      </c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76" t="s">
        <v>1366</v>
      </c>
      <c r="DC557" s="76"/>
      <c r="DD557" s="76"/>
      <c r="DE557" s="76"/>
      <c r="DF557" s="76"/>
      <c r="DG557" s="76"/>
      <c r="DH557" s="76"/>
      <c r="DI557" s="76"/>
      <c r="DJ557" s="76"/>
      <c r="DK557" s="76"/>
      <c r="DL557" s="76"/>
      <c r="DM557" s="76"/>
      <c r="DN557" s="76"/>
      <c r="DO557" s="76" t="s">
        <v>1387</v>
      </c>
      <c r="DP557" s="76"/>
      <c r="DQ557" s="76"/>
      <c r="DR557" s="76"/>
      <c r="DS557" s="76"/>
      <c r="DT557" s="76"/>
      <c r="DU557" s="76"/>
      <c r="DV557" s="76"/>
      <c r="DW557" s="76"/>
      <c r="DX557" s="76"/>
      <c r="DY557" s="76"/>
      <c r="DZ557" s="62" t="s">
        <v>86</v>
      </c>
      <c r="EA557" s="62"/>
      <c r="EB557" s="62"/>
      <c r="EC557" s="62"/>
      <c r="ED557" s="62"/>
      <c r="EE557" s="62"/>
      <c r="EF557" s="62"/>
      <c r="EG557" s="62"/>
      <c r="EH557" s="62"/>
      <c r="EI557" s="62"/>
      <c r="EJ557" s="62"/>
      <c r="EK557" s="62"/>
      <c r="EL557" s="62" t="s">
        <v>84</v>
      </c>
      <c r="EM557" s="62"/>
      <c r="EN557" s="62"/>
      <c r="EO557" s="62"/>
      <c r="EP557" s="62"/>
      <c r="EQ557" s="62"/>
      <c r="ER557" s="62"/>
      <c r="ES557" s="62"/>
      <c r="ET557" s="62"/>
      <c r="EU557" s="62"/>
      <c r="EV557" s="62"/>
      <c r="EW557" s="62"/>
      <c r="EX557" s="62"/>
    </row>
    <row r="558" spans="1:154" s="21" customFormat="1" ht="45.75" customHeight="1" x14ac:dyDescent="0.2">
      <c r="A558" s="76" t="s">
        <v>792</v>
      </c>
      <c r="B558" s="76"/>
      <c r="C558" s="76"/>
      <c r="D558" s="76"/>
      <c r="E558" s="76"/>
      <c r="F558" s="83" t="s">
        <v>111</v>
      </c>
      <c r="G558" s="83"/>
      <c r="H558" s="83"/>
      <c r="I558" s="83"/>
      <c r="J558" s="83"/>
      <c r="K558" s="83"/>
      <c r="L558" s="83"/>
      <c r="M558" s="83"/>
      <c r="N558" s="83"/>
      <c r="O558" s="83" t="s">
        <v>312</v>
      </c>
      <c r="P558" s="83"/>
      <c r="Q558" s="83"/>
      <c r="R558" s="83"/>
      <c r="S558" s="83"/>
      <c r="T558" s="83"/>
      <c r="U558" s="83"/>
      <c r="V558" s="83"/>
      <c r="W558" s="83"/>
      <c r="X558" s="60" t="s">
        <v>125</v>
      </c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 t="s">
        <v>77</v>
      </c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9">
        <v>778</v>
      </c>
      <c r="AZ558" s="69"/>
      <c r="BA558" s="69"/>
      <c r="BB558" s="69"/>
      <c r="BC558" s="69"/>
      <c r="BD558" s="69"/>
      <c r="BE558" s="60" t="s">
        <v>95</v>
      </c>
      <c r="BF558" s="60"/>
      <c r="BG558" s="60"/>
      <c r="BH558" s="60"/>
      <c r="BI558" s="60"/>
      <c r="BJ558" s="60"/>
      <c r="BK558" s="60"/>
      <c r="BL558" s="60"/>
      <c r="BM558" s="60"/>
      <c r="BN558" s="62">
        <v>200</v>
      </c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80">
        <v>71701000</v>
      </c>
      <c r="BZ558" s="76"/>
      <c r="CA558" s="76"/>
      <c r="CB558" s="76"/>
      <c r="CC558" s="76"/>
      <c r="CD558" s="76"/>
      <c r="CE558" s="62" t="s">
        <v>80</v>
      </c>
      <c r="CF558" s="62"/>
      <c r="CG558" s="62"/>
      <c r="CH558" s="62"/>
      <c r="CI558" s="62"/>
      <c r="CJ558" s="62"/>
      <c r="CK558" s="62"/>
      <c r="CL558" s="62"/>
      <c r="CM558" s="62"/>
      <c r="CN558" s="61">
        <v>1419990</v>
      </c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76" t="s">
        <v>1366</v>
      </c>
      <c r="DC558" s="76"/>
      <c r="DD558" s="76"/>
      <c r="DE558" s="76"/>
      <c r="DF558" s="76"/>
      <c r="DG558" s="76"/>
      <c r="DH558" s="76"/>
      <c r="DI558" s="76"/>
      <c r="DJ558" s="76"/>
      <c r="DK558" s="76"/>
      <c r="DL558" s="76"/>
      <c r="DM558" s="76"/>
      <c r="DN558" s="76"/>
      <c r="DO558" s="59" t="s">
        <v>643</v>
      </c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62" t="s">
        <v>102</v>
      </c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 t="s">
        <v>103</v>
      </c>
      <c r="EM558" s="62"/>
      <c r="EN558" s="62"/>
      <c r="EO558" s="62"/>
      <c r="EP558" s="62"/>
      <c r="EQ558" s="62"/>
      <c r="ER558" s="62"/>
      <c r="ES558" s="62"/>
      <c r="ET558" s="62"/>
      <c r="EU558" s="62"/>
      <c r="EV558" s="62"/>
      <c r="EW558" s="62"/>
      <c r="EX558" s="62"/>
    </row>
    <row r="559" spans="1:154" s="21" customFormat="1" ht="45.75" customHeight="1" x14ac:dyDescent="0.2">
      <c r="A559" s="76" t="s">
        <v>793</v>
      </c>
      <c r="B559" s="76"/>
      <c r="C559" s="76"/>
      <c r="D559" s="76"/>
      <c r="E559" s="76"/>
      <c r="F559" s="83" t="s">
        <v>111</v>
      </c>
      <c r="G559" s="83"/>
      <c r="H559" s="83"/>
      <c r="I559" s="83"/>
      <c r="J559" s="83"/>
      <c r="K559" s="83"/>
      <c r="L559" s="83"/>
      <c r="M559" s="83"/>
      <c r="N559" s="83"/>
      <c r="O559" s="83" t="s">
        <v>312</v>
      </c>
      <c r="P559" s="83"/>
      <c r="Q559" s="83"/>
      <c r="R559" s="83"/>
      <c r="S559" s="83"/>
      <c r="T559" s="83"/>
      <c r="U559" s="83"/>
      <c r="V559" s="83"/>
      <c r="W559" s="83"/>
      <c r="X559" s="60" t="s">
        <v>1340</v>
      </c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 t="s">
        <v>77</v>
      </c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9">
        <v>778</v>
      </c>
      <c r="AZ559" s="69"/>
      <c r="BA559" s="69"/>
      <c r="BB559" s="69"/>
      <c r="BC559" s="69"/>
      <c r="BD559" s="69"/>
      <c r="BE559" s="60" t="s">
        <v>95</v>
      </c>
      <c r="BF559" s="60"/>
      <c r="BG559" s="60"/>
      <c r="BH559" s="60"/>
      <c r="BI559" s="60"/>
      <c r="BJ559" s="60"/>
      <c r="BK559" s="60"/>
      <c r="BL559" s="60"/>
      <c r="BM559" s="60"/>
      <c r="BN559" s="62">
        <v>16</v>
      </c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80">
        <v>71701000</v>
      </c>
      <c r="BZ559" s="76"/>
      <c r="CA559" s="76"/>
      <c r="CB559" s="76"/>
      <c r="CC559" s="76"/>
      <c r="CD559" s="76"/>
      <c r="CE559" s="62" t="s">
        <v>80</v>
      </c>
      <c r="CF559" s="62"/>
      <c r="CG559" s="62"/>
      <c r="CH559" s="62"/>
      <c r="CI559" s="62"/>
      <c r="CJ559" s="62"/>
      <c r="CK559" s="62"/>
      <c r="CL559" s="62"/>
      <c r="CM559" s="62"/>
      <c r="CN559" s="61">
        <v>1083047.68</v>
      </c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76" t="s">
        <v>1366</v>
      </c>
      <c r="DC559" s="76"/>
      <c r="DD559" s="76"/>
      <c r="DE559" s="76"/>
      <c r="DF559" s="76"/>
      <c r="DG559" s="76"/>
      <c r="DH559" s="76"/>
      <c r="DI559" s="76"/>
      <c r="DJ559" s="76"/>
      <c r="DK559" s="76"/>
      <c r="DL559" s="76"/>
      <c r="DM559" s="76"/>
      <c r="DN559" s="76"/>
      <c r="DO559" s="59" t="s">
        <v>1387</v>
      </c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62" t="s">
        <v>86</v>
      </c>
      <c r="EA559" s="62"/>
      <c r="EB559" s="62"/>
      <c r="EC559" s="62"/>
      <c r="ED559" s="62"/>
      <c r="EE559" s="62"/>
      <c r="EF559" s="62"/>
      <c r="EG559" s="62"/>
      <c r="EH559" s="62"/>
      <c r="EI559" s="62"/>
      <c r="EJ559" s="62"/>
      <c r="EK559" s="62"/>
      <c r="EL559" s="62" t="s">
        <v>84</v>
      </c>
      <c r="EM559" s="62"/>
      <c r="EN559" s="62"/>
      <c r="EO559" s="62"/>
      <c r="EP559" s="62"/>
      <c r="EQ559" s="62"/>
      <c r="ER559" s="62"/>
      <c r="ES559" s="62"/>
      <c r="ET559" s="62"/>
      <c r="EU559" s="62"/>
      <c r="EV559" s="62"/>
      <c r="EW559" s="62"/>
      <c r="EX559" s="62"/>
    </row>
    <row r="560" spans="1:154" s="21" customFormat="1" ht="45.75" customHeight="1" x14ac:dyDescent="0.2">
      <c r="A560" s="76" t="s">
        <v>794</v>
      </c>
      <c r="B560" s="76"/>
      <c r="C560" s="76"/>
      <c r="D560" s="76"/>
      <c r="E560" s="76"/>
      <c r="F560" s="83" t="s">
        <v>111</v>
      </c>
      <c r="G560" s="83"/>
      <c r="H560" s="83"/>
      <c r="I560" s="83"/>
      <c r="J560" s="83"/>
      <c r="K560" s="83"/>
      <c r="L560" s="83"/>
      <c r="M560" s="83"/>
      <c r="N560" s="83"/>
      <c r="O560" s="83" t="s">
        <v>312</v>
      </c>
      <c r="P560" s="83"/>
      <c r="Q560" s="83"/>
      <c r="R560" s="83"/>
      <c r="S560" s="83"/>
      <c r="T560" s="83"/>
      <c r="U560" s="83"/>
      <c r="V560" s="83"/>
      <c r="W560" s="83"/>
      <c r="X560" s="60" t="s">
        <v>344</v>
      </c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 t="s">
        <v>77</v>
      </c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9">
        <v>778</v>
      </c>
      <c r="AZ560" s="69"/>
      <c r="BA560" s="69"/>
      <c r="BB560" s="69"/>
      <c r="BC560" s="69"/>
      <c r="BD560" s="69"/>
      <c r="BE560" s="60" t="s">
        <v>95</v>
      </c>
      <c r="BF560" s="60"/>
      <c r="BG560" s="60"/>
      <c r="BH560" s="60"/>
      <c r="BI560" s="60"/>
      <c r="BJ560" s="60"/>
      <c r="BK560" s="60"/>
      <c r="BL560" s="60"/>
      <c r="BM560" s="60"/>
      <c r="BN560" s="62">
        <v>30</v>
      </c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80">
        <v>71701000</v>
      </c>
      <c r="BZ560" s="76"/>
      <c r="CA560" s="76"/>
      <c r="CB560" s="76"/>
      <c r="CC560" s="76"/>
      <c r="CD560" s="76"/>
      <c r="CE560" s="62" t="s">
        <v>80</v>
      </c>
      <c r="CF560" s="62"/>
      <c r="CG560" s="62"/>
      <c r="CH560" s="62"/>
      <c r="CI560" s="62"/>
      <c r="CJ560" s="62"/>
      <c r="CK560" s="62"/>
      <c r="CL560" s="62"/>
      <c r="CM560" s="62"/>
      <c r="CN560" s="61">
        <v>4207710</v>
      </c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76" t="s">
        <v>1366</v>
      </c>
      <c r="DC560" s="76"/>
      <c r="DD560" s="76"/>
      <c r="DE560" s="76"/>
      <c r="DF560" s="76"/>
      <c r="DG560" s="76"/>
      <c r="DH560" s="76"/>
      <c r="DI560" s="76"/>
      <c r="DJ560" s="76"/>
      <c r="DK560" s="76"/>
      <c r="DL560" s="76"/>
      <c r="DM560" s="76"/>
      <c r="DN560" s="76"/>
      <c r="DO560" s="59" t="s">
        <v>1387</v>
      </c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62" t="s">
        <v>102</v>
      </c>
      <c r="EA560" s="62"/>
      <c r="EB560" s="62"/>
      <c r="EC560" s="62"/>
      <c r="ED560" s="62"/>
      <c r="EE560" s="62"/>
      <c r="EF560" s="62"/>
      <c r="EG560" s="62"/>
      <c r="EH560" s="62"/>
      <c r="EI560" s="62"/>
      <c r="EJ560" s="62"/>
      <c r="EK560" s="62"/>
      <c r="EL560" s="62" t="s">
        <v>103</v>
      </c>
      <c r="EM560" s="62"/>
      <c r="EN560" s="62"/>
      <c r="EO560" s="62"/>
      <c r="EP560" s="62"/>
      <c r="EQ560" s="62"/>
      <c r="ER560" s="62"/>
      <c r="ES560" s="62"/>
      <c r="ET560" s="62"/>
      <c r="EU560" s="62"/>
      <c r="EV560" s="62"/>
      <c r="EW560" s="62"/>
      <c r="EX560" s="62"/>
    </row>
    <row r="561" spans="1:154" s="21" customFormat="1" ht="45.75" customHeight="1" x14ac:dyDescent="0.2">
      <c r="A561" s="76" t="s">
        <v>795</v>
      </c>
      <c r="B561" s="76"/>
      <c r="C561" s="76"/>
      <c r="D561" s="76"/>
      <c r="E561" s="76"/>
      <c r="F561" s="83" t="s">
        <v>111</v>
      </c>
      <c r="G561" s="83"/>
      <c r="H561" s="83"/>
      <c r="I561" s="83"/>
      <c r="J561" s="83"/>
      <c r="K561" s="83"/>
      <c r="L561" s="83"/>
      <c r="M561" s="83"/>
      <c r="N561" s="83"/>
      <c r="O561" s="83" t="s">
        <v>312</v>
      </c>
      <c r="P561" s="83"/>
      <c r="Q561" s="83"/>
      <c r="R561" s="83"/>
      <c r="S561" s="83"/>
      <c r="T561" s="83"/>
      <c r="U561" s="83"/>
      <c r="V561" s="83"/>
      <c r="W561" s="83"/>
      <c r="X561" s="60" t="s">
        <v>344</v>
      </c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 t="s">
        <v>77</v>
      </c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9">
        <v>778</v>
      </c>
      <c r="AZ561" s="69"/>
      <c r="BA561" s="69"/>
      <c r="BB561" s="69"/>
      <c r="BC561" s="69"/>
      <c r="BD561" s="69"/>
      <c r="BE561" s="60" t="s">
        <v>95</v>
      </c>
      <c r="BF561" s="60"/>
      <c r="BG561" s="60"/>
      <c r="BH561" s="60"/>
      <c r="BI561" s="60"/>
      <c r="BJ561" s="60"/>
      <c r="BK561" s="60"/>
      <c r="BL561" s="60"/>
      <c r="BM561" s="60"/>
      <c r="BN561" s="62">
        <v>30</v>
      </c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80">
        <v>71701000</v>
      </c>
      <c r="BZ561" s="76"/>
      <c r="CA561" s="76"/>
      <c r="CB561" s="76"/>
      <c r="CC561" s="76"/>
      <c r="CD561" s="76"/>
      <c r="CE561" s="62" t="s">
        <v>80</v>
      </c>
      <c r="CF561" s="62"/>
      <c r="CG561" s="62"/>
      <c r="CH561" s="62"/>
      <c r="CI561" s="62"/>
      <c r="CJ561" s="62"/>
      <c r="CK561" s="62"/>
      <c r="CL561" s="62"/>
      <c r="CM561" s="62"/>
      <c r="CN561" s="61">
        <v>3975378</v>
      </c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76" t="s">
        <v>1366</v>
      </c>
      <c r="DC561" s="76"/>
      <c r="DD561" s="76"/>
      <c r="DE561" s="76"/>
      <c r="DF561" s="76"/>
      <c r="DG561" s="76"/>
      <c r="DH561" s="76"/>
      <c r="DI561" s="76"/>
      <c r="DJ561" s="76"/>
      <c r="DK561" s="76"/>
      <c r="DL561" s="76"/>
      <c r="DM561" s="76"/>
      <c r="DN561" s="76"/>
      <c r="DO561" s="59" t="s">
        <v>643</v>
      </c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62" t="s">
        <v>102</v>
      </c>
      <c r="EA561" s="62"/>
      <c r="EB561" s="62"/>
      <c r="EC561" s="62"/>
      <c r="ED561" s="62"/>
      <c r="EE561" s="62"/>
      <c r="EF561" s="62"/>
      <c r="EG561" s="62"/>
      <c r="EH561" s="62"/>
      <c r="EI561" s="62"/>
      <c r="EJ561" s="62"/>
      <c r="EK561" s="62"/>
      <c r="EL561" s="62" t="s">
        <v>103</v>
      </c>
      <c r="EM561" s="62"/>
      <c r="EN561" s="62"/>
      <c r="EO561" s="62"/>
      <c r="EP561" s="62"/>
      <c r="EQ561" s="62"/>
      <c r="ER561" s="62"/>
      <c r="ES561" s="62"/>
      <c r="ET561" s="62"/>
      <c r="EU561" s="62"/>
      <c r="EV561" s="62"/>
      <c r="EW561" s="62"/>
      <c r="EX561" s="62"/>
    </row>
    <row r="562" spans="1:154" s="21" customFormat="1" ht="45.75" customHeight="1" x14ac:dyDescent="0.2">
      <c r="A562" s="76" t="s">
        <v>796</v>
      </c>
      <c r="B562" s="76"/>
      <c r="C562" s="76"/>
      <c r="D562" s="76"/>
      <c r="E562" s="76"/>
      <c r="F562" s="83" t="s">
        <v>111</v>
      </c>
      <c r="G562" s="83"/>
      <c r="H562" s="83"/>
      <c r="I562" s="83"/>
      <c r="J562" s="83"/>
      <c r="K562" s="83"/>
      <c r="L562" s="83"/>
      <c r="M562" s="83"/>
      <c r="N562" s="83"/>
      <c r="O562" s="83" t="s">
        <v>312</v>
      </c>
      <c r="P562" s="83"/>
      <c r="Q562" s="83"/>
      <c r="R562" s="83"/>
      <c r="S562" s="83"/>
      <c r="T562" s="83"/>
      <c r="U562" s="83"/>
      <c r="V562" s="83"/>
      <c r="W562" s="83"/>
      <c r="X562" s="60" t="s">
        <v>125</v>
      </c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 t="s">
        <v>77</v>
      </c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9">
        <v>872</v>
      </c>
      <c r="AZ562" s="69"/>
      <c r="BA562" s="69"/>
      <c r="BB562" s="69"/>
      <c r="BC562" s="69"/>
      <c r="BD562" s="69"/>
      <c r="BE562" s="60" t="s">
        <v>313</v>
      </c>
      <c r="BF562" s="60"/>
      <c r="BG562" s="60"/>
      <c r="BH562" s="60"/>
      <c r="BI562" s="60"/>
      <c r="BJ562" s="60"/>
      <c r="BK562" s="60"/>
      <c r="BL562" s="60"/>
      <c r="BM562" s="60"/>
      <c r="BN562" s="62">
        <v>24</v>
      </c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80">
        <v>71701000</v>
      </c>
      <c r="BZ562" s="76"/>
      <c r="CA562" s="76"/>
      <c r="CB562" s="76"/>
      <c r="CC562" s="76"/>
      <c r="CD562" s="76"/>
      <c r="CE562" s="62" t="s">
        <v>80</v>
      </c>
      <c r="CF562" s="62"/>
      <c r="CG562" s="62"/>
      <c r="CH562" s="62"/>
      <c r="CI562" s="62"/>
      <c r="CJ562" s="62"/>
      <c r="CK562" s="62"/>
      <c r="CL562" s="62"/>
      <c r="CM562" s="62"/>
      <c r="CN562" s="61">
        <v>239764.8</v>
      </c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76" t="s">
        <v>1366</v>
      </c>
      <c r="DC562" s="76"/>
      <c r="DD562" s="76"/>
      <c r="DE562" s="76"/>
      <c r="DF562" s="76"/>
      <c r="DG562" s="76"/>
      <c r="DH562" s="76"/>
      <c r="DI562" s="76"/>
      <c r="DJ562" s="76"/>
      <c r="DK562" s="76"/>
      <c r="DL562" s="76"/>
      <c r="DM562" s="76"/>
      <c r="DN562" s="76"/>
      <c r="DO562" s="59" t="s">
        <v>643</v>
      </c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62" t="s">
        <v>86</v>
      </c>
      <c r="EA562" s="62"/>
      <c r="EB562" s="62"/>
      <c r="EC562" s="62"/>
      <c r="ED562" s="62"/>
      <c r="EE562" s="62"/>
      <c r="EF562" s="62"/>
      <c r="EG562" s="62"/>
      <c r="EH562" s="62"/>
      <c r="EI562" s="62"/>
      <c r="EJ562" s="62"/>
      <c r="EK562" s="62"/>
      <c r="EL562" s="62" t="s">
        <v>84</v>
      </c>
      <c r="EM562" s="62"/>
      <c r="EN562" s="62"/>
      <c r="EO562" s="62"/>
      <c r="EP562" s="62"/>
      <c r="EQ562" s="62"/>
      <c r="ER562" s="62"/>
      <c r="ES562" s="62"/>
      <c r="ET562" s="62"/>
      <c r="EU562" s="62"/>
      <c r="EV562" s="62"/>
      <c r="EW562" s="62"/>
      <c r="EX562" s="62"/>
    </row>
    <row r="563" spans="1:154" s="21" customFormat="1" ht="45.75" customHeight="1" x14ac:dyDescent="0.2">
      <c r="A563" s="76" t="s">
        <v>797</v>
      </c>
      <c r="B563" s="76"/>
      <c r="C563" s="76"/>
      <c r="D563" s="76"/>
      <c r="E563" s="76"/>
      <c r="F563" s="83" t="s">
        <v>111</v>
      </c>
      <c r="G563" s="83"/>
      <c r="H563" s="83"/>
      <c r="I563" s="83"/>
      <c r="J563" s="83"/>
      <c r="K563" s="83"/>
      <c r="L563" s="83"/>
      <c r="M563" s="83"/>
      <c r="N563" s="83"/>
      <c r="O563" s="83" t="s">
        <v>312</v>
      </c>
      <c r="P563" s="83"/>
      <c r="Q563" s="83"/>
      <c r="R563" s="83"/>
      <c r="S563" s="83"/>
      <c r="T563" s="83"/>
      <c r="U563" s="83"/>
      <c r="V563" s="83"/>
      <c r="W563" s="83"/>
      <c r="X563" s="60" t="s">
        <v>1340</v>
      </c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 t="s">
        <v>77</v>
      </c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9">
        <v>778</v>
      </c>
      <c r="AZ563" s="69"/>
      <c r="BA563" s="69"/>
      <c r="BB563" s="69"/>
      <c r="BC563" s="69"/>
      <c r="BD563" s="69"/>
      <c r="BE563" s="60" t="s">
        <v>95</v>
      </c>
      <c r="BF563" s="60"/>
      <c r="BG563" s="60"/>
      <c r="BH563" s="60"/>
      <c r="BI563" s="60"/>
      <c r="BJ563" s="60"/>
      <c r="BK563" s="60"/>
      <c r="BL563" s="60"/>
      <c r="BM563" s="60"/>
      <c r="BN563" s="62">
        <v>16</v>
      </c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80">
        <v>71701000</v>
      </c>
      <c r="BZ563" s="76"/>
      <c r="CA563" s="76"/>
      <c r="CB563" s="76"/>
      <c r="CC563" s="76"/>
      <c r="CD563" s="76"/>
      <c r="CE563" s="62" t="s">
        <v>80</v>
      </c>
      <c r="CF563" s="62"/>
      <c r="CG563" s="62"/>
      <c r="CH563" s="62"/>
      <c r="CI563" s="62"/>
      <c r="CJ563" s="62"/>
      <c r="CK563" s="62"/>
      <c r="CL563" s="62"/>
      <c r="CM563" s="62"/>
      <c r="CN563" s="61">
        <v>480000</v>
      </c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76" t="s">
        <v>642</v>
      </c>
      <c r="DC563" s="76"/>
      <c r="DD563" s="76"/>
      <c r="DE563" s="76"/>
      <c r="DF563" s="76"/>
      <c r="DG563" s="76"/>
      <c r="DH563" s="76"/>
      <c r="DI563" s="76"/>
      <c r="DJ563" s="76"/>
      <c r="DK563" s="76"/>
      <c r="DL563" s="76"/>
      <c r="DM563" s="76"/>
      <c r="DN563" s="76"/>
      <c r="DO563" s="59" t="s">
        <v>1387</v>
      </c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62" t="s">
        <v>86</v>
      </c>
      <c r="EA563" s="62"/>
      <c r="EB563" s="62"/>
      <c r="EC563" s="62"/>
      <c r="ED563" s="62"/>
      <c r="EE563" s="62"/>
      <c r="EF563" s="62"/>
      <c r="EG563" s="62"/>
      <c r="EH563" s="62"/>
      <c r="EI563" s="62"/>
      <c r="EJ563" s="62"/>
      <c r="EK563" s="62"/>
      <c r="EL563" s="62" t="s">
        <v>84</v>
      </c>
      <c r="EM563" s="62"/>
      <c r="EN563" s="62"/>
      <c r="EO563" s="62"/>
      <c r="EP563" s="62"/>
      <c r="EQ563" s="62"/>
      <c r="ER563" s="62"/>
      <c r="ES563" s="62"/>
      <c r="ET563" s="62"/>
      <c r="EU563" s="62"/>
      <c r="EV563" s="62"/>
      <c r="EW563" s="62"/>
      <c r="EX563" s="62"/>
    </row>
    <row r="564" spans="1:154" s="21" customFormat="1" ht="41.25" customHeight="1" x14ac:dyDescent="0.2">
      <c r="A564" s="76" t="s">
        <v>798</v>
      </c>
      <c r="B564" s="76"/>
      <c r="C564" s="76"/>
      <c r="D564" s="76"/>
      <c r="E564" s="76"/>
      <c r="F564" s="83" t="s">
        <v>111</v>
      </c>
      <c r="G564" s="83"/>
      <c r="H564" s="83"/>
      <c r="I564" s="83"/>
      <c r="J564" s="83"/>
      <c r="K564" s="83"/>
      <c r="L564" s="83"/>
      <c r="M564" s="83"/>
      <c r="N564" s="83"/>
      <c r="O564" s="83" t="s">
        <v>312</v>
      </c>
      <c r="P564" s="83"/>
      <c r="Q564" s="83"/>
      <c r="R564" s="83"/>
      <c r="S564" s="83"/>
      <c r="T564" s="83"/>
      <c r="U564" s="83"/>
      <c r="V564" s="83"/>
      <c r="W564" s="83"/>
      <c r="X564" s="60" t="s">
        <v>1259</v>
      </c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 t="s">
        <v>77</v>
      </c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9">
        <v>778</v>
      </c>
      <c r="AZ564" s="69"/>
      <c r="BA564" s="69"/>
      <c r="BB564" s="69"/>
      <c r="BC564" s="69"/>
      <c r="BD564" s="69"/>
      <c r="BE564" s="60" t="s">
        <v>95</v>
      </c>
      <c r="BF564" s="60"/>
      <c r="BG564" s="60"/>
      <c r="BH564" s="60"/>
      <c r="BI564" s="60"/>
      <c r="BJ564" s="60"/>
      <c r="BK564" s="60"/>
      <c r="BL564" s="60"/>
      <c r="BM564" s="60"/>
      <c r="BN564" s="62">
        <v>50</v>
      </c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80">
        <v>71701000</v>
      </c>
      <c r="BZ564" s="76"/>
      <c r="CA564" s="76"/>
      <c r="CB564" s="76"/>
      <c r="CC564" s="76"/>
      <c r="CD564" s="76"/>
      <c r="CE564" s="62" t="s">
        <v>80</v>
      </c>
      <c r="CF564" s="62"/>
      <c r="CG564" s="62"/>
      <c r="CH564" s="62"/>
      <c r="CI564" s="62"/>
      <c r="CJ564" s="62"/>
      <c r="CK564" s="62"/>
      <c r="CL564" s="62"/>
      <c r="CM564" s="62"/>
      <c r="CN564" s="61">
        <v>595000</v>
      </c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76" t="s">
        <v>642</v>
      </c>
      <c r="DC564" s="76"/>
      <c r="DD564" s="76"/>
      <c r="DE564" s="76"/>
      <c r="DF564" s="76"/>
      <c r="DG564" s="76"/>
      <c r="DH564" s="76"/>
      <c r="DI564" s="76"/>
      <c r="DJ564" s="76"/>
      <c r="DK564" s="76"/>
      <c r="DL564" s="76"/>
      <c r="DM564" s="76"/>
      <c r="DN564" s="76"/>
      <c r="DO564" s="59" t="s">
        <v>643</v>
      </c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62" t="s">
        <v>86</v>
      </c>
      <c r="EA564" s="62"/>
      <c r="EB564" s="62"/>
      <c r="EC564" s="62"/>
      <c r="ED564" s="62"/>
      <c r="EE564" s="62"/>
      <c r="EF564" s="62"/>
      <c r="EG564" s="62"/>
      <c r="EH564" s="62"/>
      <c r="EI564" s="62"/>
      <c r="EJ564" s="62"/>
      <c r="EK564" s="62"/>
      <c r="EL564" s="62" t="s">
        <v>84</v>
      </c>
      <c r="EM564" s="62"/>
      <c r="EN564" s="62"/>
      <c r="EO564" s="62"/>
      <c r="EP564" s="62"/>
      <c r="EQ564" s="62"/>
      <c r="ER564" s="62"/>
      <c r="ES564" s="62"/>
      <c r="ET564" s="62"/>
      <c r="EU564" s="62"/>
      <c r="EV564" s="62"/>
      <c r="EW564" s="62"/>
      <c r="EX564" s="62"/>
    </row>
    <row r="565" spans="1:154" s="21" customFormat="1" ht="41.25" customHeight="1" x14ac:dyDescent="0.2">
      <c r="A565" s="76" t="s">
        <v>799</v>
      </c>
      <c r="B565" s="76"/>
      <c r="C565" s="76"/>
      <c r="D565" s="76"/>
      <c r="E565" s="76"/>
      <c r="F565" s="83" t="s">
        <v>111</v>
      </c>
      <c r="G565" s="83"/>
      <c r="H565" s="83"/>
      <c r="I565" s="83"/>
      <c r="J565" s="83"/>
      <c r="K565" s="83"/>
      <c r="L565" s="83"/>
      <c r="M565" s="83"/>
      <c r="N565" s="83"/>
      <c r="O565" s="83" t="s">
        <v>312</v>
      </c>
      <c r="P565" s="83"/>
      <c r="Q565" s="83"/>
      <c r="R565" s="83"/>
      <c r="S565" s="83"/>
      <c r="T565" s="83"/>
      <c r="U565" s="83"/>
      <c r="V565" s="83"/>
      <c r="W565" s="83"/>
      <c r="X565" s="60" t="s">
        <v>125</v>
      </c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 t="s">
        <v>77</v>
      </c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9">
        <v>778</v>
      </c>
      <c r="AZ565" s="69"/>
      <c r="BA565" s="69"/>
      <c r="BB565" s="69"/>
      <c r="BC565" s="69"/>
      <c r="BD565" s="69"/>
      <c r="BE565" s="60" t="s">
        <v>95</v>
      </c>
      <c r="BF565" s="60"/>
      <c r="BG565" s="60"/>
      <c r="BH565" s="60"/>
      <c r="BI565" s="60"/>
      <c r="BJ565" s="60"/>
      <c r="BK565" s="60"/>
      <c r="BL565" s="60"/>
      <c r="BM565" s="60"/>
      <c r="BN565" s="62">
        <v>400</v>
      </c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80">
        <v>71701000</v>
      </c>
      <c r="BZ565" s="76"/>
      <c r="CA565" s="76"/>
      <c r="CB565" s="76"/>
      <c r="CC565" s="76"/>
      <c r="CD565" s="76"/>
      <c r="CE565" s="62" t="s">
        <v>80</v>
      </c>
      <c r="CF565" s="62"/>
      <c r="CG565" s="62"/>
      <c r="CH565" s="62"/>
      <c r="CI565" s="62"/>
      <c r="CJ565" s="62"/>
      <c r="CK565" s="62"/>
      <c r="CL565" s="62"/>
      <c r="CM565" s="62"/>
      <c r="CN565" s="61">
        <v>772820</v>
      </c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76" t="s">
        <v>642</v>
      </c>
      <c r="DC565" s="76"/>
      <c r="DD565" s="76"/>
      <c r="DE565" s="76"/>
      <c r="DF565" s="76"/>
      <c r="DG565" s="76"/>
      <c r="DH565" s="76"/>
      <c r="DI565" s="76"/>
      <c r="DJ565" s="76"/>
      <c r="DK565" s="76"/>
      <c r="DL565" s="76"/>
      <c r="DM565" s="76"/>
      <c r="DN565" s="76"/>
      <c r="DO565" s="59" t="s">
        <v>1387</v>
      </c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62" t="s">
        <v>86</v>
      </c>
      <c r="EA565" s="62"/>
      <c r="EB565" s="62"/>
      <c r="EC565" s="62"/>
      <c r="ED565" s="62"/>
      <c r="EE565" s="62"/>
      <c r="EF565" s="62"/>
      <c r="EG565" s="62"/>
      <c r="EH565" s="62"/>
      <c r="EI565" s="62"/>
      <c r="EJ565" s="62"/>
      <c r="EK565" s="62"/>
      <c r="EL565" s="62" t="s">
        <v>84</v>
      </c>
      <c r="EM565" s="62"/>
      <c r="EN565" s="62"/>
      <c r="EO565" s="62"/>
      <c r="EP565" s="62"/>
      <c r="EQ565" s="62"/>
      <c r="ER565" s="62"/>
      <c r="ES565" s="62"/>
      <c r="ET565" s="62"/>
      <c r="EU565" s="62"/>
      <c r="EV565" s="62"/>
      <c r="EW565" s="62"/>
      <c r="EX565" s="62"/>
    </row>
    <row r="566" spans="1:154" s="21" customFormat="1" ht="41.25" customHeight="1" x14ac:dyDescent="0.2">
      <c r="A566" s="76" t="s">
        <v>800</v>
      </c>
      <c r="B566" s="76"/>
      <c r="C566" s="76"/>
      <c r="D566" s="76"/>
      <c r="E566" s="76"/>
      <c r="F566" s="83" t="s">
        <v>111</v>
      </c>
      <c r="G566" s="83"/>
      <c r="H566" s="83"/>
      <c r="I566" s="83"/>
      <c r="J566" s="83"/>
      <c r="K566" s="83"/>
      <c r="L566" s="83"/>
      <c r="M566" s="83"/>
      <c r="N566" s="83"/>
      <c r="O566" s="83" t="s">
        <v>312</v>
      </c>
      <c r="P566" s="83"/>
      <c r="Q566" s="83"/>
      <c r="R566" s="83"/>
      <c r="S566" s="83"/>
      <c r="T566" s="83"/>
      <c r="U566" s="83"/>
      <c r="V566" s="83"/>
      <c r="W566" s="83"/>
      <c r="X566" s="60" t="s">
        <v>1340</v>
      </c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 t="s">
        <v>77</v>
      </c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9">
        <v>778</v>
      </c>
      <c r="AZ566" s="69"/>
      <c r="BA566" s="69"/>
      <c r="BB566" s="69"/>
      <c r="BC566" s="69"/>
      <c r="BD566" s="69"/>
      <c r="BE566" s="60" t="s">
        <v>95</v>
      </c>
      <c r="BF566" s="60"/>
      <c r="BG566" s="60"/>
      <c r="BH566" s="60"/>
      <c r="BI566" s="60"/>
      <c r="BJ566" s="60"/>
      <c r="BK566" s="60"/>
      <c r="BL566" s="60"/>
      <c r="BM566" s="60"/>
      <c r="BN566" s="62">
        <v>12</v>
      </c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80">
        <v>71701000</v>
      </c>
      <c r="BZ566" s="76"/>
      <c r="CA566" s="76"/>
      <c r="CB566" s="76"/>
      <c r="CC566" s="76"/>
      <c r="CD566" s="76"/>
      <c r="CE566" s="62" t="s">
        <v>80</v>
      </c>
      <c r="CF566" s="62"/>
      <c r="CG566" s="62"/>
      <c r="CH566" s="62"/>
      <c r="CI566" s="62"/>
      <c r="CJ566" s="62"/>
      <c r="CK566" s="62"/>
      <c r="CL566" s="62"/>
      <c r="CM566" s="62"/>
      <c r="CN566" s="61">
        <v>778375.2</v>
      </c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76" t="s">
        <v>642</v>
      </c>
      <c r="DC566" s="76"/>
      <c r="DD566" s="76"/>
      <c r="DE566" s="76"/>
      <c r="DF566" s="76"/>
      <c r="DG566" s="76"/>
      <c r="DH566" s="76"/>
      <c r="DI566" s="76"/>
      <c r="DJ566" s="76"/>
      <c r="DK566" s="76"/>
      <c r="DL566" s="76"/>
      <c r="DM566" s="76"/>
      <c r="DN566" s="76"/>
      <c r="DO566" s="59" t="s">
        <v>1387</v>
      </c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62" t="s">
        <v>86</v>
      </c>
      <c r="EA566" s="62"/>
      <c r="EB566" s="62"/>
      <c r="EC566" s="62"/>
      <c r="ED566" s="62"/>
      <c r="EE566" s="62"/>
      <c r="EF566" s="62"/>
      <c r="EG566" s="62"/>
      <c r="EH566" s="62"/>
      <c r="EI566" s="62"/>
      <c r="EJ566" s="62"/>
      <c r="EK566" s="62"/>
      <c r="EL566" s="62" t="s">
        <v>84</v>
      </c>
      <c r="EM566" s="62"/>
      <c r="EN566" s="62"/>
      <c r="EO566" s="62"/>
      <c r="EP566" s="62"/>
      <c r="EQ566" s="62"/>
      <c r="ER566" s="62"/>
      <c r="ES566" s="62"/>
      <c r="ET566" s="62"/>
      <c r="EU566" s="62"/>
      <c r="EV566" s="62"/>
      <c r="EW566" s="62"/>
      <c r="EX566" s="62"/>
    </row>
    <row r="567" spans="1:154" s="21" customFormat="1" ht="41.25" customHeight="1" x14ac:dyDescent="0.2">
      <c r="A567" s="76" t="s">
        <v>801</v>
      </c>
      <c r="B567" s="76"/>
      <c r="C567" s="76"/>
      <c r="D567" s="76"/>
      <c r="E567" s="76"/>
      <c r="F567" s="83" t="s">
        <v>111</v>
      </c>
      <c r="G567" s="83"/>
      <c r="H567" s="83"/>
      <c r="I567" s="83"/>
      <c r="J567" s="83"/>
      <c r="K567" s="83"/>
      <c r="L567" s="83"/>
      <c r="M567" s="83"/>
      <c r="N567" s="83"/>
      <c r="O567" s="83" t="s">
        <v>162</v>
      </c>
      <c r="P567" s="83"/>
      <c r="Q567" s="83"/>
      <c r="R567" s="83"/>
      <c r="S567" s="83"/>
      <c r="T567" s="83"/>
      <c r="U567" s="83"/>
      <c r="V567" s="83"/>
      <c r="W567" s="83"/>
      <c r="X567" s="60" t="s">
        <v>364</v>
      </c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 t="s">
        <v>77</v>
      </c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9">
        <v>778</v>
      </c>
      <c r="AZ567" s="69"/>
      <c r="BA567" s="69"/>
      <c r="BB567" s="69"/>
      <c r="BC567" s="69"/>
      <c r="BD567" s="69"/>
      <c r="BE567" s="60" t="s">
        <v>95</v>
      </c>
      <c r="BF567" s="60"/>
      <c r="BG567" s="60"/>
      <c r="BH567" s="60"/>
      <c r="BI567" s="60"/>
      <c r="BJ567" s="60"/>
      <c r="BK567" s="60"/>
      <c r="BL567" s="60"/>
      <c r="BM567" s="60"/>
      <c r="BN567" s="62">
        <v>1050</v>
      </c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80">
        <v>71701000</v>
      </c>
      <c r="BZ567" s="76"/>
      <c r="CA567" s="76"/>
      <c r="CB567" s="76"/>
      <c r="CC567" s="76"/>
      <c r="CD567" s="76"/>
      <c r="CE567" s="62" t="s">
        <v>80</v>
      </c>
      <c r="CF567" s="62"/>
      <c r="CG567" s="62"/>
      <c r="CH567" s="62"/>
      <c r="CI567" s="62"/>
      <c r="CJ567" s="62"/>
      <c r="CK567" s="62"/>
      <c r="CL567" s="62"/>
      <c r="CM567" s="62"/>
      <c r="CN567" s="61">
        <v>4784795</v>
      </c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76" t="s">
        <v>642</v>
      </c>
      <c r="DC567" s="76"/>
      <c r="DD567" s="76"/>
      <c r="DE567" s="76"/>
      <c r="DF567" s="76"/>
      <c r="DG567" s="76"/>
      <c r="DH567" s="76"/>
      <c r="DI567" s="76"/>
      <c r="DJ567" s="76"/>
      <c r="DK567" s="76"/>
      <c r="DL567" s="76"/>
      <c r="DM567" s="76"/>
      <c r="DN567" s="76"/>
      <c r="DO567" s="59" t="s">
        <v>643</v>
      </c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62" t="s">
        <v>102</v>
      </c>
      <c r="EA567" s="62"/>
      <c r="EB567" s="62"/>
      <c r="EC567" s="62"/>
      <c r="ED567" s="62"/>
      <c r="EE567" s="62"/>
      <c r="EF567" s="62"/>
      <c r="EG567" s="62"/>
      <c r="EH567" s="62"/>
      <c r="EI567" s="62"/>
      <c r="EJ567" s="62"/>
      <c r="EK567" s="62"/>
      <c r="EL567" s="62" t="s">
        <v>103</v>
      </c>
      <c r="EM567" s="62"/>
      <c r="EN567" s="62"/>
      <c r="EO567" s="62"/>
      <c r="EP567" s="62"/>
      <c r="EQ567" s="62"/>
      <c r="ER567" s="62"/>
      <c r="ES567" s="62"/>
      <c r="ET567" s="62"/>
      <c r="EU567" s="62"/>
      <c r="EV567" s="62"/>
      <c r="EW567" s="62"/>
      <c r="EX567" s="62"/>
    </row>
    <row r="568" spans="1:154" s="21" customFormat="1" ht="41.25" customHeight="1" x14ac:dyDescent="0.2">
      <c r="A568" s="76" t="s">
        <v>802</v>
      </c>
      <c r="B568" s="76"/>
      <c r="C568" s="76"/>
      <c r="D568" s="76"/>
      <c r="E568" s="76"/>
      <c r="F568" s="83" t="s">
        <v>111</v>
      </c>
      <c r="G568" s="83"/>
      <c r="H568" s="83"/>
      <c r="I568" s="83"/>
      <c r="J568" s="83"/>
      <c r="K568" s="83"/>
      <c r="L568" s="83"/>
      <c r="M568" s="83"/>
      <c r="N568" s="83"/>
      <c r="O568" s="83" t="s">
        <v>312</v>
      </c>
      <c r="P568" s="83"/>
      <c r="Q568" s="83"/>
      <c r="R568" s="83"/>
      <c r="S568" s="83"/>
      <c r="T568" s="83"/>
      <c r="U568" s="83"/>
      <c r="V568" s="83"/>
      <c r="W568" s="83"/>
      <c r="X568" s="60" t="s">
        <v>344</v>
      </c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 t="s">
        <v>77</v>
      </c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9">
        <v>778</v>
      </c>
      <c r="AZ568" s="69"/>
      <c r="BA568" s="69"/>
      <c r="BB568" s="69"/>
      <c r="BC568" s="69"/>
      <c r="BD568" s="69"/>
      <c r="BE568" s="60" t="s">
        <v>95</v>
      </c>
      <c r="BF568" s="60"/>
      <c r="BG568" s="60"/>
      <c r="BH568" s="60"/>
      <c r="BI568" s="60"/>
      <c r="BJ568" s="60"/>
      <c r="BK568" s="60"/>
      <c r="BL568" s="60"/>
      <c r="BM568" s="60"/>
      <c r="BN568" s="62">
        <v>18</v>
      </c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80">
        <v>71701000</v>
      </c>
      <c r="BZ568" s="76"/>
      <c r="CA568" s="76"/>
      <c r="CB568" s="76"/>
      <c r="CC568" s="76"/>
      <c r="CD568" s="76"/>
      <c r="CE568" s="62" t="s">
        <v>80</v>
      </c>
      <c r="CF568" s="62"/>
      <c r="CG568" s="62"/>
      <c r="CH568" s="62"/>
      <c r="CI568" s="62"/>
      <c r="CJ568" s="62"/>
      <c r="CK568" s="62"/>
      <c r="CL568" s="62"/>
      <c r="CM568" s="62"/>
      <c r="CN568" s="61">
        <v>2039400</v>
      </c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76" t="s">
        <v>642</v>
      </c>
      <c r="DC568" s="76"/>
      <c r="DD568" s="76"/>
      <c r="DE568" s="76"/>
      <c r="DF568" s="76"/>
      <c r="DG568" s="76"/>
      <c r="DH568" s="76"/>
      <c r="DI568" s="76"/>
      <c r="DJ568" s="76"/>
      <c r="DK568" s="76"/>
      <c r="DL568" s="76"/>
      <c r="DM568" s="76"/>
      <c r="DN568" s="76"/>
      <c r="DO568" s="59" t="s">
        <v>643</v>
      </c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62" t="s">
        <v>86</v>
      </c>
      <c r="EA568" s="62"/>
      <c r="EB568" s="62"/>
      <c r="EC568" s="62"/>
      <c r="ED568" s="62"/>
      <c r="EE568" s="62"/>
      <c r="EF568" s="62"/>
      <c r="EG568" s="62"/>
      <c r="EH568" s="62"/>
      <c r="EI568" s="62"/>
      <c r="EJ568" s="62"/>
      <c r="EK568" s="62"/>
      <c r="EL568" s="62" t="s">
        <v>84</v>
      </c>
      <c r="EM568" s="62"/>
      <c r="EN568" s="62"/>
      <c r="EO568" s="62"/>
      <c r="EP568" s="62"/>
      <c r="EQ568" s="62"/>
      <c r="ER568" s="62"/>
      <c r="ES568" s="62"/>
      <c r="ET568" s="62"/>
      <c r="EU568" s="62"/>
      <c r="EV568" s="62"/>
      <c r="EW568" s="62"/>
      <c r="EX568" s="62"/>
    </row>
    <row r="569" spans="1:154" s="21" customFormat="1" ht="41.25" customHeight="1" x14ac:dyDescent="0.2">
      <c r="A569" s="76" t="s">
        <v>803</v>
      </c>
      <c r="B569" s="76"/>
      <c r="C569" s="76"/>
      <c r="D569" s="76"/>
      <c r="E569" s="76"/>
      <c r="F569" s="83" t="s">
        <v>111</v>
      </c>
      <c r="G569" s="83"/>
      <c r="H569" s="83"/>
      <c r="I569" s="83"/>
      <c r="J569" s="83"/>
      <c r="K569" s="83"/>
      <c r="L569" s="83"/>
      <c r="M569" s="83"/>
      <c r="N569" s="83"/>
      <c r="O569" s="83" t="s">
        <v>312</v>
      </c>
      <c r="P569" s="83"/>
      <c r="Q569" s="83"/>
      <c r="R569" s="83"/>
      <c r="S569" s="83"/>
      <c r="T569" s="83"/>
      <c r="U569" s="83"/>
      <c r="V569" s="83"/>
      <c r="W569" s="83"/>
      <c r="X569" s="60" t="s">
        <v>344</v>
      </c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 t="s">
        <v>77</v>
      </c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9">
        <v>778</v>
      </c>
      <c r="AZ569" s="69"/>
      <c r="BA569" s="69"/>
      <c r="BB569" s="69"/>
      <c r="BC569" s="69"/>
      <c r="BD569" s="69"/>
      <c r="BE569" s="60" t="s">
        <v>95</v>
      </c>
      <c r="BF569" s="60"/>
      <c r="BG569" s="60"/>
      <c r="BH569" s="60"/>
      <c r="BI569" s="60"/>
      <c r="BJ569" s="60"/>
      <c r="BK569" s="60"/>
      <c r="BL569" s="60"/>
      <c r="BM569" s="60"/>
      <c r="BN569" s="62">
        <v>350</v>
      </c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80">
        <v>71701000</v>
      </c>
      <c r="BZ569" s="76"/>
      <c r="CA569" s="76"/>
      <c r="CB569" s="76"/>
      <c r="CC569" s="76"/>
      <c r="CD569" s="76"/>
      <c r="CE569" s="62" t="s">
        <v>80</v>
      </c>
      <c r="CF569" s="62"/>
      <c r="CG569" s="62"/>
      <c r="CH569" s="62"/>
      <c r="CI569" s="62"/>
      <c r="CJ569" s="62"/>
      <c r="CK569" s="62"/>
      <c r="CL569" s="62"/>
      <c r="CM569" s="62"/>
      <c r="CN569" s="61">
        <v>9110112</v>
      </c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76" t="s">
        <v>642</v>
      </c>
      <c r="DC569" s="76"/>
      <c r="DD569" s="76"/>
      <c r="DE569" s="76"/>
      <c r="DF569" s="76"/>
      <c r="DG569" s="76"/>
      <c r="DH569" s="76"/>
      <c r="DI569" s="76"/>
      <c r="DJ569" s="76"/>
      <c r="DK569" s="76"/>
      <c r="DL569" s="76"/>
      <c r="DM569" s="76"/>
      <c r="DN569" s="76"/>
      <c r="DO569" s="59" t="s">
        <v>643</v>
      </c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62" t="s">
        <v>102</v>
      </c>
      <c r="EA569" s="62"/>
      <c r="EB569" s="62"/>
      <c r="EC569" s="62"/>
      <c r="ED569" s="62"/>
      <c r="EE569" s="62"/>
      <c r="EF569" s="62"/>
      <c r="EG569" s="62"/>
      <c r="EH569" s="62"/>
      <c r="EI569" s="62"/>
      <c r="EJ569" s="62"/>
      <c r="EK569" s="62"/>
      <c r="EL569" s="62" t="s">
        <v>103</v>
      </c>
      <c r="EM569" s="62"/>
      <c r="EN569" s="62"/>
      <c r="EO569" s="62"/>
      <c r="EP569" s="62"/>
      <c r="EQ569" s="62"/>
      <c r="ER569" s="62"/>
      <c r="ES569" s="62"/>
      <c r="ET569" s="62"/>
      <c r="EU569" s="62"/>
      <c r="EV569" s="62"/>
      <c r="EW569" s="62"/>
      <c r="EX569" s="62"/>
    </row>
    <row r="570" spans="1:154" s="21" customFormat="1" ht="41.25" customHeight="1" x14ac:dyDescent="0.2">
      <c r="A570" s="76" t="s">
        <v>804</v>
      </c>
      <c r="B570" s="76"/>
      <c r="C570" s="76"/>
      <c r="D570" s="76"/>
      <c r="E570" s="76"/>
      <c r="F570" s="83" t="s">
        <v>111</v>
      </c>
      <c r="G570" s="83"/>
      <c r="H570" s="83"/>
      <c r="I570" s="83"/>
      <c r="J570" s="83"/>
      <c r="K570" s="83"/>
      <c r="L570" s="83"/>
      <c r="M570" s="83"/>
      <c r="N570" s="83"/>
      <c r="O570" s="83" t="s">
        <v>312</v>
      </c>
      <c r="P570" s="83"/>
      <c r="Q570" s="83"/>
      <c r="R570" s="83"/>
      <c r="S570" s="83"/>
      <c r="T570" s="83"/>
      <c r="U570" s="83"/>
      <c r="V570" s="83"/>
      <c r="W570" s="83"/>
      <c r="X570" s="60" t="s">
        <v>344</v>
      </c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 t="s">
        <v>77</v>
      </c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9">
        <v>778</v>
      </c>
      <c r="AZ570" s="69"/>
      <c r="BA570" s="69"/>
      <c r="BB570" s="69"/>
      <c r="BC570" s="69"/>
      <c r="BD570" s="69"/>
      <c r="BE570" s="60" t="s">
        <v>95</v>
      </c>
      <c r="BF570" s="60"/>
      <c r="BG570" s="60"/>
      <c r="BH570" s="60"/>
      <c r="BI570" s="60"/>
      <c r="BJ570" s="60"/>
      <c r="BK570" s="60"/>
      <c r="BL570" s="60"/>
      <c r="BM570" s="60"/>
      <c r="BN570" s="62">
        <v>6</v>
      </c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80">
        <v>71701000</v>
      </c>
      <c r="BZ570" s="76"/>
      <c r="CA570" s="76"/>
      <c r="CB570" s="76"/>
      <c r="CC570" s="76"/>
      <c r="CD570" s="76"/>
      <c r="CE570" s="62" t="s">
        <v>80</v>
      </c>
      <c r="CF570" s="62"/>
      <c r="CG570" s="62"/>
      <c r="CH570" s="62"/>
      <c r="CI570" s="62"/>
      <c r="CJ570" s="62"/>
      <c r="CK570" s="62"/>
      <c r="CL570" s="62"/>
      <c r="CM570" s="62"/>
      <c r="CN570" s="61">
        <v>597534.96</v>
      </c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76" t="s">
        <v>642</v>
      </c>
      <c r="DC570" s="76"/>
      <c r="DD570" s="76"/>
      <c r="DE570" s="76"/>
      <c r="DF570" s="76"/>
      <c r="DG570" s="76"/>
      <c r="DH570" s="76"/>
      <c r="DI570" s="76"/>
      <c r="DJ570" s="76"/>
      <c r="DK570" s="76"/>
      <c r="DL570" s="76"/>
      <c r="DM570" s="76"/>
      <c r="DN570" s="76"/>
      <c r="DO570" s="59" t="s">
        <v>634</v>
      </c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62" t="s">
        <v>86</v>
      </c>
      <c r="EA570" s="62"/>
      <c r="EB570" s="62"/>
      <c r="EC570" s="62"/>
      <c r="ED570" s="62"/>
      <c r="EE570" s="62"/>
      <c r="EF570" s="62"/>
      <c r="EG570" s="62"/>
      <c r="EH570" s="62"/>
      <c r="EI570" s="62"/>
      <c r="EJ570" s="62"/>
      <c r="EK570" s="62"/>
      <c r="EL570" s="62" t="s">
        <v>84</v>
      </c>
      <c r="EM570" s="62"/>
      <c r="EN570" s="62"/>
      <c r="EO570" s="62"/>
      <c r="EP570" s="62"/>
      <c r="EQ570" s="62"/>
      <c r="ER570" s="62"/>
      <c r="ES570" s="62"/>
      <c r="ET570" s="62"/>
      <c r="EU570" s="62"/>
      <c r="EV570" s="62"/>
      <c r="EW570" s="62"/>
      <c r="EX570" s="62"/>
    </row>
    <row r="571" spans="1:154" s="21" customFormat="1" ht="39" customHeight="1" x14ac:dyDescent="0.2">
      <c r="A571" s="76" t="s">
        <v>805</v>
      </c>
      <c r="B571" s="76"/>
      <c r="C571" s="76"/>
      <c r="D571" s="76"/>
      <c r="E571" s="76"/>
      <c r="F571" s="76" t="s">
        <v>111</v>
      </c>
      <c r="G571" s="76"/>
      <c r="H571" s="76"/>
      <c r="I571" s="76"/>
      <c r="J571" s="76"/>
      <c r="K571" s="76"/>
      <c r="L571" s="76"/>
      <c r="M571" s="76"/>
      <c r="N571" s="76"/>
      <c r="O571" s="76" t="s">
        <v>1438</v>
      </c>
      <c r="P571" s="76"/>
      <c r="Q571" s="76"/>
      <c r="R571" s="76"/>
      <c r="S571" s="76"/>
      <c r="T571" s="76"/>
      <c r="U571" s="76"/>
      <c r="V571" s="76"/>
      <c r="W571" s="76"/>
      <c r="X571" s="60" t="s">
        <v>1439</v>
      </c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 t="s">
        <v>77</v>
      </c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9">
        <v>796</v>
      </c>
      <c r="AZ571" s="69"/>
      <c r="BA571" s="69"/>
      <c r="BB571" s="69"/>
      <c r="BC571" s="69"/>
      <c r="BD571" s="69"/>
      <c r="BE571" s="62" t="s">
        <v>89</v>
      </c>
      <c r="BF571" s="62"/>
      <c r="BG571" s="62"/>
      <c r="BH571" s="62"/>
      <c r="BI571" s="62"/>
      <c r="BJ571" s="62"/>
      <c r="BK571" s="62"/>
      <c r="BL571" s="62"/>
      <c r="BM571" s="62"/>
      <c r="BN571" s="81">
        <v>10550</v>
      </c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0">
        <v>71701000</v>
      </c>
      <c r="BZ571" s="80"/>
      <c r="CA571" s="80"/>
      <c r="CB571" s="80"/>
      <c r="CC571" s="80"/>
      <c r="CD571" s="80"/>
      <c r="CE571" s="62" t="s">
        <v>80</v>
      </c>
      <c r="CF571" s="62"/>
      <c r="CG571" s="62"/>
      <c r="CH571" s="62"/>
      <c r="CI571" s="62"/>
      <c r="CJ571" s="62"/>
      <c r="CK571" s="62"/>
      <c r="CL571" s="62"/>
      <c r="CM571" s="62"/>
      <c r="CN571" s="61">
        <v>448312</v>
      </c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76" t="s">
        <v>642</v>
      </c>
      <c r="DC571" s="76"/>
      <c r="DD571" s="76"/>
      <c r="DE571" s="76"/>
      <c r="DF571" s="76"/>
      <c r="DG571" s="76"/>
      <c r="DH571" s="76"/>
      <c r="DI571" s="76"/>
      <c r="DJ571" s="76"/>
      <c r="DK571" s="76"/>
      <c r="DL571" s="76"/>
      <c r="DM571" s="76"/>
      <c r="DN571" s="76"/>
      <c r="DO571" s="76" t="s">
        <v>643</v>
      </c>
      <c r="DP571" s="76"/>
      <c r="DQ571" s="76"/>
      <c r="DR571" s="76"/>
      <c r="DS571" s="76"/>
      <c r="DT571" s="76"/>
      <c r="DU571" s="76"/>
      <c r="DV571" s="76"/>
      <c r="DW571" s="76"/>
      <c r="DX571" s="76"/>
      <c r="DY571" s="76"/>
      <c r="DZ571" s="62" t="s">
        <v>102</v>
      </c>
      <c r="EA571" s="62"/>
      <c r="EB571" s="62"/>
      <c r="EC571" s="62"/>
      <c r="ED571" s="62"/>
      <c r="EE571" s="62"/>
      <c r="EF571" s="62"/>
      <c r="EG571" s="62"/>
      <c r="EH571" s="62"/>
      <c r="EI571" s="62"/>
      <c r="EJ571" s="62"/>
      <c r="EK571" s="62"/>
      <c r="EL571" s="81" t="s">
        <v>103</v>
      </c>
      <c r="EM571" s="81"/>
      <c r="EN571" s="81"/>
      <c r="EO571" s="81"/>
      <c r="EP571" s="81"/>
      <c r="EQ571" s="81"/>
      <c r="ER571" s="81"/>
      <c r="ES571" s="81"/>
      <c r="ET571" s="81"/>
      <c r="EU571" s="81"/>
      <c r="EV571" s="81"/>
      <c r="EW571" s="81"/>
      <c r="EX571" s="81"/>
    </row>
    <row r="572" spans="1:154" s="21" customFormat="1" ht="39" customHeight="1" x14ac:dyDescent="0.2">
      <c r="A572" s="76" t="s">
        <v>806</v>
      </c>
      <c r="B572" s="76"/>
      <c r="C572" s="76"/>
      <c r="D572" s="76"/>
      <c r="E572" s="76"/>
      <c r="F572" s="76" t="s">
        <v>111</v>
      </c>
      <c r="G572" s="76"/>
      <c r="H572" s="76"/>
      <c r="I572" s="76"/>
      <c r="J572" s="76"/>
      <c r="K572" s="76"/>
      <c r="L572" s="76"/>
      <c r="M572" s="76"/>
      <c r="N572" s="76"/>
      <c r="O572" s="76" t="s">
        <v>312</v>
      </c>
      <c r="P572" s="76"/>
      <c r="Q572" s="76"/>
      <c r="R572" s="76"/>
      <c r="S572" s="76"/>
      <c r="T572" s="76"/>
      <c r="U572" s="76"/>
      <c r="V572" s="76"/>
      <c r="W572" s="76"/>
      <c r="X572" s="60" t="s">
        <v>344</v>
      </c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 t="s">
        <v>77</v>
      </c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9">
        <v>778</v>
      </c>
      <c r="AZ572" s="69"/>
      <c r="BA572" s="69"/>
      <c r="BB572" s="69"/>
      <c r="BC572" s="69"/>
      <c r="BD572" s="69"/>
      <c r="BE572" s="62" t="s">
        <v>95</v>
      </c>
      <c r="BF572" s="62"/>
      <c r="BG572" s="62"/>
      <c r="BH572" s="62"/>
      <c r="BI572" s="62"/>
      <c r="BJ572" s="62"/>
      <c r="BK572" s="62"/>
      <c r="BL572" s="62"/>
      <c r="BM572" s="62"/>
      <c r="BN572" s="81">
        <v>300</v>
      </c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0">
        <v>71701000</v>
      </c>
      <c r="BZ572" s="80"/>
      <c r="CA572" s="80"/>
      <c r="CB572" s="80"/>
      <c r="CC572" s="80"/>
      <c r="CD572" s="80"/>
      <c r="CE572" s="62" t="s">
        <v>80</v>
      </c>
      <c r="CF572" s="62"/>
      <c r="CG572" s="62"/>
      <c r="CH572" s="62"/>
      <c r="CI572" s="62"/>
      <c r="CJ572" s="62"/>
      <c r="CK572" s="62"/>
      <c r="CL572" s="62"/>
      <c r="CM572" s="62"/>
      <c r="CN572" s="61">
        <v>10230000</v>
      </c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76" t="s">
        <v>642</v>
      </c>
      <c r="DC572" s="76"/>
      <c r="DD572" s="76"/>
      <c r="DE572" s="76"/>
      <c r="DF572" s="76"/>
      <c r="DG572" s="76"/>
      <c r="DH572" s="76"/>
      <c r="DI572" s="76"/>
      <c r="DJ572" s="76"/>
      <c r="DK572" s="76"/>
      <c r="DL572" s="76"/>
      <c r="DM572" s="76"/>
      <c r="DN572" s="76"/>
      <c r="DO572" s="76" t="s">
        <v>643</v>
      </c>
      <c r="DP572" s="76"/>
      <c r="DQ572" s="76"/>
      <c r="DR572" s="76"/>
      <c r="DS572" s="76"/>
      <c r="DT572" s="76"/>
      <c r="DU572" s="76"/>
      <c r="DV572" s="76"/>
      <c r="DW572" s="76"/>
      <c r="DX572" s="76"/>
      <c r="DY572" s="76"/>
      <c r="DZ572" s="62" t="s">
        <v>102</v>
      </c>
      <c r="EA572" s="62"/>
      <c r="EB572" s="62"/>
      <c r="EC572" s="62"/>
      <c r="ED572" s="62"/>
      <c r="EE572" s="62"/>
      <c r="EF572" s="62"/>
      <c r="EG572" s="62"/>
      <c r="EH572" s="62"/>
      <c r="EI572" s="62"/>
      <c r="EJ572" s="62"/>
      <c r="EK572" s="62"/>
      <c r="EL572" s="81" t="s">
        <v>103</v>
      </c>
      <c r="EM572" s="81"/>
      <c r="EN572" s="81"/>
      <c r="EO572" s="81"/>
      <c r="EP572" s="81"/>
      <c r="EQ572" s="81"/>
      <c r="ER572" s="81"/>
      <c r="ES572" s="81"/>
      <c r="ET572" s="81"/>
      <c r="EU572" s="81"/>
      <c r="EV572" s="81"/>
      <c r="EW572" s="81"/>
      <c r="EX572" s="81"/>
    </row>
    <row r="573" spans="1:154" s="21" customFormat="1" ht="39" customHeight="1" x14ac:dyDescent="0.2">
      <c r="A573" s="76" t="s">
        <v>807</v>
      </c>
      <c r="B573" s="76"/>
      <c r="C573" s="76"/>
      <c r="D573" s="76"/>
      <c r="E573" s="76"/>
      <c r="F573" s="76" t="s">
        <v>111</v>
      </c>
      <c r="G573" s="76"/>
      <c r="H573" s="76"/>
      <c r="I573" s="76"/>
      <c r="J573" s="76"/>
      <c r="K573" s="76"/>
      <c r="L573" s="76"/>
      <c r="M573" s="76"/>
      <c r="N573" s="76"/>
      <c r="O573" s="76" t="s">
        <v>1242</v>
      </c>
      <c r="P573" s="76"/>
      <c r="Q573" s="76"/>
      <c r="R573" s="76"/>
      <c r="S573" s="76"/>
      <c r="T573" s="76"/>
      <c r="U573" s="76"/>
      <c r="V573" s="76"/>
      <c r="W573" s="76"/>
      <c r="X573" s="60" t="s">
        <v>1353</v>
      </c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 t="s">
        <v>77</v>
      </c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9">
        <v>778</v>
      </c>
      <c r="AZ573" s="69"/>
      <c r="BA573" s="69"/>
      <c r="BB573" s="69"/>
      <c r="BC573" s="69"/>
      <c r="BD573" s="69"/>
      <c r="BE573" s="62" t="s">
        <v>95</v>
      </c>
      <c r="BF573" s="62"/>
      <c r="BG573" s="62"/>
      <c r="BH573" s="62"/>
      <c r="BI573" s="62"/>
      <c r="BJ573" s="62"/>
      <c r="BK573" s="62"/>
      <c r="BL573" s="62"/>
      <c r="BM573" s="62"/>
      <c r="BN573" s="81">
        <v>35</v>
      </c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0">
        <v>71701000</v>
      </c>
      <c r="BZ573" s="80"/>
      <c r="CA573" s="80"/>
      <c r="CB573" s="80"/>
      <c r="CC573" s="80"/>
      <c r="CD573" s="80"/>
      <c r="CE573" s="62" t="s">
        <v>80</v>
      </c>
      <c r="CF573" s="62"/>
      <c r="CG573" s="62"/>
      <c r="CH573" s="62"/>
      <c r="CI573" s="62"/>
      <c r="CJ573" s="62"/>
      <c r="CK573" s="62"/>
      <c r="CL573" s="62"/>
      <c r="CM573" s="62"/>
      <c r="CN573" s="61">
        <v>105000</v>
      </c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76" t="s">
        <v>642</v>
      </c>
      <c r="DC573" s="76"/>
      <c r="DD573" s="76"/>
      <c r="DE573" s="76"/>
      <c r="DF573" s="76"/>
      <c r="DG573" s="76"/>
      <c r="DH573" s="76"/>
      <c r="DI573" s="76"/>
      <c r="DJ573" s="76"/>
      <c r="DK573" s="76"/>
      <c r="DL573" s="76"/>
      <c r="DM573" s="76"/>
      <c r="DN573" s="76"/>
      <c r="DO573" s="76" t="s">
        <v>643</v>
      </c>
      <c r="DP573" s="76"/>
      <c r="DQ573" s="76"/>
      <c r="DR573" s="76"/>
      <c r="DS573" s="76"/>
      <c r="DT573" s="76"/>
      <c r="DU573" s="76"/>
      <c r="DV573" s="76"/>
      <c r="DW573" s="76"/>
      <c r="DX573" s="76"/>
      <c r="DY573" s="76"/>
      <c r="DZ573" s="62" t="s">
        <v>86</v>
      </c>
      <c r="EA573" s="62"/>
      <c r="EB573" s="62"/>
      <c r="EC573" s="62"/>
      <c r="ED573" s="62"/>
      <c r="EE573" s="62"/>
      <c r="EF573" s="62"/>
      <c r="EG573" s="62"/>
      <c r="EH573" s="62"/>
      <c r="EI573" s="62"/>
      <c r="EJ573" s="62"/>
      <c r="EK573" s="62"/>
      <c r="EL573" s="81" t="s">
        <v>84</v>
      </c>
      <c r="EM573" s="81"/>
      <c r="EN573" s="81"/>
      <c r="EO573" s="81"/>
      <c r="EP573" s="81"/>
      <c r="EQ573" s="81"/>
      <c r="ER573" s="81"/>
      <c r="ES573" s="81"/>
      <c r="ET573" s="81"/>
      <c r="EU573" s="81"/>
      <c r="EV573" s="81"/>
      <c r="EW573" s="81"/>
      <c r="EX573" s="81"/>
    </row>
    <row r="574" spans="1:154" s="21" customFormat="1" ht="39" customHeight="1" x14ac:dyDescent="0.2">
      <c r="A574" s="76" t="s">
        <v>808</v>
      </c>
      <c r="B574" s="76"/>
      <c r="C574" s="76"/>
      <c r="D574" s="76"/>
      <c r="E574" s="76"/>
      <c r="F574" s="76" t="s">
        <v>111</v>
      </c>
      <c r="G574" s="76"/>
      <c r="H574" s="76"/>
      <c r="I574" s="76"/>
      <c r="J574" s="76"/>
      <c r="K574" s="76"/>
      <c r="L574" s="76"/>
      <c r="M574" s="76"/>
      <c r="N574" s="76"/>
      <c r="O574" s="76" t="s">
        <v>1440</v>
      </c>
      <c r="P574" s="76"/>
      <c r="Q574" s="76"/>
      <c r="R574" s="76"/>
      <c r="S574" s="76"/>
      <c r="T574" s="76"/>
      <c r="U574" s="76"/>
      <c r="V574" s="76"/>
      <c r="W574" s="76"/>
      <c r="X574" s="60" t="s">
        <v>1441</v>
      </c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 t="s">
        <v>77</v>
      </c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9">
        <v>876</v>
      </c>
      <c r="AZ574" s="69"/>
      <c r="BA574" s="69"/>
      <c r="BB574" s="69"/>
      <c r="BC574" s="69"/>
      <c r="BD574" s="69"/>
      <c r="BE574" s="62" t="s">
        <v>79</v>
      </c>
      <c r="BF574" s="62"/>
      <c r="BG574" s="62"/>
      <c r="BH574" s="62"/>
      <c r="BI574" s="62"/>
      <c r="BJ574" s="62"/>
      <c r="BK574" s="62"/>
      <c r="BL574" s="62"/>
      <c r="BM574" s="62"/>
      <c r="BN574" s="81">
        <v>26584</v>
      </c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0">
        <v>71701000</v>
      </c>
      <c r="BZ574" s="80"/>
      <c r="CA574" s="80"/>
      <c r="CB574" s="80"/>
      <c r="CC574" s="80"/>
      <c r="CD574" s="80"/>
      <c r="CE574" s="62" t="s">
        <v>80</v>
      </c>
      <c r="CF574" s="62"/>
      <c r="CG574" s="62"/>
      <c r="CH574" s="62"/>
      <c r="CI574" s="62"/>
      <c r="CJ574" s="62"/>
      <c r="CK574" s="62"/>
      <c r="CL574" s="62"/>
      <c r="CM574" s="62"/>
      <c r="CN574" s="61">
        <v>1245027</v>
      </c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76" t="s">
        <v>642</v>
      </c>
      <c r="DC574" s="76"/>
      <c r="DD574" s="76"/>
      <c r="DE574" s="76"/>
      <c r="DF574" s="76"/>
      <c r="DG574" s="76"/>
      <c r="DH574" s="76"/>
      <c r="DI574" s="76"/>
      <c r="DJ574" s="76"/>
      <c r="DK574" s="76"/>
      <c r="DL574" s="76"/>
      <c r="DM574" s="76"/>
      <c r="DN574" s="76"/>
      <c r="DO574" s="76" t="s">
        <v>1387</v>
      </c>
      <c r="DP574" s="76"/>
      <c r="DQ574" s="76"/>
      <c r="DR574" s="76"/>
      <c r="DS574" s="76"/>
      <c r="DT574" s="76"/>
      <c r="DU574" s="76"/>
      <c r="DV574" s="76"/>
      <c r="DW574" s="76"/>
      <c r="DX574" s="76"/>
      <c r="DY574" s="76"/>
      <c r="DZ574" s="62" t="s">
        <v>86</v>
      </c>
      <c r="EA574" s="62"/>
      <c r="EB574" s="62"/>
      <c r="EC574" s="62"/>
      <c r="ED574" s="62"/>
      <c r="EE574" s="62"/>
      <c r="EF574" s="62"/>
      <c r="EG574" s="62"/>
      <c r="EH574" s="62"/>
      <c r="EI574" s="62"/>
      <c r="EJ574" s="62"/>
      <c r="EK574" s="62"/>
      <c r="EL574" s="81" t="s">
        <v>84</v>
      </c>
      <c r="EM574" s="81"/>
      <c r="EN574" s="81"/>
      <c r="EO574" s="81"/>
      <c r="EP574" s="81"/>
      <c r="EQ574" s="81"/>
      <c r="ER574" s="81"/>
      <c r="ES574" s="81"/>
      <c r="ET574" s="81"/>
      <c r="EU574" s="81"/>
      <c r="EV574" s="81"/>
      <c r="EW574" s="81"/>
      <c r="EX574" s="81"/>
    </row>
    <row r="575" spans="1:154" s="21" customFormat="1" ht="39" customHeight="1" x14ac:dyDescent="0.2">
      <c r="A575" s="76" t="s">
        <v>809</v>
      </c>
      <c r="B575" s="76"/>
      <c r="C575" s="76"/>
      <c r="D575" s="76"/>
      <c r="E575" s="76"/>
      <c r="F575" s="76" t="s">
        <v>111</v>
      </c>
      <c r="G575" s="76"/>
      <c r="H575" s="76"/>
      <c r="I575" s="76"/>
      <c r="J575" s="76"/>
      <c r="K575" s="76"/>
      <c r="L575" s="76"/>
      <c r="M575" s="76"/>
      <c r="N575" s="76"/>
      <c r="O575" s="76" t="s">
        <v>1243</v>
      </c>
      <c r="P575" s="76"/>
      <c r="Q575" s="76"/>
      <c r="R575" s="76"/>
      <c r="S575" s="76"/>
      <c r="T575" s="76"/>
      <c r="U575" s="76"/>
      <c r="V575" s="76"/>
      <c r="W575" s="76"/>
      <c r="X575" s="60" t="s">
        <v>1338</v>
      </c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 t="s">
        <v>77</v>
      </c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9">
        <v>876</v>
      </c>
      <c r="AZ575" s="69"/>
      <c r="BA575" s="69"/>
      <c r="BB575" s="69"/>
      <c r="BC575" s="69"/>
      <c r="BD575" s="69"/>
      <c r="BE575" s="62" t="s">
        <v>79</v>
      </c>
      <c r="BF575" s="62"/>
      <c r="BG575" s="62"/>
      <c r="BH575" s="62"/>
      <c r="BI575" s="62"/>
      <c r="BJ575" s="62"/>
      <c r="BK575" s="62"/>
      <c r="BL575" s="62"/>
      <c r="BM575" s="62"/>
      <c r="BN575" s="81">
        <v>293</v>
      </c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0">
        <v>71701000</v>
      </c>
      <c r="BZ575" s="80"/>
      <c r="CA575" s="80"/>
      <c r="CB575" s="80"/>
      <c r="CC575" s="80"/>
      <c r="CD575" s="80"/>
      <c r="CE575" s="62" t="s">
        <v>80</v>
      </c>
      <c r="CF575" s="62"/>
      <c r="CG575" s="62"/>
      <c r="CH575" s="62"/>
      <c r="CI575" s="62"/>
      <c r="CJ575" s="62"/>
      <c r="CK575" s="62"/>
      <c r="CL575" s="62"/>
      <c r="CM575" s="62"/>
      <c r="CN575" s="61">
        <v>1662862.3</v>
      </c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76" t="s">
        <v>642</v>
      </c>
      <c r="DC575" s="76"/>
      <c r="DD575" s="76"/>
      <c r="DE575" s="76"/>
      <c r="DF575" s="76"/>
      <c r="DG575" s="76"/>
      <c r="DH575" s="76"/>
      <c r="DI575" s="76"/>
      <c r="DJ575" s="76"/>
      <c r="DK575" s="76"/>
      <c r="DL575" s="76"/>
      <c r="DM575" s="76"/>
      <c r="DN575" s="76"/>
      <c r="DO575" s="76" t="s">
        <v>643</v>
      </c>
      <c r="DP575" s="76"/>
      <c r="DQ575" s="76"/>
      <c r="DR575" s="76"/>
      <c r="DS575" s="76"/>
      <c r="DT575" s="76"/>
      <c r="DU575" s="76"/>
      <c r="DV575" s="76"/>
      <c r="DW575" s="76"/>
      <c r="DX575" s="76"/>
      <c r="DY575" s="76"/>
      <c r="DZ575" s="62" t="s">
        <v>86</v>
      </c>
      <c r="EA575" s="62"/>
      <c r="EB575" s="62"/>
      <c r="EC575" s="62"/>
      <c r="ED575" s="62"/>
      <c r="EE575" s="62"/>
      <c r="EF575" s="62"/>
      <c r="EG575" s="62"/>
      <c r="EH575" s="62"/>
      <c r="EI575" s="62"/>
      <c r="EJ575" s="62"/>
      <c r="EK575" s="62"/>
      <c r="EL575" s="81" t="s">
        <v>84</v>
      </c>
      <c r="EM575" s="81"/>
      <c r="EN575" s="81"/>
      <c r="EO575" s="81"/>
      <c r="EP575" s="81"/>
      <c r="EQ575" s="81"/>
      <c r="ER575" s="81"/>
      <c r="ES575" s="81"/>
      <c r="ET575" s="81"/>
      <c r="EU575" s="81"/>
      <c r="EV575" s="81"/>
      <c r="EW575" s="81"/>
      <c r="EX575" s="81"/>
    </row>
    <row r="576" spans="1:154" s="21" customFormat="1" ht="39" customHeight="1" x14ac:dyDescent="0.2">
      <c r="A576" s="76" t="s">
        <v>810</v>
      </c>
      <c r="B576" s="76"/>
      <c r="C576" s="76"/>
      <c r="D576" s="76"/>
      <c r="E576" s="76"/>
      <c r="F576" s="76" t="s">
        <v>111</v>
      </c>
      <c r="G576" s="76"/>
      <c r="H576" s="76"/>
      <c r="I576" s="76"/>
      <c r="J576" s="76"/>
      <c r="K576" s="76"/>
      <c r="L576" s="76"/>
      <c r="M576" s="76"/>
      <c r="N576" s="76"/>
      <c r="O576" s="76" t="s">
        <v>1442</v>
      </c>
      <c r="P576" s="76"/>
      <c r="Q576" s="76"/>
      <c r="R576" s="76"/>
      <c r="S576" s="76"/>
      <c r="T576" s="76"/>
      <c r="U576" s="76"/>
      <c r="V576" s="76"/>
      <c r="W576" s="76"/>
      <c r="X576" s="60" t="s">
        <v>1443</v>
      </c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 t="s">
        <v>77</v>
      </c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9">
        <v>876</v>
      </c>
      <c r="AZ576" s="69"/>
      <c r="BA576" s="69"/>
      <c r="BB576" s="69"/>
      <c r="BC576" s="69"/>
      <c r="BD576" s="69"/>
      <c r="BE576" s="62" t="s">
        <v>79</v>
      </c>
      <c r="BF576" s="62"/>
      <c r="BG576" s="62"/>
      <c r="BH576" s="62"/>
      <c r="BI576" s="62"/>
      <c r="BJ576" s="62"/>
      <c r="BK576" s="62"/>
      <c r="BL576" s="62"/>
      <c r="BM576" s="62"/>
      <c r="BN576" s="81">
        <v>123</v>
      </c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145">
        <v>71701000</v>
      </c>
      <c r="BZ576" s="146"/>
      <c r="CA576" s="146"/>
      <c r="CB576" s="146"/>
      <c r="CC576" s="146"/>
      <c r="CD576" s="147"/>
      <c r="CE576" s="62" t="s">
        <v>80</v>
      </c>
      <c r="CF576" s="62"/>
      <c r="CG576" s="62"/>
      <c r="CH576" s="62"/>
      <c r="CI576" s="62"/>
      <c r="CJ576" s="62"/>
      <c r="CK576" s="62"/>
      <c r="CL576" s="62"/>
      <c r="CM576" s="62"/>
      <c r="CN576" s="61">
        <v>1278886.97</v>
      </c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76" t="s">
        <v>642</v>
      </c>
      <c r="DC576" s="76"/>
      <c r="DD576" s="76"/>
      <c r="DE576" s="76"/>
      <c r="DF576" s="76"/>
      <c r="DG576" s="76"/>
      <c r="DH576" s="76"/>
      <c r="DI576" s="76"/>
      <c r="DJ576" s="76"/>
      <c r="DK576" s="76"/>
      <c r="DL576" s="76"/>
      <c r="DM576" s="76"/>
      <c r="DN576" s="76"/>
      <c r="DO576" s="76" t="s">
        <v>1387</v>
      </c>
      <c r="DP576" s="76"/>
      <c r="DQ576" s="76"/>
      <c r="DR576" s="76"/>
      <c r="DS576" s="76"/>
      <c r="DT576" s="76"/>
      <c r="DU576" s="76"/>
      <c r="DV576" s="76"/>
      <c r="DW576" s="76"/>
      <c r="DX576" s="76"/>
      <c r="DY576" s="76"/>
      <c r="DZ576" s="62" t="s">
        <v>86</v>
      </c>
      <c r="EA576" s="62"/>
      <c r="EB576" s="62"/>
      <c r="EC576" s="62"/>
      <c r="ED576" s="62"/>
      <c r="EE576" s="62"/>
      <c r="EF576" s="62"/>
      <c r="EG576" s="62"/>
      <c r="EH576" s="62"/>
      <c r="EI576" s="62"/>
      <c r="EJ576" s="62"/>
      <c r="EK576" s="62"/>
      <c r="EL576" s="81" t="s">
        <v>84</v>
      </c>
      <c r="EM576" s="81"/>
      <c r="EN576" s="81"/>
      <c r="EO576" s="81"/>
      <c r="EP576" s="81"/>
      <c r="EQ576" s="81"/>
      <c r="ER576" s="81"/>
      <c r="ES576" s="81"/>
      <c r="ET576" s="81"/>
      <c r="EU576" s="81"/>
      <c r="EV576" s="81"/>
      <c r="EW576" s="81"/>
      <c r="EX576" s="81"/>
    </row>
    <row r="577" spans="1:154" s="21" customFormat="1" ht="39" customHeight="1" x14ac:dyDescent="0.2">
      <c r="A577" s="76" t="s">
        <v>811</v>
      </c>
      <c r="B577" s="76"/>
      <c r="C577" s="76"/>
      <c r="D577" s="76"/>
      <c r="E577" s="76"/>
      <c r="F577" s="76" t="s">
        <v>111</v>
      </c>
      <c r="G577" s="76"/>
      <c r="H577" s="76"/>
      <c r="I577" s="76"/>
      <c r="J577" s="76"/>
      <c r="K577" s="76"/>
      <c r="L577" s="76"/>
      <c r="M577" s="76"/>
      <c r="N577" s="76"/>
      <c r="O577" s="76" t="s">
        <v>1442</v>
      </c>
      <c r="P577" s="76"/>
      <c r="Q577" s="76"/>
      <c r="R577" s="76"/>
      <c r="S577" s="76"/>
      <c r="T577" s="76"/>
      <c r="U577" s="76"/>
      <c r="V577" s="76"/>
      <c r="W577" s="76"/>
      <c r="X577" s="60" t="s">
        <v>1444</v>
      </c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 t="s">
        <v>77</v>
      </c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9">
        <v>778</v>
      </c>
      <c r="AZ577" s="69"/>
      <c r="BA577" s="69"/>
      <c r="BB577" s="69"/>
      <c r="BC577" s="69"/>
      <c r="BD577" s="69"/>
      <c r="BE577" s="62" t="s">
        <v>95</v>
      </c>
      <c r="BF577" s="62"/>
      <c r="BG577" s="62"/>
      <c r="BH577" s="62"/>
      <c r="BI577" s="62"/>
      <c r="BJ577" s="62"/>
      <c r="BK577" s="62"/>
      <c r="BL577" s="62"/>
      <c r="BM577" s="62"/>
      <c r="BN577" s="81">
        <v>510</v>
      </c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0">
        <v>71701000</v>
      </c>
      <c r="BZ577" s="80"/>
      <c r="CA577" s="80"/>
      <c r="CB577" s="80"/>
      <c r="CC577" s="80"/>
      <c r="CD577" s="80"/>
      <c r="CE577" s="62" t="s">
        <v>80</v>
      </c>
      <c r="CF577" s="62"/>
      <c r="CG577" s="62"/>
      <c r="CH577" s="62"/>
      <c r="CI577" s="62"/>
      <c r="CJ577" s="62"/>
      <c r="CK577" s="62"/>
      <c r="CL577" s="62"/>
      <c r="CM577" s="62"/>
      <c r="CN577" s="61">
        <v>830000</v>
      </c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76" t="s">
        <v>642</v>
      </c>
      <c r="DC577" s="76"/>
      <c r="DD577" s="76"/>
      <c r="DE577" s="76"/>
      <c r="DF577" s="76"/>
      <c r="DG577" s="76"/>
      <c r="DH577" s="76"/>
      <c r="DI577" s="76"/>
      <c r="DJ577" s="76"/>
      <c r="DK577" s="76"/>
      <c r="DL577" s="76"/>
      <c r="DM577" s="76"/>
      <c r="DN577" s="76"/>
      <c r="DO577" s="76" t="s">
        <v>1387</v>
      </c>
      <c r="DP577" s="76"/>
      <c r="DQ577" s="76"/>
      <c r="DR577" s="76"/>
      <c r="DS577" s="76"/>
      <c r="DT577" s="76"/>
      <c r="DU577" s="76"/>
      <c r="DV577" s="76"/>
      <c r="DW577" s="76"/>
      <c r="DX577" s="76"/>
      <c r="DY577" s="76"/>
      <c r="DZ577" s="62" t="s">
        <v>86</v>
      </c>
      <c r="EA577" s="62"/>
      <c r="EB577" s="62"/>
      <c r="EC577" s="62"/>
      <c r="ED577" s="62"/>
      <c r="EE577" s="62"/>
      <c r="EF577" s="62"/>
      <c r="EG577" s="62"/>
      <c r="EH577" s="62"/>
      <c r="EI577" s="62"/>
      <c r="EJ577" s="62"/>
      <c r="EK577" s="62"/>
      <c r="EL577" s="81" t="s">
        <v>84</v>
      </c>
      <c r="EM577" s="81"/>
      <c r="EN577" s="81"/>
      <c r="EO577" s="81"/>
      <c r="EP577" s="81"/>
      <c r="EQ577" s="81"/>
      <c r="ER577" s="81"/>
      <c r="ES577" s="81"/>
      <c r="ET577" s="81"/>
      <c r="EU577" s="81"/>
      <c r="EV577" s="81"/>
      <c r="EW577" s="81"/>
      <c r="EX577" s="81"/>
    </row>
    <row r="578" spans="1:154" s="21" customFormat="1" ht="41.25" customHeight="1" x14ac:dyDescent="0.2">
      <c r="A578" s="76" t="s">
        <v>812</v>
      </c>
      <c r="B578" s="76"/>
      <c r="C578" s="76"/>
      <c r="D578" s="76"/>
      <c r="E578" s="76"/>
      <c r="F578" s="76" t="s">
        <v>111</v>
      </c>
      <c r="G578" s="76"/>
      <c r="H578" s="76"/>
      <c r="I578" s="76"/>
      <c r="J578" s="76"/>
      <c r="K578" s="76"/>
      <c r="L578" s="76"/>
      <c r="M578" s="76"/>
      <c r="N578" s="76"/>
      <c r="O578" s="76" t="s">
        <v>312</v>
      </c>
      <c r="P578" s="76"/>
      <c r="Q578" s="76"/>
      <c r="R578" s="76"/>
      <c r="S578" s="76"/>
      <c r="T578" s="76"/>
      <c r="U578" s="76"/>
      <c r="V578" s="76"/>
      <c r="W578" s="76"/>
      <c r="X578" s="60" t="s">
        <v>125</v>
      </c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 t="s">
        <v>77</v>
      </c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9">
        <v>778</v>
      </c>
      <c r="AZ578" s="69"/>
      <c r="BA578" s="69"/>
      <c r="BB578" s="69"/>
      <c r="BC578" s="69"/>
      <c r="BD578" s="69"/>
      <c r="BE578" s="62" t="s">
        <v>95</v>
      </c>
      <c r="BF578" s="62"/>
      <c r="BG578" s="62"/>
      <c r="BH578" s="62"/>
      <c r="BI578" s="62"/>
      <c r="BJ578" s="62"/>
      <c r="BK578" s="62"/>
      <c r="BL578" s="62"/>
      <c r="BM578" s="62"/>
      <c r="BN578" s="81">
        <v>700</v>
      </c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0">
        <v>71701000</v>
      </c>
      <c r="BZ578" s="80"/>
      <c r="CA578" s="80"/>
      <c r="CB578" s="80"/>
      <c r="CC578" s="80"/>
      <c r="CD578" s="80"/>
      <c r="CE578" s="62" t="s">
        <v>80</v>
      </c>
      <c r="CF578" s="62"/>
      <c r="CG578" s="62"/>
      <c r="CH578" s="62"/>
      <c r="CI578" s="62"/>
      <c r="CJ578" s="62"/>
      <c r="CK578" s="62"/>
      <c r="CL578" s="62"/>
      <c r="CM578" s="62"/>
      <c r="CN578" s="61">
        <v>1134749</v>
      </c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76" t="s">
        <v>642</v>
      </c>
      <c r="DC578" s="76"/>
      <c r="DD578" s="76"/>
      <c r="DE578" s="76"/>
      <c r="DF578" s="76"/>
      <c r="DG578" s="76"/>
      <c r="DH578" s="76"/>
      <c r="DI578" s="76"/>
      <c r="DJ578" s="76"/>
      <c r="DK578" s="76"/>
      <c r="DL578" s="76"/>
      <c r="DM578" s="76"/>
      <c r="DN578" s="76"/>
      <c r="DO578" s="76" t="s">
        <v>1387</v>
      </c>
      <c r="DP578" s="76"/>
      <c r="DQ578" s="76"/>
      <c r="DR578" s="76"/>
      <c r="DS578" s="76"/>
      <c r="DT578" s="76"/>
      <c r="DU578" s="76"/>
      <c r="DV578" s="76"/>
      <c r="DW578" s="76"/>
      <c r="DX578" s="76"/>
      <c r="DY578" s="76"/>
      <c r="DZ578" s="62" t="s">
        <v>86</v>
      </c>
      <c r="EA578" s="62"/>
      <c r="EB578" s="62"/>
      <c r="EC578" s="62"/>
      <c r="ED578" s="62"/>
      <c r="EE578" s="62"/>
      <c r="EF578" s="62"/>
      <c r="EG578" s="62"/>
      <c r="EH578" s="62"/>
      <c r="EI578" s="62"/>
      <c r="EJ578" s="62"/>
      <c r="EK578" s="62"/>
      <c r="EL578" s="81" t="s">
        <v>84</v>
      </c>
      <c r="EM578" s="81"/>
      <c r="EN578" s="81"/>
      <c r="EO578" s="81"/>
      <c r="EP578" s="81"/>
      <c r="EQ578" s="81"/>
      <c r="ER578" s="81"/>
      <c r="ES578" s="81"/>
      <c r="ET578" s="81"/>
      <c r="EU578" s="81"/>
      <c r="EV578" s="81"/>
      <c r="EW578" s="81"/>
      <c r="EX578" s="81"/>
    </row>
    <row r="579" spans="1:154" s="21" customFormat="1" ht="41.25" customHeight="1" x14ac:dyDescent="0.2">
      <c r="A579" s="76" t="s">
        <v>813</v>
      </c>
      <c r="B579" s="76"/>
      <c r="C579" s="76"/>
      <c r="D579" s="76"/>
      <c r="E579" s="76"/>
      <c r="F579" s="76" t="s">
        <v>111</v>
      </c>
      <c r="G579" s="76"/>
      <c r="H579" s="76"/>
      <c r="I579" s="76"/>
      <c r="J579" s="76"/>
      <c r="K579" s="76"/>
      <c r="L579" s="76"/>
      <c r="M579" s="76"/>
      <c r="N579" s="76"/>
      <c r="O579" s="76" t="s">
        <v>312</v>
      </c>
      <c r="P579" s="76"/>
      <c r="Q579" s="76"/>
      <c r="R579" s="76"/>
      <c r="S579" s="76"/>
      <c r="T579" s="76"/>
      <c r="U579" s="76"/>
      <c r="V579" s="76"/>
      <c r="W579" s="76"/>
      <c r="X579" s="60" t="s">
        <v>125</v>
      </c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 t="s">
        <v>77</v>
      </c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60"/>
      <c r="AV579" s="60"/>
      <c r="AW579" s="60"/>
      <c r="AX579" s="60"/>
      <c r="AY579" s="69">
        <v>778</v>
      </c>
      <c r="AZ579" s="69"/>
      <c r="BA579" s="69"/>
      <c r="BB579" s="69"/>
      <c r="BC579" s="69"/>
      <c r="BD579" s="69"/>
      <c r="BE579" s="62" t="s">
        <v>95</v>
      </c>
      <c r="BF579" s="62"/>
      <c r="BG579" s="62"/>
      <c r="BH579" s="62"/>
      <c r="BI579" s="62"/>
      <c r="BJ579" s="62"/>
      <c r="BK579" s="62"/>
      <c r="BL579" s="62"/>
      <c r="BM579" s="62"/>
      <c r="BN579" s="81">
        <v>100</v>
      </c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0">
        <v>71701000</v>
      </c>
      <c r="BZ579" s="80"/>
      <c r="CA579" s="80"/>
      <c r="CB579" s="80"/>
      <c r="CC579" s="80"/>
      <c r="CD579" s="80"/>
      <c r="CE579" s="62" t="s">
        <v>80</v>
      </c>
      <c r="CF579" s="62"/>
      <c r="CG579" s="62"/>
      <c r="CH579" s="62"/>
      <c r="CI579" s="62"/>
      <c r="CJ579" s="62"/>
      <c r="CK579" s="62"/>
      <c r="CL579" s="62"/>
      <c r="CM579" s="62"/>
      <c r="CN579" s="61">
        <v>1554740</v>
      </c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76" t="s">
        <v>642</v>
      </c>
      <c r="DC579" s="76"/>
      <c r="DD579" s="76"/>
      <c r="DE579" s="76"/>
      <c r="DF579" s="76"/>
      <c r="DG579" s="76"/>
      <c r="DH579" s="76"/>
      <c r="DI579" s="76"/>
      <c r="DJ579" s="76"/>
      <c r="DK579" s="76"/>
      <c r="DL579" s="76"/>
      <c r="DM579" s="76"/>
      <c r="DN579" s="76"/>
      <c r="DO579" s="76" t="s">
        <v>643</v>
      </c>
      <c r="DP579" s="76"/>
      <c r="DQ579" s="76"/>
      <c r="DR579" s="76"/>
      <c r="DS579" s="76"/>
      <c r="DT579" s="76"/>
      <c r="DU579" s="76"/>
      <c r="DV579" s="76"/>
      <c r="DW579" s="76"/>
      <c r="DX579" s="76"/>
      <c r="DY579" s="76"/>
      <c r="DZ579" s="62" t="s">
        <v>86</v>
      </c>
      <c r="EA579" s="62"/>
      <c r="EB579" s="62"/>
      <c r="EC579" s="62"/>
      <c r="ED579" s="62"/>
      <c r="EE579" s="62"/>
      <c r="EF579" s="62"/>
      <c r="EG579" s="62"/>
      <c r="EH579" s="62"/>
      <c r="EI579" s="62"/>
      <c r="EJ579" s="62"/>
      <c r="EK579" s="62"/>
      <c r="EL579" s="81" t="s">
        <v>84</v>
      </c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</row>
    <row r="580" spans="1:154" s="21" customFormat="1" ht="41.25" customHeight="1" x14ac:dyDescent="0.2">
      <c r="A580" s="76" t="s">
        <v>814</v>
      </c>
      <c r="B580" s="76"/>
      <c r="C580" s="76"/>
      <c r="D580" s="76"/>
      <c r="E580" s="76"/>
      <c r="F580" s="76" t="s">
        <v>111</v>
      </c>
      <c r="G580" s="76"/>
      <c r="H580" s="76"/>
      <c r="I580" s="76"/>
      <c r="J580" s="76"/>
      <c r="K580" s="76"/>
      <c r="L580" s="76"/>
      <c r="M580" s="76"/>
      <c r="N580" s="76"/>
      <c r="O580" s="76" t="s">
        <v>312</v>
      </c>
      <c r="P580" s="76"/>
      <c r="Q580" s="76"/>
      <c r="R580" s="76"/>
      <c r="S580" s="76"/>
      <c r="T580" s="76"/>
      <c r="U580" s="76"/>
      <c r="V580" s="76"/>
      <c r="W580" s="76"/>
      <c r="X580" s="60" t="s">
        <v>125</v>
      </c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 t="s">
        <v>77</v>
      </c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9">
        <v>778</v>
      </c>
      <c r="AZ580" s="69"/>
      <c r="BA580" s="69"/>
      <c r="BB580" s="69"/>
      <c r="BC580" s="69"/>
      <c r="BD580" s="69"/>
      <c r="BE580" s="62" t="s">
        <v>95</v>
      </c>
      <c r="BF580" s="62"/>
      <c r="BG580" s="62"/>
      <c r="BH580" s="62"/>
      <c r="BI580" s="62"/>
      <c r="BJ580" s="62"/>
      <c r="BK580" s="62"/>
      <c r="BL580" s="62"/>
      <c r="BM580" s="62"/>
      <c r="BN580" s="81">
        <v>770</v>
      </c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0">
        <v>71701000</v>
      </c>
      <c r="BZ580" s="80"/>
      <c r="CA580" s="80"/>
      <c r="CB580" s="80"/>
      <c r="CC580" s="80"/>
      <c r="CD580" s="80"/>
      <c r="CE580" s="62" t="s">
        <v>80</v>
      </c>
      <c r="CF580" s="62"/>
      <c r="CG580" s="62"/>
      <c r="CH580" s="62"/>
      <c r="CI580" s="62"/>
      <c r="CJ580" s="62"/>
      <c r="CK580" s="62"/>
      <c r="CL580" s="62"/>
      <c r="CM580" s="62"/>
      <c r="CN580" s="61">
        <v>1286615.8</v>
      </c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76" t="s">
        <v>642</v>
      </c>
      <c r="DC580" s="76"/>
      <c r="DD580" s="76"/>
      <c r="DE580" s="76"/>
      <c r="DF580" s="76"/>
      <c r="DG580" s="76"/>
      <c r="DH580" s="76"/>
      <c r="DI580" s="76"/>
      <c r="DJ580" s="76"/>
      <c r="DK580" s="76"/>
      <c r="DL580" s="76"/>
      <c r="DM580" s="76"/>
      <c r="DN580" s="76"/>
      <c r="DO580" s="76" t="s">
        <v>643</v>
      </c>
      <c r="DP580" s="76"/>
      <c r="DQ580" s="76"/>
      <c r="DR580" s="76"/>
      <c r="DS580" s="76"/>
      <c r="DT580" s="76"/>
      <c r="DU580" s="76"/>
      <c r="DV580" s="76"/>
      <c r="DW580" s="76"/>
      <c r="DX580" s="76"/>
      <c r="DY580" s="76"/>
      <c r="DZ580" s="62" t="s">
        <v>86</v>
      </c>
      <c r="EA580" s="62"/>
      <c r="EB580" s="62"/>
      <c r="EC580" s="62"/>
      <c r="ED580" s="62"/>
      <c r="EE580" s="62"/>
      <c r="EF580" s="62"/>
      <c r="EG580" s="62"/>
      <c r="EH580" s="62"/>
      <c r="EI580" s="62"/>
      <c r="EJ580" s="62"/>
      <c r="EK580" s="62"/>
      <c r="EL580" s="81" t="s">
        <v>84</v>
      </c>
      <c r="EM580" s="81"/>
      <c r="EN580" s="81"/>
      <c r="EO580" s="81"/>
      <c r="EP580" s="81"/>
      <c r="EQ580" s="81"/>
      <c r="ER580" s="81"/>
      <c r="ES580" s="81"/>
      <c r="ET580" s="81"/>
      <c r="EU580" s="81"/>
      <c r="EV580" s="81"/>
      <c r="EW580" s="81"/>
      <c r="EX580" s="81"/>
    </row>
    <row r="581" spans="1:154" s="21" customFormat="1" ht="41.25" customHeight="1" x14ac:dyDescent="0.2">
      <c r="A581" s="76" t="s">
        <v>815</v>
      </c>
      <c r="B581" s="76"/>
      <c r="C581" s="76"/>
      <c r="D581" s="76"/>
      <c r="E581" s="76"/>
      <c r="F581" s="76" t="s">
        <v>111</v>
      </c>
      <c r="G581" s="76"/>
      <c r="H581" s="76"/>
      <c r="I581" s="76"/>
      <c r="J581" s="76"/>
      <c r="K581" s="76"/>
      <c r="L581" s="76"/>
      <c r="M581" s="76"/>
      <c r="N581" s="76"/>
      <c r="O581" s="76" t="s">
        <v>1240</v>
      </c>
      <c r="P581" s="76"/>
      <c r="Q581" s="76"/>
      <c r="R581" s="76"/>
      <c r="S581" s="76"/>
      <c r="T581" s="76"/>
      <c r="U581" s="76"/>
      <c r="V581" s="76"/>
      <c r="W581" s="76"/>
      <c r="X581" s="60" t="s">
        <v>375</v>
      </c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 t="s">
        <v>77</v>
      </c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9">
        <v>778</v>
      </c>
      <c r="AZ581" s="69"/>
      <c r="BA581" s="69"/>
      <c r="BB581" s="69"/>
      <c r="BC581" s="69"/>
      <c r="BD581" s="69"/>
      <c r="BE581" s="62" t="s">
        <v>95</v>
      </c>
      <c r="BF581" s="62"/>
      <c r="BG581" s="62"/>
      <c r="BH581" s="62"/>
      <c r="BI581" s="62"/>
      <c r="BJ581" s="62"/>
      <c r="BK581" s="62"/>
      <c r="BL581" s="62"/>
      <c r="BM581" s="62"/>
      <c r="BN581" s="81">
        <v>3220</v>
      </c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0">
        <v>71701000</v>
      </c>
      <c r="BZ581" s="80"/>
      <c r="CA581" s="80"/>
      <c r="CB581" s="80"/>
      <c r="CC581" s="80"/>
      <c r="CD581" s="80"/>
      <c r="CE581" s="62" t="s">
        <v>80</v>
      </c>
      <c r="CF581" s="62"/>
      <c r="CG581" s="62"/>
      <c r="CH581" s="62"/>
      <c r="CI581" s="62"/>
      <c r="CJ581" s="62"/>
      <c r="CK581" s="62"/>
      <c r="CL581" s="62"/>
      <c r="CM581" s="62"/>
      <c r="CN581" s="61">
        <v>385077.9</v>
      </c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76" t="s">
        <v>642</v>
      </c>
      <c r="DC581" s="76"/>
      <c r="DD581" s="76"/>
      <c r="DE581" s="76"/>
      <c r="DF581" s="76"/>
      <c r="DG581" s="76"/>
      <c r="DH581" s="76"/>
      <c r="DI581" s="76"/>
      <c r="DJ581" s="76"/>
      <c r="DK581" s="76"/>
      <c r="DL581" s="76"/>
      <c r="DM581" s="76"/>
      <c r="DN581" s="76"/>
      <c r="DO581" s="76" t="s">
        <v>643</v>
      </c>
      <c r="DP581" s="76"/>
      <c r="DQ581" s="76"/>
      <c r="DR581" s="76"/>
      <c r="DS581" s="76"/>
      <c r="DT581" s="76"/>
      <c r="DU581" s="76"/>
      <c r="DV581" s="76"/>
      <c r="DW581" s="76"/>
      <c r="DX581" s="76"/>
      <c r="DY581" s="76"/>
      <c r="DZ581" s="62" t="s">
        <v>86</v>
      </c>
      <c r="EA581" s="62"/>
      <c r="EB581" s="62"/>
      <c r="EC581" s="62"/>
      <c r="ED581" s="62"/>
      <c r="EE581" s="62"/>
      <c r="EF581" s="62"/>
      <c r="EG581" s="62"/>
      <c r="EH581" s="62"/>
      <c r="EI581" s="62"/>
      <c r="EJ581" s="62"/>
      <c r="EK581" s="62"/>
      <c r="EL581" s="81" t="s">
        <v>84</v>
      </c>
      <c r="EM581" s="81"/>
      <c r="EN581" s="81"/>
      <c r="EO581" s="81"/>
      <c r="EP581" s="81"/>
      <c r="EQ581" s="81"/>
      <c r="ER581" s="81"/>
      <c r="ES581" s="81"/>
      <c r="ET581" s="81"/>
      <c r="EU581" s="81"/>
      <c r="EV581" s="81"/>
      <c r="EW581" s="81"/>
      <c r="EX581" s="81"/>
    </row>
    <row r="582" spans="1:154" s="21" customFormat="1" ht="41.25" customHeight="1" x14ac:dyDescent="0.2">
      <c r="A582" s="76" t="s">
        <v>816</v>
      </c>
      <c r="B582" s="76"/>
      <c r="C582" s="76"/>
      <c r="D582" s="76"/>
      <c r="E582" s="76"/>
      <c r="F582" s="76" t="s">
        <v>111</v>
      </c>
      <c r="G582" s="76"/>
      <c r="H582" s="76"/>
      <c r="I582" s="76"/>
      <c r="J582" s="76"/>
      <c r="K582" s="76"/>
      <c r="L582" s="76"/>
      <c r="M582" s="76"/>
      <c r="N582" s="76"/>
      <c r="O582" s="76" t="s">
        <v>312</v>
      </c>
      <c r="P582" s="76"/>
      <c r="Q582" s="76"/>
      <c r="R582" s="76"/>
      <c r="S582" s="76"/>
      <c r="T582" s="76"/>
      <c r="U582" s="76"/>
      <c r="V582" s="76"/>
      <c r="W582" s="76"/>
      <c r="X582" s="60" t="s">
        <v>344</v>
      </c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 t="s">
        <v>77</v>
      </c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9">
        <v>778</v>
      </c>
      <c r="AZ582" s="69"/>
      <c r="BA582" s="69"/>
      <c r="BB582" s="69"/>
      <c r="BC582" s="69"/>
      <c r="BD582" s="69"/>
      <c r="BE582" s="62" t="s">
        <v>95</v>
      </c>
      <c r="BF582" s="62"/>
      <c r="BG582" s="62"/>
      <c r="BH582" s="62"/>
      <c r="BI582" s="62"/>
      <c r="BJ582" s="62"/>
      <c r="BK582" s="62"/>
      <c r="BL582" s="62"/>
      <c r="BM582" s="62"/>
      <c r="BN582" s="81">
        <v>2500</v>
      </c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0">
        <v>71701000</v>
      </c>
      <c r="BZ582" s="80"/>
      <c r="CA582" s="80"/>
      <c r="CB582" s="80"/>
      <c r="CC582" s="80"/>
      <c r="CD582" s="80"/>
      <c r="CE582" s="62" t="s">
        <v>80</v>
      </c>
      <c r="CF582" s="62"/>
      <c r="CG582" s="62"/>
      <c r="CH582" s="62"/>
      <c r="CI582" s="62"/>
      <c r="CJ582" s="62"/>
      <c r="CK582" s="62"/>
      <c r="CL582" s="62"/>
      <c r="CM582" s="62"/>
      <c r="CN582" s="61">
        <v>1557325</v>
      </c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76" t="s">
        <v>642</v>
      </c>
      <c r="DC582" s="76"/>
      <c r="DD582" s="76"/>
      <c r="DE582" s="76"/>
      <c r="DF582" s="76"/>
      <c r="DG582" s="76"/>
      <c r="DH582" s="76"/>
      <c r="DI582" s="76"/>
      <c r="DJ582" s="76"/>
      <c r="DK582" s="76"/>
      <c r="DL582" s="76"/>
      <c r="DM582" s="76"/>
      <c r="DN582" s="76"/>
      <c r="DO582" s="76" t="s">
        <v>643</v>
      </c>
      <c r="DP582" s="76"/>
      <c r="DQ582" s="76"/>
      <c r="DR582" s="76"/>
      <c r="DS582" s="76"/>
      <c r="DT582" s="76"/>
      <c r="DU582" s="76"/>
      <c r="DV582" s="76"/>
      <c r="DW582" s="76"/>
      <c r="DX582" s="76"/>
      <c r="DY582" s="76"/>
      <c r="DZ582" s="62" t="s">
        <v>86</v>
      </c>
      <c r="EA582" s="62"/>
      <c r="EB582" s="62"/>
      <c r="EC582" s="62"/>
      <c r="ED582" s="62"/>
      <c r="EE582" s="62"/>
      <c r="EF582" s="62"/>
      <c r="EG582" s="62"/>
      <c r="EH582" s="62"/>
      <c r="EI582" s="62"/>
      <c r="EJ582" s="62"/>
      <c r="EK582" s="62"/>
      <c r="EL582" s="81" t="s">
        <v>84</v>
      </c>
      <c r="EM582" s="81"/>
      <c r="EN582" s="81"/>
      <c r="EO582" s="81"/>
      <c r="EP582" s="81"/>
      <c r="EQ582" s="81"/>
      <c r="ER582" s="81"/>
      <c r="ES582" s="81"/>
      <c r="ET582" s="81"/>
      <c r="EU582" s="81"/>
      <c r="EV582" s="81"/>
      <c r="EW582" s="81"/>
      <c r="EX582" s="81"/>
    </row>
    <row r="583" spans="1:154" s="21" customFormat="1" ht="41.25" customHeight="1" x14ac:dyDescent="0.2">
      <c r="A583" s="76" t="s">
        <v>817</v>
      </c>
      <c r="B583" s="76"/>
      <c r="C583" s="76"/>
      <c r="D583" s="76"/>
      <c r="E583" s="76"/>
      <c r="F583" s="76" t="s">
        <v>1306</v>
      </c>
      <c r="G583" s="76"/>
      <c r="H583" s="76"/>
      <c r="I583" s="76"/>
      <c r="J583" s="76"/>
      <c r="K583" s="76"/>
      <c r="L583" s="76"/>
      <c r="M583" s="76"/>
      <c r="N583" s="76"/>
      <c r="O583" s="76" t="s">
        <v>1240</v>
      </c>
      <c r="P583" s="76"/>
      <c r="Q583" s="76"/>
      <c r="R583" s="76"/>
      <c r="S583" s="76"/>
      <c r="T583" s="76"/>
      <c r="U583" s="76"/>
      <c r="V583" s="76"/>
      <c r="W583" s="76"/>
      <c r="X583" s="60" t="s">
        <v>1361</v>
      </c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 t="s">
        <v>77</v>
      </c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9">
        <v>778</v>
      </c>
      <c r="AZ583" s="69"/>
      <c r="BA583" s="69"/>
      <c r="BB583" s="69"/>
      <c r="BC583" s="69"/>
      <c r="BD583" s="69"/>
      <c r="BE583" s="62" t="s">
        <v>95</v>
      </c>
      <c r="BF583" s="62"/>
      <c r="BG583" s="62"/>
      <c r="BH583" s="62"/>
      <c r="BI583" s="62"/>
      <c r="BJ583" s="62"/>
      <c r="BK583" s="62"/>
      <c r="BL583" s="62"/>
      <c r="BM583" s="62"/>
      <c r="BN583" s="81">
        <v>2555</v>
      </c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0">
        <v>71701000</v>
      </c>
      <c r="BZ583" s="80"/>
      <c r="CA583" s="80"/>
      <c r="CB583" s="80"/>
      <c r="CC583" s="80"/>
      <c r="CD583" s="80"/>
      <c r="CE583" s="62" t="s">
        <v>80</v>
      </c>
      <c r="CF583" s="62"/>
      <c r="CG583" s="62"/>
      <c r="CH583" s="62"/>
      <c r="CI583" s="62"/>
      <c r="CJ583" s="62"/>
      <c r="CK583" s="62"/>
      <c r="CL583" s="62"/>
      <c r="CM583" s="62"/>
      <c r="CN583" s="61">
        <v>246104.9</v>
      </c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76" t="s">
        <v>642</v>
      </c>
      <c r="DC583" s="76"/>
      <c r="DD583" s="76"/>
      <c r="DE583" s="76"/>
      <c r="DF583" s="76"/>
      <c r="DG583" s="76"/>
      <c r="DH583" s="76"/>
      <c r="DI583" s="76"/>
      <c r="DJ583" s="76"/>
      <c r="DK583" s="76"/>
      <c r="DL583" s="76"/>
      <c r="DM583" s="76"/>
      <c r="DN583" s="76"/>
      <c r="DO583" s="76" t="s">
        <v>643</v>
      </c>
      <c r="DP583" s="76"/>
      <c r="DQ583" s="76"/>
      <c r="DR583" s="76"/>
      <c r="DS583" s="76"/>
      <c r="DT583" s="76"/>
      <c r="DU583" s="76"/>
      <c r="DV583" s="76"/>
      <c r="DW583" s="76"/>
      <c r="DX583" s="76"/>
      <c r="DY583" s="76"/>
      <c r="DZ583" s="62" t="s">
        <v>86</v>
      </c>
      <c r="EA583" s="62"/>
      <c r="EB583" s="62"/>
      <c r="EC583" s="62"/>
      <c r="ED583" s="62"/>
      <c r="EE583" s="62"/>
      <c r="EF583" s="62"/>
      <c r="EG583" s="62"/>
      <c r="EH583" s="62"/>
      <c r="EI583" s="62"/>
      <c r="EJ583" s="62"/>
      <c r="EK583" s="62"/>
      <c r="EL583" s="81" t="s">
        <v>84</v>
      </c>
      <c r="EM583" s="81"/>
      <c r="EN583" s="81"/>
      <c r="EO583" s="81"/>
      <c r="EP583" s="81"/>
      <c r="EQ583" s="81"/>
      <c r="ER583" s="81"/>
      <c r="ES583" s="81"/>
      <c r="ET583" s="81"/>
      <c r="EU583" s="81"/>
      <c r="EV583" s="81"/>
      <c r="EW583" s="81"/>
      <c r="EX583" s="81"/>
    </row>
    <row r="584" spans="1:154" s="21" customFormat="1" ht="41.25" customHeight="1" x14ac:dyDescent="0.2">
      <c r="A584" s="76" t="s">
        <v>818</v>
      </c>
      <c r="B584" s="76"/>
      <c r="C584" s="76"/>
      <c r="D584" s="76"/>
      <c r="E584" s="76"/>
      <c r="F584" s="76" t="s">
        <v>111</v>
      </c>
      <c r="G584" s="76"/>
      <c r="H584" s="76"/>
      <c r="I584" s="76"/>
      <c r="J584" s="76"/>
      <c r="K584" s="76"/>
      <c r="L584" s="76"/>
      <c r="M584" s="76"/>
      <c r="N584" s="76"/>
      <c r="O584" s="76" t="s">
        <v>312</v>
      </c>
      <c r="P584" s="76"/>
      <c r="Q584" s="76"/>
      <c r="R584" s="76"/>
      <c r="S584" s="76"/>
      <c r="T584" s="76"/>
      <c r="U584" s="76"/>
      <c r="V584" s="76"/>
      <c r="W584" s="76"/>
      <c r="X584" s="60" t="s">
        <v>1445</v>
      </c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 t="s">
        <v>77</v>
      </c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9">
        <v>778</v>
      </c>
      <c r="AZ584" s="69"/>
      <c r="BA584" s="69"/>
      <c r="BB584" s="69"/>
      <c r="BC584" s="69"/>
      <c r="BD584" s="69"/>
      <c r="BE584" s="62" t="s">
        <v>95</v>
      </c>
      <c r="BF584" s="62"/>
      <c r="BG584" s="62"/>
      <c r="BH584" s="62"/>
      <c r="BI584" s="62"/>
      <c r="BJ584" s="62"/>
      <c r="BK584" s="62"/>
      <c r="BL584" s="62"/>
      <c r="BM584" s="62"/>
      <c r="BN584" s="81">
        <v>19490</v>
      </c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0">
        <v>71701000</v>
      </c>
      <c r="BZ584" s="80"/>
      <c r="CA584" s="80"/>
      <c r="CB584" s="80"/>
      <c r="CC584" s="80"/>
      <c r="CD584" s="80"/>
      <c r="CE584" s="62" t="s">
        <v>80</v>
      </c>
      <c r="CF584" s="62"/>
      <c r="CG584" s="62"/>
      <c r="CH584" s="62"/>
      <c r="CI584" s="62"/>
      <c r="CJ584" s="62"/>
      <c r="CK584" s="62"/>
      <c r="CL584" s="62"/>
      <c r="CM584" s="62"/>
      <c r="CN584" s="61">
        <v>7160661.2000000002</v>
      </c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76" t="s">
        <v>642</v>
      </c>
      <c r="DC584" s="76"/>
      <c r="DD584" s="76"/>
      <c r="DE584" s="76"/>
      <c r="DF584" s="76"/>
      <c r="DG584" s="76"/>
      <c r="DH584" s="76"/>
      <c r="DI584" s="76"/>
      <c r="DJ584" s="76"/>
      <c r="DK584" s="76"/>
      <c r="DL584" s="76"/>
      <c r="DM584" s="76"/>
      <c r="DN584" s="76"/>
      <c r="DO584" s="76" t="s">
        <v>643</v>
      </c>
      <c r="DP584" s="76"/>
      <c r="DQ584" s="76"/>
      <c r="DR584" s="76"/>
      <c r="DS584" s="76"/>
      <c r="DT584" s="76"/>
      <c r="DU584" s="76"/>
      <c r="DV584" s="76"/>
      <c r="DW584" s="76"/>
      <c r="DX584" s="76"/>
      <c r="DY584" s="76"/>
      <c r="DZ584" s="62" t="s">
        <v>102</v>
      </c>
      <c r="EA584" s="62"/>
      <c r="EB584" s="62"/>
      <c r="EC584" s="62"/>
      <c r="ED584" s="62"/>
      <c r="EE584" s="62"/>
      <c r="EF584" s="62"/>
      <c r="EG584" s="62"/>
      <c r="EH584" s="62"/>
      <c r="EI584" s="62"/>
      <c r="EJ584" s="62"/>
      <c r="EK584" s="62"/>
      <c r="EL584" s="81" t="s">
        <v>103</v>
      </c>
      <c r="EM584" s="81"/>
      <c r="EN584" s="81"/>
      <c r="EO584" s="81"/>
      <c r="EP584" s="81"/>
      <c r="EQ584" s="81"/>
      <c r="ER584" s="81"/>
      <c r="ES584" s="81"/>
      <c r="ET584" s="81"/>
      <c r="EU584" s="81"/>
      <c r="EV584" s="81"/>
      <c r="EW584" s="81"/>
      <c r="EX584" s="81"/>
    </row>
    <row r="585" spans="1:154" s="21" customFormat="1" ht="41.25" customHeight="1" x14ac:dyDescent="0.2">
      <c r="A585" s="76" t="s">
        <v>819</v>
      </c>
      <c r="B585" s="76"/>
      <c r="C585" s="76"/>
      <c r="D585" s="76"/>
      <c r="E585" s="76"/>
      <c r="F585" s="76" t="s">
        <v>111</v>
      </c>
      <c r="G585" s="76"/>
      <c r="H585" s="76"/>
      <c r="I585" s="76"/>
      <c r="J585" s="76"/>
      <c r="K585" s="76"/>
      <c r="L585" s="76"/>
      <c r="M585" s="76"/>
      <c r="N585" s="76"/>
      <c r="O585" s="76" t="s">
        <v>1260</v>
      </c>
      <c r="P585" s="76"/>
      <c r="Q585" s="76"/>
      <c r="R585" s="76"/>
      <c r="S585" s="76"/>
      <c r="T585" s="76"/>
      <c r="U585" s="76"/>
      <c r="V585" s="76"/>
      <c r="W585" s="76"/>
      <c r="X585" s="60" t="s">
        <v>117</v>
      </c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 t="s">
        <v>77</v>
      </c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9">
        <v>778</v>
      </c>
      <c r="AZ585" s="69"/>
      <c r="BA585" s="69"/>
      <c r="BB585" s="69"/>
      <c r="BC585" s="69"/>
      <c r="BD585" s="69"/>
      <c r="BE585" s="62" t="s">
        <v>95</v>
      </c>
      <c r="BF585" s="62"/>
      <c r="BG585" s="62"/>
      <c r="BH585" s="62"/>
      <c r="BI585" s="62"/>
      <c r="BJ585" s="62"/>
      <c r="BK585" s="62"/>
      <c r="BL585" s="62"/>
      <c r="BM585" s="62"/>
      <c r="BN585" s="81">
        <v>40</v>
      </c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0">
        <v>71701000</v>
      </c>
      <c r="BZ585" s="80"/>
      <c r="CA585" s="80"/>
      <c r="CB585" s="80"/>
      <c r="CC585" s="80"/>
      <c r="CD585" s="80"/>
      <c r="CE585" s="62" t="s">
        <v>80</v>
      </c>
      <c r="CF585" s="62"/>
      <c r="CG585" s="62"/>
      <c r="CH585" s="62"/>
      <c r="CI585" s="62"/>
      <c r="CJ585" s="62"/>
      <c r="CK585" s="62"/>
      <c r="CL585" s="62"/>
      <c r="CM585" s="62"/>
      <c r="CN585" s="61">
        <v>1031575.6</v>
      </c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76" t="s">
        <v>642</v>
      </c>
      <c r="DC585" s="76"/>
      <c r="DD585" s="76"/>
      <c r="DE585" s="76"/>
      <c r="DF585" s="76"/>
      <c r="DG585" s="76"/>
      <c r="DH585" s="76"/>
      <c r="DI585" s="76"/>
      <c r="DJ585" s="76"/>
      <c r="DK585" s="76"/>
      <c r="DL585" s="76"/>
      <c r="DM585" s="76"/>
      <c r="DN585" s="76"/>
      <c r="DO585" s="76" t="s">
        <v>643</v>
      </c>
      <c r="DP585" s="76"/>
      <c r="DQ585" s="76"/>
      <c r="DR585" s="76"/>
      <c r="DS585" s="76"/>
      <c r="DT585" s="76"/>
      <c r="DU585" s="76"/>
      <c r="DV585" s="76"/>
      <c r="DW585" s="76"/>
      <c r="DX585" s="76"/>
      <c r="DY585" s="76"/>
      <c r="DZ585" s="62" t="s">
        <v>86</v>
      </c>
      <c r="EA585" s="62"/>
      <c r="EB585" s="62"/>
      <c r="EC585" s="62"/>
      <c r="ED585" s="62"/>
      <c r="EE585" s="62"/>
      <c r="EF585" s="62"/>
      <c r="EG585" s="62"/>
      <c r="EH585" s="62"/>
      <c r="EI585" s="62"/>
      <c r="EJ585" s="62"/>
      <c r="EK585" s="62"/>
      <c r="EL585" s="81" t="s">
        <v>84</v>
      </c>
      <c r="EM585" s="81"/>
      <c r="EN585" s="81"/>
      <c r="EO585" s="81"/>
      <c r="EP585" s="81"/>
      <c r="EQ585" s="81"/>
      <c r="ER585" s="81"/>
      <c r="ES585" s="81"/>
      <c r="ET585" s="81"/>
      <c r="EU585" s="81"/>
      <c r="EV585" s="81"/>
      <c r="EW585" s="81"/>
      <c r="EX585" s="81"/>
    </row>
    <row r="586" spans="1:154" s="21" customFormat="1" ht="41.25" customHeight="1" x14ac:dyDescent="0.2">
      <c r="A586" s="76" t="s">
        <v>820</v>
      </c>
      <c r="B586" s="76"/>
      <c r="C586" s="76"/>
      <c r="D586" s="76"/>
      <c r="E586" s="76"/>
      <c r="F586" s="76" t="s">
        <v>1306</v>
      </c>
      <c r="G586" s="76"/>
      <c r="H586" s="76"/>
      <c r="I586" s="76"/>
      <c r="J586" s="76"/>
      <c r="K586" s="76"/>
      <c r="L586" s="76"/>
      <c r="M586" s="76"/>
      <c r="N586" s="76"/>
      <c r="O586" s="76" t="s">
        <v>1247</v>
      </c>
      <c r="P586" s="76"/>
      <c r="Q586" s="76"/>
      <c r="R586" s="76"/>
      <c r="S586" s="76"/>
      <c r="T586" s="76"/>
      <c r="U586" s="76"/>
      <c r="V586" s="76"/>
      <c r="W586" s="76"/>
      <c r="X586" s="60" t="s">
        <v>125</v>
      </c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 t="s">
        <v>77</v>
      </c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9">
        <v>778</v>
      </c>
      <c r="AZ586" s="69"/>
      <c r="BA586" s="69"/>
      <c r="BB586" s="69"/>
      <c r="BC586" s="69"/>
      <c r="BD586" s="69"/>
      <c r="BE586" s="62" t="s">
        <v>95</v>
      </c>
      <c r="BF586" s="62"/>
      <c r="BG586" s="62"/>
      <c r="BH586" s="62"/>
      <c r="BI586" s="62"/>
      <c r="BJ586" s="62"/>
      <c r="BK586" s="62"/>
      <c r="BL586" s="62"/>
      <c r="BM586" s="62"/>
      <c r="BN586" s="81">
        <v>200</v>
      </c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0">
        <v>71701000</v>
      </c>
      <c r="BZ586" s="80"/>
      <c r="CA586" s="80"/>
      <c r="CB586" s="80"/>
      <c r="CC586" s="80"/>
      <c r="CD586" s="80"/>
      <c r="CE586" s="62" t="s">
        <v>80</v>
      </c>
      <c r="CF586" s="62"/>
      <c r="CG586" s="62"/>
      <c r="CH586" s="62"/>
      <c r="CI586" s="62"/>
      <c r="CJ586" s="62"/>
      <c r="CK586" s="62"/>
      <c r="CL586" s="62"/>
      <c r="CM586" s="62"/>
      <c r="CN586" s="61">
        <v>900746</v>
      </c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76" t="s">
        <v>642</v>
      </c>
      <c r="DC586" s="76"/>
      <c r="DD586" s="76"/>
      <c r="DE586" s="76"/>
      <c r="DF586" s="76"/>
      <c r="DG586" s="76"/>
      <c r="DH586" s="76"/>
      <c r="DI586" s="76"/>
      <c r="DJ586" s="76"/>
      <c r="DK586" s="76"/>
      <c r="DL586" s="76"/>
      <c r="DM586" s="76"/>
      <c r="DN586" s="76"/>
      <c r="DO586" s="76" t="s">
        <v>643</v>
      </c>
      <c r="DP586" s="76"/>
      <c r="DQ586" s="76"/>
      <c r="DR586" s="76"/>
      <c r="DS586" s="76"/>
      <c r="DT586" s="76"/>
      <c r="DU586" s="76"/>
      <c r="DV586" s="76"/>
      <c r="DW586" s="76"/>
      <c r="DX586" s="76"/>
      <c r="DY586" s="76"/>
      <c r="DZ586" s="62" t="s">
        <v>86</v>
      </c>
      <c r="EA586" s="62"/>
      <c r="EB586" s="62"/>
      <c r="EC586" s="62"/>
      <c r="ED586" s="62"/>
      <c r="EE586" s="62"/>
      <c r="EF586" s="62"/>
      <c r="EG586" s="62"/>
      <c r="EH586" s="62"/>
      <c r="EI586" s="62"/>
      <c r="EJ586" s="62"/>
      <c r="EK586" s="62"/>
      <c r="EL586" s="81" t="s">
        <v>84</v>
      </c>
      <c r="EM586" s="81"/>
      <c r="EN586" s="81"/>
      <c r="EO586" s="81"/>
      <c r="EP586" s="81"/>
      <c r="EQ586" s="81"/>
      <c r="ER586" s="81"/>
      <c r="ES586" s="81"/>
      <c r="ET586" s="81"/>
      <c r="EU586" s="81"/>
      <c r="EV586" s="81"/>
      <c r="EW586" s="81"/>
      <c r="EX586" s="81"/>
    </row>
    <row r="587" spans="1:154" s="21" customFormat="1" ht="41.25" customHeight="1" x14ac:dyDescent="0.2">
      <c r="A587" s="76" t="s">
        <v>821</v>
      </c>
      <c r="B587" s="76"/>
      <c r="C587" s="76"/>
      <c r="D587" s="76"/>
      <c r="E587" s="76"/>
      <c r="F587" s="76" t="s">
        <v>1306</v>
      </c>
      <c r="G587" s="76"/>
      <c r="H587" s="76"/>
      <c r="I587" s="76"/>
      <c r="J587" s="76"/>
      <c r="K587" s="76"/>
      <c r="L587" s="76"/>
      <c r="M587" s="76"/>
      <c r="N587" s="76"/>
      <c r="O587" s="76" t="s">
        <v>312</v>
      </c>
      <c r="P587" s="76"/>
      <c r="Q587" s="76"/>
      <c r="R587" s="76"/>
      <c r="S587" s="76"/>
      <c r="T587" s="76"/>
      <c r="U587" s="76"/>
      <c r="V587" s="76"/>
      <c r="W587" s="76"/>
      <c r="X587" s="60" t="s">
        <v>125</v>
      </c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 t="s">
        <v>77</v>
      </c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9">
        <v>778</v>
      </c>
      <c r="AZ587" s="69"/>
      <c r="BA587" s="69"/>
      <c r="BB587" s="69"/>
      <c r="BC587" s="69"/>
      <c r="BD587" s="69"/>
      <c r="BE587" s="62" t="s">
        <v>95</v>
      </c>
      <c r="BF587" s="62"/>
      <c r="BG587" s="62"/>
      <c r="BH587" s="62"/>
      <c r="BI587" s="62"/>
      <c r="BJ587" s="62"/>
      <c r="BK587" s="62"/>
      <c r="BL587" s="62"/>
      <c r="BM587" s="62"/>
      <c r="BN587" s="81">
        <v>1200</v>
      </c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0">
        <v>71701000</v>
      </c>
      <c r="BZ587" s="80"/>
      <c r="CA587" s="80"/>
      <c r="CB587" s="80"/>
      <c r="CC587" s="80"/>
      <c r="CD587" s="80"/>
      <c r="CE587" s="62" t="s">
        <v>80</v>
      </c>
      <c r="CF587" s="62"/>
      <c r="CG587" s="62"/>
      <c r="CH587" s="62"/>
      <c r="CI587" s="62"/>
      <c r="CJ587" s="62"/>
      <c r="CK587" s="62"/>
      <c r="CL587" s="62"/>
      <c r="CM587" s="62"/>
      <c r="CN587" s="61">
        <v>2499948</v>
      </c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76" t="s">
        <v>1226</v>
      </c>
      <c r="DC587" s="76"/>
      <c r="DD587" s="76"/>
      <c r="DE587" s="76"/>
      <c r="DF587" s="76"/>
      <c r="DG587" s="76"/>
      <c r="DH587" s="76"/>
      <c r="DI587" s="76"/>
      <c r="DJ587" s="76"/>
      <c r="DK587" s="76"/>
      <c r="DL587" s="76"/>
      <c r="DM587" s="76"/>
      <c r="DN587" s="76"/>
      <c r="DO587" s="76" t="s">
        <v>643</v>
      </c>
      <c r="DP587" s="76"/>
      <c r="DQ587" s="76"/>
      <c r="DR587" s="76"/>
      <c r="DS587" s="76"/>
      <c r="DT587" s="76"/>
      <c r="DU587" s="76"/>
      <c r="DV587" s="76"/>
      <c r="DW587" s="76"/>
      <c r="DX587" s="76"/>
      <c r="DY587" s="76"/>
      <c r="DZ587" s="62" t="s">
        <v>86</v>
      </c>
      <c r="EA587" s="62"/>
      <c r="EB587" s="62"/>
      <c r="EC587" s="62"/>
      <c r="ED587" s="62"/>
      <c r="EE587" s="62"/>
      <c r="EF587" s="62"/>
      <c r="EG587" s="62"/>
      <c r="EH587" s="62"/>
      <c r="EI587" s="62"/>
      <c r="EJ587" s="62"/>
      <c r="EK587" s="62"/>
      <c r="EL587" s="81" t="s">
        <v>84</v>
      </c>
      <c r="EM587" s="81"/>
      <c r="EN587" s="81"/>
      <c r="EO587" s="81"/>
      <c r="EP587" s="81"/>
      <c r="EQ587" s="81"/>
      <c r="ER587" s="81"/>
      <c r="ES587" s="81"/>
      <c r="ET587" s="81"/>
      <c r="EU587" s="81"/>
      <c r="EV587" s="81"/>
      <c r="EW587" s="81"/>
      <c r="EX587" s="81"/>
    </row>
    <row r="588" spans="1:154" s="21" customFormat="1" ht="41.25" customHeight="1" x14ac:dyDescent="0.2">
      <c r="A588" s="76" t="s">
        <v>822</v>
      </c>
      <c r="B588" s="76"/>
      <c r="C588" s="76"/>
      <c r="D588" s="76"/>
      <c r="E588" s="76"/>
      <c r="F588" s="76" t="s">
        <v>1306</v>
      </c>
      <c r="G588" s="76"/>
      <c r="H588" s="76"/>
      <c r="I588" s="76"/>
      <c r="J588" s="76"/>
      <c r="K588" s="76"/>
      <c r="L588" s="76"/>
      <c r="M588" s="76"/>
      <c r="N588" s="76"/>
      <c r="O588" s="76" t="s">
        <v>312</v>
      </c>
      <c r="P588" s="76"/>
      <c r="Q588" s="76"/>
      <c r="R588" s="76"/>
      <c r="S588" s="76"/>
      <c r="T588" s="76"/>
      <c r="U588" s="76"/>
      <c r="V588" s="76"/>
      <c r="W588" s="76"/>
      <c r="X588" s="60" t="s">
        <v>1340</v>
      </c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 t="s">
        <v>77</v>
      </c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9">
        <v>778</v>
      </c>
      <c r="AZ588" s="69"/>
      <c r="BA588" s="69"/>
      <c r="BB588" s="69"/>
      <c r="BC588" s="69"/>
      <c r="BD588" s="69"/>
      <c r="BE588" s="62" t="s">
        <v>95</v>
      </c>
      <c r="BF588" s="62"/>
      <c r="BG588" s="62"/>
      <c r="BH588" s="62"/>
      <c r="BI588" s="62"/>
      <c r="BJ588" s="62"/>
      <c r="BK588" s="62"/>
      <c r="BL588" s="62"/>
      <c r="BM588" s="62"/>
      <c r="BN588" s="81">
        <v>12</v>
      </c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0">
        <v>71701000</v>
      </c>
      <c r="BZ588" s="80"/>
      <c r="CA588" s="80"/>
      <c r="CB588" s="80"/>
      <c r="CC588" s="80"/>
      <c r="CD588" s="80"/>
      <c r="CE588" s="62" t="s">
        <v>80</v>
      </c>
      <c r="CF588" s="62"/>
      <c r="CG588" s="62"/>
      <c r="CH588" s="62"/>
      <c r="CI588" s="62"/>
      <c r="CJ588" s="62"/>
      <c r="CK588" s="62"/>
      <c r="CL588" s="62"/>
      <c r="CM588" s="62"/>
      <c r="CN588" s="61">
        <v>711414</v>
      </c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76" t="s">
        <v>642</v>
      </c>
      <c r="DC588" s="76"/>
      <c r="DD588" s="76"/>
      <c r="DE588" s="76"/>
      <c r="DF588" s="76"/>
      <c r="DG588" s="76"/>
      <c r="DH588" s="76"/>
      <c r="DI588" s="76"/>
      <c r="DJ588" s="76"/>
      <c r="DK588" s="76"/>
      <c r="DL588" s="76"/>
      <c r="DM588" s="76"/>
      <c r="DN588" s="76"/>
      <c r="DO588" s="76" t="s">
        <v>1387</v>
      </c>
      <c r="DP588" s="76"/>
      <c r="DQ588" s="76"/>
      <c r="DR588" s="76"/>
      <c r="DS588" s="76"/>
      <c r="DT588" s="76"/>
      <c r="DU588" s="76"/>
      <c r="DV588" s="76"/>
      <c r="DW588" s="76"/>
      <c r="DX588" s="76"/>
      <c r="DY588" s="76"/>
      <c r="DZ588" s="62" t="s">
        <v>86</v>
      </c>
      <c r="EA588" s="62"/>
      <c r="EB588" s="62"/>
      <c r="EC588" s="62"/>
      <c r="ED588" s="62"/>
      <c r="EE588" s="62"/>
      <c r="EF588" s="62"/>
      <c r="EG588" s="62"/>
      <c r="EH588" s="62"/>
      <c r="EI588" s="62"/>
      <c r="EJ588" s="62"/>
      <c r="EK588" s="62"/>
      <c r="EL588" s="81" t="s">
        <v>84</v>
      </c>
      <c r="EM588" s="81"/>
      <c r="EN588" s="81"/>
      <c r="EO588" s="81"/>
      <c r="EP588" s="81"/>
      <c r="EQ588" s="81"/>
      <c r="ER588" s="81"/>
      <c r="ES588" s="81"/>
      <c r="ET588" s="81"/>
      <c r="EU588" s="81"/>
      <c r="EV588" s="81"/>
      <c r="EW588" s="81"/>
      <c r="EX588" s="81"/>
    </row>
    <row r="589" spans="1:154" s="21" customFormat="1" ht="45.75" customHeight="1" x14ac:dyDescent="0.2">
      <c r="A589" s="76" t="s">
        <v>823</v>
      </c>
      <c r="B589" s="76"/>
      <c r="C589" s="76"/>
      <c r="D589" s="76"/>
      <c r="E589" s="76"/>
      <c r="F589" s="76" t="s">
        <v>111</v>
      </c>
      <c r="G589" s="76"/>
      <c r="H589" s="76"/>
      <c r="I589" s="76"/>
      <c r="J589" s="76"/>
      <c r="K589" s="76"/>
      <c r="L589" s="76"/>
      <c r="M589" s="76"/>
      <c r="N589" s="76"/>
      <c r="O589" s="76" t="s">
        <v>312</v>
      </c>
      <c r="P589" s="76"/>
      <c r="Q589" s="76"/>
      <c r="R589" s="76"/>
      <c r="S589" s="76"/>
      <c r="T589" s="76"/>
      <c r="U589" s="76"/>
      <c r="V589" s="76"/>
      <c r="W589" s="76"/>
      <c r="X589" s="60" t="s">
        <v>344</v>
      </c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 t="s">
        <v>77</v>
      </c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9">
        <v>778</v>
      </c>
      <c r="AZ589" s="69"/>
      <c r="BA589" s="69"/>
      <c r="BB589" s="69"/>
      <c r="BC589" s="69"/>
      <c r="BD589" s="69"/>
      <c r="BE589" s="62" t="s">
        <v>95</v>
      </c>
      <c r="BF589" s="62"/>
      <c r="BG589" s="62"/>
      <c r="BH589" s="62"/>
      <c r="BI589" s="62"/>
      <c r="BJ589" s="62"/>
      <c r="BK589" s="62"/>
      <c r="BL589" s="62"/>
      <c r="BM589" s="62"/>
      <c r="BN589" s="62">
        <v>30</v>
      </c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80">
        <v>71701000</v>
      </c>
      <c r="BZ589" s="76"/>
      <c r="CA589" s="76"/>
      <c r="CB589" s="76"/>
      <c r="CC589" s="76"/>
      <c r="CD589" s="76"/>
      <c r="CE589" s="62" t="s">
        <v>80</v>
      </c>
      <c r="CF589" s="62"/>
      <c r="CG589" s="62"/>
      <c r="CH589" s="62"/>
      <c r="CI589" s="62"/>
      <c r="CJ589" s="62"/>
      <c r="CK589" s="62"/>
      <c r="CL589" s="62"/>
      <c r="CM589" s="62"/>
      <c r="CN589" s="61">
        <v>3975378</v>
      </c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76" t="s">
        <v>642</v>
      </c>
      <c r="DC589" s="76"/>
      <c r="DD589" s="76"/>
      <c r="DE589" s="76"/>
      <c r="DF589" s="76"/>
      <c r="DG589" s="76"/>
      <c r="DH589" s="76"/>
      <c r="DI589" s="76"/>
      <c r="DJ589" s="76"/>
      <c r="DK589" s="76"/>
      <c r="DL589" s="76"/>
      <c r="DM589" s="76"/>
      <c r="DN589" s="76"/>
      <c r="DO589" s="59" t="s">
        <v>643</v>
      </c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62" t="s">
        <v>102</v>
      </c>
      <c r="EA589" s="62"/>
      <c r="EB589" s="62"/>
      <c r="EC589" s="62"/>
      <c r="ED589" s="62"/>
      <c r="EE589" s="62"/>
      <c r="EF589" s="62"/>
      <c r="EG589" s="62"/>
      <c r="EH589" s="62"/>
      <c r="EI589" s="62"/>
      <c r="EJ589" s="62"/>
      <c r="EK589" s="62"/>
      <c r="EL589" s="62" t="s">
        <v>103</v>
      </c>
      <c r="EM589" s="62"/>
      <c r="EN589" s="62"/>
      <c r="EO589" s="62"/>
      <c r="EP589" s="62"/>
      <c r="EQ589" s="62"/>
      <c r="ER589" s="62"/>
      <c r="ES589" s="62"/>
      <c r="ET589" s="62"/>
      <c r="EU589" s="62"/>
      <c r="EV589" s="62"/>
      <c r="EW589" s="62"/>
      <c r="EX589" s="62"/>
    </row>
    <row r="590" spans="1:154" s="21" customFormat="1" ht="45.75" customHeight="1" x14ac:dyDescent="0.2">
      <c r="A590" s="76" t="s">
        <v>824</v>
      </c>
      <c r="B590" s="76"/>
      <c r="C590" s="76"/>
      <c r="D590" s="76"/>
      <c r="E590" s="76"/>
      <c r="F590" s="76" t="s">
        <v>1306</v>
      </c>
      <c r="G590" s="76"/>
      <c r="H590" s="76"/>
      <c r="I590" s="76"/>
      <c r="J590" s="76"/>
      <c r="K590" s="76"/>
      <c r="L590" s="76"/>
      <c r="M590" s="76"/>
      <c r="N590" s="76"/>
      <c r="O590" s="76" t="s">
        <v>312</v>
      </c>
      <c r="P590" s="76"/>
      <c r="Q590" s="76"/>
      <c r="R590" s="76"/>
      <c r="S590" s="76"/>
      <c r="T590" s="76"/>
      <c r="U590" s="76"/>
      <c r="V590" s="76"/>
      <c r="W590" s="76"/>
      <c r="X590" s="60" t="s">
        <v>1340</v>
      </c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 t="s">
        <v>77</v>
      </c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9">
        <v>778</v>
      </c>
      <c r="AZ590" s="69"/>
      <c r="BA590" s="69"/>
      <c r="BB590" s="69"/>
      <c r="BC590" s="69"/>
      <c r="BD590" s="69"/>
      <c r="BE590" s="62" t="s">
        <v>95</v>
      </c>
      <c r="BF590" s="62"/>
      <c r="BG590" s="62"/>
      <c r="BH590" s="62"/>
      <c r="BI590" s="62"/>
      <c r="BJ590" s="62"/>
      <c r="BK590" s="62"/>
      <c r="BL590" s="62"/>
      <c r="BM590" s="62"/>
      <c r="BN590" s="62">
        <v>3</v>
      </c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80">
        <v>71701000</v>
      </c>
      <c r="BZ590" s="76"/>
      <c r="CA590" s="76"/>
      <c r="CB590" s="76"/>
      <c r="CC590" s="76"/>
      <c r="CD590" s="76"/>
      <c r="CE590" s="62" t="s">
        <v>80</v>
      </c>
      <c r="CF590" s="62"/>
      <c r="CG590" s="62"/>
      <c r="CH590" s="62"/>
      <c r="CI590" s="62"/>
      <c r="CJ590" s="62"/>
      <c r="CK590" s="62"/>
      <c r="CL590" s="62"/>
      <c r="CM590" s="62"/>
      <c r="CN590" s="61">
        <v>1080000</v>
      </c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76" t="s">
        <v>1226</v>
      </c>
      <c r="DC590" s="76"/>
      <c r="DD590" s="76"/>
      <c r="DE590" s="76"/>
      <c r="DF590" s="76"/>
      <c r="DG590" s="76"/>
      <c r="DH590" s="76"/>
      <c r="DI590" s="76"/>
      <c r="DJ590" s="76"/>
      <c r="DK590" s="76"/>
      <c r="DL590" s="76"/>
      <c r="DM590" s="76"/>
      <c r="DN590" s="76"/>
      <c r="DO590" s="59" t="s">
        <v>1387</v>
      </c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62" t="s">
        <v>86</v>
      </c>
      <c r="EA590" s="62"/>
      <c r="EB590" s="62"/>
      <c r="EC590" s="62"/>
      <c r="ED590" s="62"/>
      <c r="EE590" s="62"/>
      <c r="EF590" s="62"/>
      <c r="EG590" s="62"/>
      <c r="EH590" s="62"/>
      <c r="EI590" s="62"/>
      <c r="EJ590" s="62"/>
      <c r="EK590" s="62"/>
      <c r="EL590" s="62" t="s">
        <v>84</v>
      </c>
      <c r="EM590" s="62"/>
      <c r="EN590" s="62"/>
      <c r="EO590" s="62"/>
      <c r="EP590" s="62"/>
      <c r="EQ590" s="62"/>
      <c r="ER590" s="62"/>
      <c r="ES590" s="62"/>
      <c r="ET590" s="62"/>
      <c r="EU590" s="62"/>
      <c r="EV590" s="62"/>
      <c r="EW590" s="62"/>
      <c r="EX590" s="62"/>
    </row>
    <row r="591" spans="1:154" s="21" customFormat="1" ht="45.75" customHeight="1" x14ac:dyDescent="0.2">
      <c r="A591" s="76" t="s">
        <v>825</v>
      </c>
      <c r="B591" s="76"/>
      <c r="C591" s="76"/>
      <c r="D591" s="76"/>
      <c r="E591" s="76"/>
      <c r="F591" s="63" t="s">
        <v>1306</v>
      </c>
      <c r="G591" s="64"/>
      <c r="H591" s="64"/>
      <c r="I591" s="64"/>
      <c r="J591" s="64"/>
      <c r="K591" s="64"/>
      <c r="L591" s="64"/>
      <c r="M591" s="64"/>
      <c r="N591" s="65"/>
      <c r="O591" s="63" t="s">
        <v>652</v>
      </c>
      <c r="P591" s="64"/>
      <c r="Q591" s="64"/>
      <c r="R591" s="64"/>
      <c r="S591" s="64"/>
      <c r="T591" s="64"/>
      <c r="U591" s="64"/>
      <c r="V591" s="64"/>
      <c r="W591" s="65"/>
      <c r="X591" s="66" t="s">
        <v>583</v>
      </c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8"/>
      <c r="AJ591" s="66" t="s">
        <v>77</v>
      </c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8"/>
      <c r="AY591" s="77">
        <v>876</v>
      </c>
      <c r="AZ591" s="78"/>
      <c r="BA591" s="78"/>
      <c r="BB591" s="78"/>
      <c r="BC591" s="78"/>
      <c r="BD591" s="79"/>
      <c r="BE591" s="73" t="s">
        <v>79</v>
      </c>
      <c r="BF591" s="74"/>
      <c r="BG591" s="74"/>
      <c r="BH591" s="74"/>
      <c r="BI591" s="74"/>
      <c r="BJ591" s="74"/>
      <c r="BK591" s="74"/>
      <c r="BL591" s="74"/>
      <c r="BM591" s="75"/>
      <c r="BN591" s="62">
        <v>1</v>
      </c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80">
        <v>71701000</v>
      </c>
      <c r="BZ591" s="76"/>
      <c r="CA591" s="76"/>
      <c r="CB591" s="76"/>
      <c r="CC591" s="76"/>
      <c r="CD591" s="76"/>
      <c r="CE591" s="62" t="s">
        <v>80</v>
      </c>
      <c r="CF591" s="62"/>
      <c r="CG591" s="62"/>
      <c r="CH591" s="62"/>
      <c r="CI591" s="62"/>
      <c r="CJ591" s="62"/>
      <c r="CK591" s="62"/>
      <c r="CL591" s="62"/>
      <c r="CM591" s="62"/>
      <c r="CN591" s="61">
        <v>2317100</v>
      </c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76" t="s">
        <v>1226</v>
      </c>
      <c r="DC591" s="76"/>
      <c r="DD591" s="76"/>
      <c r="DE591" s="76"/>
      <c r="DF591" s="76"/>
      <c r="DG591" s="76"/>
      <c r="DH591" s="76"/>
      <c r="DI591" s="76"/>
      <c r="DJ591" s="76"/>
      <c r="DK591" s="76"/>
      <c r="DL591" s="76"/>
      <c r="DM591" s="76"/>
      <c r="DN591" s="76"/>
      <c r="DO591" s="59" t="s">
        <v>643</v>
      </c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62" t="s">
        <v>86</v>
      </c>
      <c r="EA591" s="62"/>
      <c r="EB591" s="62"/>
      <c r="EC591" s="62"/>
      <c r="ED591" s="62"/>
      <c r="EE591" s="62"/>
      <c r="EF591" s="62"/>
      <c r="EG591" s="62"/>
      <c r="EH591" s="62"/>
      <c r="EI591" s="62"/>
      <c r="EJ591" s="62"/>
      <c r="EK591" s="62"/>
      <c r="EL591" s="62" t="s">
        <v>84</v>
      </c>
      <c r="EM591" s="62"/>
      <c r="EN591" s="62"/>
      <c r="EO591" s="62"/>
      <c r="EP591" s="62"/>
      <c r="EQ591" s="62"/>
      <c r="ER591" s="62"/>
      <c r="ES591" s="62"/>
      <c r="ET591" s="62"/>
      <c r="EU591" s="62"/>
      <c r="EV591" s="62"/>
      <c r="EW591" s="62"/>
      <c r="EX591" s="62"/>
    </row>
    <row r="592" spans="1:154" s="21" customFormat="1" ht="45.75" customHeight="1" x14ac:dyDescent="0.2">
      <c r="A592" s="76" t="s">
        <v>826</v>
      </c>
      <c r="B592" s="76"/>
      <c r="C592" s="76"/>
      <c r="D592" s="76"/>
      <c r="E592" s="76"/>
      <c r="F592" s="63" t="s">
        <v>1306</v>
      </c>
      <c r="G592" s="64"/>
      <c r="H592" s="64"/>
      <c r="I592" s="64"/>
      <c r="J592" s="64"/>
      <c r="K592" s="64"/>
      <c r="L592" s="64"/>
      <c r="M592" s="64"/>
      <c r="N592" s="65"/>
      <c r="O592" s="63" t="s">
        <v>1460</v>
      </c>
      <c r="P592" s="64"/>
      <c r="Q592" s="64"/>
      <c r="R592" s="64"/>
      <c r="S592" s="64"/>
      <c r="T592" s="64"/>
      <c r="U592" s="64"/>
      <c r="V592" s="64"/>
      <c r="W592" s="65"/>
      <c r="X592" s="66" t="s">
        <v>113</v>
      </c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8"/>
      <c r="AJ592" s="66" t="s">
        <v>77</v>
      </c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8"/>
      <c r="AY592" s="77">
        <v>778</v>
      </c>
      <c r="AZ592" s="78"/>
      <c r="BA592" s="78"/>
      <c r="BB592" s="78"/>
      <c r="BC592" s="78"/>
      <c r="BD592" s="79"/>
      <c r="BE592" s="73" t="s">
        <v>95</v>
      </c>
      <c r="BF592" s="74"/>
      <c r="BG592" s="74"/>
      <c r="BH592" s="74"/>
      <c r="BI592" s="74"/>
      <c r="BJ592" s="74"/>
      <c r="BK592" s="74"/>
      <c r="BL592" s="74"/>
      <c r="BM592" s="75"/>
      <c r="BN592" s="62">
        <v>55</v>
      </c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80">
        <v>71701000</v>
      </c>
      <c r="BZ592" s="76"/>
      <c r="CA592" s="76"/>
      <c r="CB592" s="76"/>
      <c r="CC592" s="76"/>
      <c r="CD592" s="76"/>
      <c r="CE592" s="62" t="s">
        <v>80</v>
      </c>
      <c r="CF592" s="62"/>
      <c r="CG592" s="62"/>
      <c r="CH592" s="62"/>
      <c r="CI592" s="62"/>
      <c r="CJ592" s="62"/>
      <c r="CK592" s="62"/>
      <c r="CL592" s="62"/>
      <c r="CM592" s="62"/>
      <c r="CN592" s="61">
        <v>196350</v>
      </c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76" t="s">
        <v>1226</v>
      </c>
      <c r="DC592" s="76"/>
      <c r="DD592" s="76"/>
      <c r="DE592" s="76"/>
      <c r="DF592" s="76"/>
      <c r="DG592" s="76"/>
      <c r="DH592" s="76"/>
      <c r="DI592" s="76"/>
      <c r="DJ592" s="76"/>
      <c r="DK592" s="76"/>
      <c r="DL592" s="76"/>
      <c r="DM592" s="76"/>
      <c r="DN592" s="76"/>
      <c r="DO592" s="76" t="s">
        <v>643</v>
      </c>
      <c r="DP592" s="76"/>
      <c r="DQ592" s="76"/>
      <c r="DR592" s="76"/>
      <c r="DS592" s="76"/>
      <c r="DT592" s="76"/>
      <c r="DU592" s="76"/>
      <c r="DV592" s="76"/>
      <c r="DW592" s="76"/>
      <c r="DX592" s="76"/>
      <c r="DY592" s="76"/>
      <c r="DZ592" s="62" t="s">
        <v>86</v>
      </c>
      <c r="EA592" s="62"/>
      <c r="EB592" s="62"/>
      <c r="EC592" s="62"/>
      <c r="ED592" s="62"/>
      <c r="EE592" s="62"/>
      <c r="EF592" s="62"/>
      <c r="EG592" s="62"/>
      <c r="EH592" s="62"/>
      <c r="EI592" s="62"/>
      <c r="EJ592" s="62"/>
      <c r="EK592" s="62"/>
      <c r="EL592" s="62" t="s">
        <v>84</v>
      </c>
      <c r="EM592" s="62"/>
      <c r="EN592" s="62"/>
      <c r="EO592" s="62"/>
      <c r="EP592" s="62"/>
      <c r="EQ592" s="62"/>
      <c r="ER592" s="62"/>
      <c r="ES592" s="62"/>
      <c r="ET592" s="62"/>
      <c r="EU592" s="62"/>
      <c r="EV592" s="62"/>
      <c r="EW592" s="62"/>
      <c r="EX592" s="62"/>
    </row>
    <row r="593" spans="1:450" s="20" customFormat="1" ht="39.75" customHeight="1" x14ac:dyDescent="0.2">
      <c r="A593" s="76" t="s">
        <v>827</v>
      </c>
      <c r="B593" s="76"/>
      <c r="C593" s="76"/>
      <c r="D593" s="76"/>
      <c r="E593" s="76"/>
      <c r="F593" s="63" t="s">
        <v>111</v>
      </c>
      <c r="G593" s="64"/>
      <c r="H593" s="64"/>
      <c r="I593" s="64"/>
      <c r="J593" s="64"/>
      <c r="K593" s="64"/>
      <c r="L593" s="64"/>
      <c r="M593" s="64"/>
      <c r="N593" s="65"/>
      <c r="O593" s="63" t="s">
        <v>652</v>
      </c>
      <c r="P593" s="64"/>
      <c r="Q593" s="64"/>
      <c r="R593" s="64"/>
      <c r="S593" s="64"/>
      <c r="T593" s="64"/>
      <c r="U593" s="64"/>
      <c r="V593" s="64"/>
      <c r="W593" s="65"/>
      <c r="X593" s="66" t="s">
        <v>113</v>
      </c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8"/>
      <c r="AJ593" s="66" t="s">
        <v>77</v>
      </c>
      <c r="AK593" s="67"/>
      <c r="AL593" s="67"/>
      <c r="AM593" s="67"/>
      <c r="AN593" s="67"/>
      <c r="AO593" s="67"/>
      <c r="AP593" s="67"/>
      <c r="AQ593" s="67"/>
      <c r="AR593" s="67"/>
      <c r="AS593" s="67"/>
      <c r="AT593" s="67"/>
      <c r="AU593" s="67"/>
      <c r="AV593" s="67"/>
      <c r="AW593" s="67"/>
      <c r="AX593" s="68"/>
      <c r="AY593" s="77">
        <v>876</v>
      </c>
      <c r="AZ593" s="78"/>
      <c r="BA593" s="78"/>
      <c r="BB593" s="78"/>
      <c r="BC593" s="78"/>
      <c r="BD593" s="79"/>
      <c r="BE593" s="73" t="s">
        <v>79</v>
      </c>
      <c r="BF593" s="74"/>
      <c r="BG593" s="74"/>
      <c r="BH593" s="74"/>
      <c r="BI593" s="74"/>
      <c r="BJ593" s="74"/>
      <c r="BK593" s="74"/>
      <c r="BL593" s="74"/>
      <c r="BM593" s="75"/>
      <c r="BN593" s="62">
        <v>200</v>
      </c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80">
        <v>71701000</v>
      </c>
      <c r="BZ593" s="76"/>
      <c r="CA593" s="76"/>
      <c r="CB593" s="76"/>
      <c r="CC593" s="76"/>
      <c r="CD593" s="76"/>
      <c r="CE593" s="62" t="s">
        <v>80</v>
      </c>
      <c r="CF593" s="62"/>
      <c r="CG593" s="62"/>
      <c r="CH593" s="62"/>
      <c r="CI593" s="62"/>
      <c r="CJ593" s="62"/>
      <c r="CK593" s="62"/>
      <c r="CL593" s="62"/>
      <c r="CM593" s="62"/>
      <c r="CN593" s="61">
        <v>790000</v>
      </c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76" t="s">
        <v>1226</v>
      </c>
      <c r="DC593" s="76"/>
      <c r="DD593" s="76"/>
      <c r="DE593" s="76"/>
      <c r="DF593" s="76"/>
      <c r="DG593" s="76"/>
      <c r="DH593" s="76"/>
      <c r="DI593" s="76"/>
      <c r="DJ593" s="76"/>
      <c r="DK593" s="76"/>
      <c r="DL593" s="76"/>
      <c r="DM593" s="76"/>
      <c r="DN593" s="76"/>
      <c r="DO593" s="76" t="s">
        <v>643</v>
      </c>
      <c r="DP593" s="76"/>
      <c r="DQ593" s="76"/>
      <c r="DR593" s="76"/>
      <c r="DS593" s="76"/>
      <c r="DT593" s="76"/>
      <c r="DU593" s="76"/>
      <c r="DV593" s="76"/>
      <c r="DW593" s="76"/>
      <c r="DX593" s="76"/>
      <c r="DY593" s="76"/>
      <c r="DZ593" s="62" t="s">
        <v>86</v>
      </c>
      <c r="EA593" s="62"/>
      <c r="EB593" s="62"/>
      <c r="EC593" s="62"/>
      <c r="ED593" s="62"/>
      <c r="EE593" s="62"/>
      <c r="EF593" s="62"/>
      <c r="EG593" s="62"/>
      <c r="EH593" s="62"/>
      <c r="EI593" s="62"/>
      <c r="EJ593" s="62"/>
      <c r="EK593" s="62"/>
      <c r="EL593" s="81" t="s">
        <v>84</v>
      </c>
      <c r="EM593" s="81"/>
      <c r="EN593" s="81"/>
      <c r="EO593" s="81"/>
      <c r="EP593" s="81"/>
      <c r="EQ593" s="81"/>
      <c r="ER593" s="81"/>
      <c r="ES593" s="81"/>
      <c r="ET593" s="81"/>
      <c r="EU593" s="81"/>
      <c r="EV593" s="81"/>
      <c r="EW593" s="81"/>
      <c r="EX593" s="81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  <c r="IR593" s="19"/>
      <c r="IS593" s="19"/>
      <c r="IT593" s="19"/>
      <c r="IU593" s="19"/>
      <c r="IV593" s="19"/>
      <c r="IW593" s="19"/>
      <c r="IX593" s="19"/>
      <c r="IY593" s="19"/>
      <c r="IZ593" s="19"/>
      <c r="JA593" s="19"/>
      <c r="JB593" s="19"/>
      <c r="JC593" s="19"/>
      <c r="JD593" s="19"/>
      <c r="JE593" s="19"/>
      <c r="JF593" s="19"/>
      <c r="JG593" s="19"/>
      <c r="JH593" s="19"/>
      <c r="JI593" s="19"/>
      <c r="JJ593" s="19"/>
      <c r="JK593" s="19"/>
      <c r="JL593" s="19"/>
      <c r="JM593" s="19"/>
      <c r="JN593" s="19"/>
      <c r="JO593" s="19"/>
      <c r="JP593" s="19"/>
      <c r="JQ593" s="19"/>
      <c r="JR593" s="19"/>
      <c r="JS593" s="19"/>
      <c r="JT593" s="19"/>
      <c r="JU593" s="19"/>
      <c r="JV593" s="19"/>
      <c r="JW593" s="19"/>
      <c r="JX593" s="19"/>
      <c r="JY593" s="19"/>
      <c r="JZ593" s="19"/>
      <c r="KA593" s="19"/>
      <c r="KB593" s="19"/>
      <c r="KC593" s="19"/>
      <c r="KD593" s="19"/>
      <c r="KE593" s="19"/>
      <c r="KF593" s="19"/>
      <c r="KG593" s="19"/>
      <c r="KH593" s="19"/>
      <c r="KI593" s="19"/>
      <c r="KJ593" s="19"/>
      <c r="KK593" s="19"/>
      <c r="KL593" s="19"/>
      <c r="KM593" s="19"/>
      <c r="KN593" s="19"/>
      <c r="KO593" s="19"/>
      <c r="KP593" s="19"/>
      <c r="KQ593" s="19"/>
      <c r="KR593" s="19"/>
      <c r="KS593" s="19"/>
      <c r="KT593" s="19"/>
      <c r="KU593" s="19"/>
      <c r="KV593" s="19"/>
      <c r="KW593" s="19"/>
      <c r="KX593" s="19"/>
      <c r="KY593" s="19"/>
      <c r="KZ593" s="19"/>
      <c r="LA593" s="19"/>
      <c r="LB593" s="19"/>
      <c r="LC593" s="19"/>
      <c r="LD593" s="19"/>
      <c r="LE593" s="19"/>
      <c r="LF593" s="19"/>
      <c r="LG593" s="19"/>
      <c r="LH593" s="19"/>
      <c r="LI593" s="19"/>
      <c r="LJ593" s="19"/>
      <c r="LK593" s="19"/>
      <c r="LL593" s="19"/>
      <c r="LM593" s="19"/>
      <c r="LN593" s="19"/>
      <c r="LO593" s="19"/>
      <c r="LP593" s="19"/>
      <c r="LQ593" s="19"/>
      <c r="LR593" s="19"/>
      <c r="LS593" s="19"/>
      <c r="LT593" s="19"/>
      <c r="LU593" s="19"/>
      <c r="LV593" s="19"/>
      <c r="LW593" s="19"/>
      <c r="LX593" s="19"/>
      <c r="LY593" s="19"/>
      <c r="LZ593" s="19"/>
      <c r="MA593" s="19"/>
      <c r="MB593" s="19"/>
      <c r="MC593" s="19"/>
      <c r="MD593" s="19"/>
      <c r="ME593" s="19"/>
      <c r="MF593" s="19"/>
      <c r="MG593" s="19"/>
      <c r="MH593" s="19"/>
      <c r="MI593" s="19"/>
      <c r="MJ593" s="19"/>
      <c r="MK593" s="19"/>
      <c r="ML593" s="19"/>
      <c r="MM593" s="19"/>
      <c r="MN593" s="19"/>
      <c r="MO593" s="19"/>
      <c r="MP593" s="19"/>
      <c r="MQ593" s="19"/>
      <c r="MR593" s="19"/>
      <c r="MS593" s="19"/>
      <c r="MT593" s="19"/>
      <c r="MU593" s="19"/>
      <c r="MV593" s="19"/>
      <c r="MW593" s="19"/>
      <c r="MX593" s="19"/>
      <c r="MY593" s="19"/>
      <c r="MZ593" s="19"/>
      <c r="NA593" s="19"/>
      <c r="NB593" s="19"/>
      <c r="NC593" s="19"/>
      <c r="ND593" s="19"/>
      <c r="NE593" s="19"/>
      <c r="NF593" s="19"/>
      <c r="NG593" s="19"/>
      <c r="NH593" s="19"/>
      <c r="NI593" s="19"/>
      <c r="NJ593" s="19"/>
      <c r="NK593" s="19"/>
      <c r="NL593" s="19"/>
      <c r="NM593" s="19"/>
      <c r="NN593" s="19"/>
      <c r="NO593" s="19"/>
      <c r="NP593" s="19"/>
      <c r="NQ593" s="19"/>
      <c r="NR593" s="19"/>
      <c r="NS593" s="19"/>
      <c r="NT593" s="19"/>
      <c r="NU593" s="19"/>
      <c r="NV593" s="19"/>
      <c r="NW593" s="19"/>
      <c r="NX593" s="19"/>
      <c r="NY593" s="19"/>
      <c r="NZ593" s="19"/>
      <c r="OA593" s="19"/>
      <c r="OB593" s="19"/>
      <c r="OC593" s="19"/>
      <c r="OD593" s="19"/>
      <c r="OE593" s="19"/>
      <c r="OF593" s="19"/>
      <c r="OG593" s="19"/>
      <c r="OH593" s="19"/>
      <c r="OI593" s="19"/>
      <c r="OJ593" s="19"/>
      <c r="OK593" s="19"/>
      <c r="OL593" s="19"/>
      <c r="OM593" s="19"/>
      <c r="ON593" s="19"/>
      <c r="OO593" s="19"/>
      <c r="OP593" s="19"/>
      <c r="OQ593" s="19"/>
      <c r="OR593" s="19"/>
      <c r="OS593" s="19"/>
      <c r="OT593" s="19"/>
      <c r="OU593" s="19"/>
      <c r="OV593" s="19"/>
      <c r="OW593" s="19"/>
      <c r="OX593" s="19"/>
      <c r="OY593" s="19"/>
      <c r="OZ593" s="19"/>
      <c r="PA593" s="19"/>
      <c r="PB593" s="19"/>
      <c r="PC593" s="19"/>
      <c r="PD593" s="19"/>
      <c r="PE593" s="19"/>
      <c r="PF593" s="19"/>
      <c r="PG593" s="19"/>
      <c r="PH593" s="19"/>
      <c r="PI593" s="19"/>
      <c r="PJ593" s="19"/>
      <c r="PK593" s="19"/>
      <c r="PL593" s="19"/>
      <c r="PM593" s="19"/>
      <c r="PN593" s="19"/>
      <c r="PO593" s="19"/>
      <c r="PP593" s="19"/>
      <c r="PQ593" s="19"/>
      <c r="PR593" s="19"/>
      <c r="PS593" s="19"/>
      <c r="PT593" s="19"/>
      <c r="PU593" s="19"/>
      <c r="PV593" s="19"/>
      <c r="PW593" s="19"/>
      <c r="PX593" s="19"/>
      <c r="PY593" s="19"/>
      <c r="PZ593" s="19"/>
      <c r="QA593" s="19"/>
      <c r="QB593" s="19"/>
      <c r="QC593" s="19"/>
      <c r="QD593" s="19"/>
      <c r="QE593" s="19"/>
      <c r="QF593" s="19"/>
      <c r="QG593" s="19"/>
      <c r="QH593" s="19"/>
    </row>
    <row r="594" spans="1:450" s="21" customFormat="1" ht="51.75" customHeight="1" x14ac:dyDescent="0.2">
      <c r="A594" s="76" t="s">
        <v>828</v>
      </c>
      <c r="B594" s="76"/>
      <c r="C594" s="76"/>
      <c r="D594" s="76"/>
      <c r="E594" s="76"/>
      <c r="F594" s="63" t="s">
        <v>1306</v>
      </c>
      <c r="G594" s="64"/>
      <c r="H594" s="64"/>
      <c r="I594" s="64"/>
      <c r="J594" s="64"/>
      <c r="K594" s="64"/>
      <c r="L594" s="64"/>
      <c r="M594" s="64"/>
      <c r="N594" s="65"/>
      <c r="O594" s="63" t="s">
        <v>131</v>
      </c>
      <c r="P594" s="64"/>
      <c r="Q594" s="64"/>
      <c r="R594" s="64"/>
      <c r="S594" s="64"/>
      <c r="T594" s="64"/>
      <c r="U594" s="64"/>
      <c r="V594" s="64"/>
      <c r="W594" s="65"/>
      <c r="X594" s="66" t="s">
        <v>1459</v>
      </c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8"/>
      <c r="AJ594" s="66" t="s">
        <v>77</v>
      </c>
      <c r="AK594" s="67"/>
      <c r="AL594" s="67"/>
      <c r="AM594" s="67"/>
      <c r="AN594" s="67"/>
      <c r="AO594" s="67"/>
      <c r="AP594" s="67"/>
      <c r="AQ594" s="67"/>
      <c r="AR594" s="67"/>
      <c r="AS594" s="67"/>
      <c r="AT594" s="67"/>
      <c r="AU594" s="67"/>
      <c r="AV594" s="67"/>
      <c r="AW594" s="67"/>
      <c r="AX594" s="68"/>
      <c r="AY594" s="77">
        <v>778</v>
      </c>
      <c r="AZ594" s="78"/>
      <c r="BA594" s="78"/>
      <c r="BB594" s="78"/>
      <c r="BC594" s="78"/>
      <c r="BD594" s="79"/>
      <c r="BE594" s="73" t="s">
        <v>95</v>
      </c>
      <c r="BF594" s="74"/>
      <c r="BG594" s="74"/>
      <c r="BH594" s="74"/>
      <c r="BI594" s="74"/>
      <c r="BJ594" s="74"/>
      <c r="BK594" s="74"/>
      <c r="BL594" s="74"/>
      <c r="BM594" s="75"/>
      <c r="BN594" s="62">
        <v>4089</v>
      </c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80">
        <v>71701000</v>
      </c>
      <c r="BZ594" s="76"/>
      <c r="CA594" s="76"/>
      <c r="CB594" s="76"/>
      <c r="CC594" s="76"/>
      <c r="CD594" s="76"/>
      <c r="CE594" s="62" t="s">
        <v>80</v>
      </c>
      <c r="CF594" s="62"/>
      <c r="CG594" s="62"/>
      <c r="CH594" s="62"/>
      <c r="CI594" s="62"/>
      <c r="CJ594" s="62"/>
      <c r="CK594" s="62"/>
      <c r="CL594" s="62"/>
      <c r="CM594" s="62"/>
      <c r="CN594" s="61">
        <v>1578827.5</v>
      </c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76" t="s">
        <v>1226</v>
      </c>
      <c r="DC594" s="76"/>
      <c r="DD594" s="76"/>
      <c r="DE594" s="76"/>
      <c r="DF594" s="76"/>
      <c r="DG594" s="76"/>
      <c r="DH594" s="76"/>
      <c r="DI594" s="76"/>
      <c r="DJ594" s="76"/>
      <c r="DK594" s="76"/>
      <c r="DL594" s="76"/>
      <c r="DM594" s="76"/>
      <c r="DN594" s="76"/>
      <c r="DO594" s="59" t="s">
        <v>643</v>
      </c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62" t="s">
        <v>86</v>
      </c>
      <c r="EA594" s="62"/>
      <c r="EB594" s="62"/>
      <c r="EC594" s="62"/>
      <c r="ED594" s="62"/>
      <c r="EE594" s="62"/>
      <c r="EF594" s="62"/>
      <c r="EG594" s="62"/>
      <c r="EH594" s="62"/>
      <c r="EI594" s="62"/>
      <c r="EJ594" s="62"/>
      <c r="EK594" s="62"/>
      <c r="EL594" s="62" t="s">
        <v>84</v>
      </c>
      <c r="EM594" s="62"/>
      <c r="EN594" s="62"/>
      <c r="EO594" s="62"/>
      <c r="EP594" s="62"/>
      <c r="EQ594" s="62"/>
      <c r="ER594" s="62"/>
      <c r="ES594" s="62"/>
      <c r="ET594" s="62"/>
      <c r="EU594" s="62"/>
      <c r="EV594" s="62"/>
      <c r="EW594" s="62"/>
      <c r="EX594" s="62"/>
    </row>
    <row r="595" spans="1:450" s="21" customFormat="1" ht="45.75" customHeight="1" x14ac:dyDescent="0.2">
      <c r="A595" s="76" t="s">
        <v>829</v>
      </c>
      <c r="B595" s="76"/>
      <c r="C595" s="76"/>
      <c r="D595" s="76"/>
      <c r="E595" s="76"/>
      <c r="F595" s="63" t="s">
        <v>1306</v>
      </c>
      <c r="G595" s="64"/>
      <c r="H595" s="64"/>
      <c r="I595" s="64"/>
      <c r="J595" s="64"/>
      <c r="K595" s="64"/>
      <c r="L595" s="64"/>
      <c r="M595" s="64"/>
      <c r="N595" s="65"/>
      <c r="O595" s="63" t="s">
        <v>312</v>
      </c>
      <c r="P595" s="64"/>
      <c r="Q595" s="64"/>
      <c r="R595" s="64"/>
      <c r="S595" s="64"/>
      <c r="T595" s="64"/>
      <c r="U595" s="64"/>
      <c r="V595" s="64"/>
      <c r="W595" s="65"/>
      <c r="X595" s="66" t="s">
        <v>299</v>
      </c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8"/>
      <c r="AJ595" s="66" t="s">
        <v>77</v>
      </c>
      <c r="AK595" s="67"/>
      <c r="AL595" s="67"/>
      <c r="AM595" s="67"/>
      <c r="AN595" s="67"/>
      <c r="AO595" s="67"/>
      <c r="AP595" s="67"/>
      <c r="AQ595" s="67"/>
      <c r="AR595" s="67"/>
      <c r="AS595" s="67"/>
      <c r="AT595" s="67"/>
      <c r="AU595" s="67"/>
      <c r="AV595" s="67"/>
      <c r="AW595" s="67"/>
      <c r="AX595" s="68"/>
      <c r="AY595" s="77">
        <v>778</v>
      </c>
      <c r="AZ595" s="78"/>
      <c r="BA595" s="78"/>
      <c r="BB595" s="78"/>
      <c r="BC595" s="78"/>
      <c r="BD595" s="79"/>
      <c r="BE595" s="73" t="s">
        <v>95</v>
      </c>
      <c r="BF595" s="74"/>
      <c r="BG595" s="74"/>
      <c r="BH595" s="74"/>
      <c r="BI595" s="74"/>
      <c r="BJ595" s="74"/>
      <c r="BK595" s="74"/>
      <c r="BL595" s="74"/>
      <c r="BM595" s="75"/>
      <c r="BN595" s="62">
        <v>1175</v>
      </c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80">
        <v>71701000</v>
      </c>
      <c r="BZ595" s="76"/>
      <c r="CA595" s="76"/>
      <c r="CB595" s="76"/>
      <c r="CC595" s="76"/>
      <c r="CD595" s="76"/>
      <c r="CE595" s="62" t="s">
        <v>80</v>
      </c>
      <c r="CF595" s="62"/>
      <c r="CG595" s="62"/>
      <c r="CH595" s="62"/>
      <c r="CI595" s="62"/>
      <c r="CJ595" s="62"/>
      <c r="CK595" s="62"/>
      <c r="CL595" s="62"/>
      <c r="CM595" s="62"/>
      <c r="CN595" s="61">
        <v>2401547.5</v>
      </c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76" t="s">
        <v>1226</v>
      </c>
      <c r="DC595" s="76"/>
      <c r="DD595" s="76"/>
      <c r="DE595" s="76"/>
      <c r="DF595" s="76"/>
      <c r="DG595" s="76"/>
      <c r="DH595" s="76"/>
      <c r="DI595" s="76"/>
      <c r="DJ595" s="76"/>
      <c r="DK595" s="76"/>
      <c r="DL595" s="76"/>
      <c r="DM595" s="76"/>
      <c r="DN595" s="76"/>
      <c r="DO595" s="59" t="s">
        <v>634</v>
      </c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62" t="s">
        <v>86</v>
      </c>
      <c r="EA595" s="62"/>
      <c r="EB595" s="62"/>
      <c r="EC595" s="62"/>
      <c r="ED595" s="62"/>
      <c r="EE595" s="62"/>
      <c r="EF595" s="62"/>
      <c r="EG595" s="62"/>
      <c r="EH595" s="62"/>
      <c r="EI595" s="62"/>
      <c r="EJ595" s="62"/>
      <c r="EK595" s="62"/>
      <c r="EL595" s="62" t="s">
        <v>84</v>
      </c>
      <c r="EM595" s="62"/>
      <c r="EN595" s="62"/>
      <c r="EO595" s="62"/>
      <c r="EP595" s="62"/>
      <c r="EQ595" s="62"/>
      <c r="ER595" s="62"/>
      <c r="ES595" s="62"/>
      <c r="ET595" s="62"/>
      <c r="EU595" s="62"/>
      <c r="EV595" s="62"/>
      <c r="EW595" s="62"/>
      <c r="EX595" s="62"/>
    </row>
    <row r="596" spans="1:450" s="21" customFormat="1" ht="45.75" customHeight="1" x14ac:dyDescent="0.2">
      <c r="A596" s="76" t="s">
        <v>830</v>
      </c>
      <c r="B596" s="76"/>
      <c r="C596" s="76"/>
      <c r="D596" s="76"/>
      <c r="E596" s="76"/>
      <c r="F596" s="63" t="s">
        <v>111</v>
      </c>
      <c r="G596" s="64"/>
      <c r="H596" s="64"/>
      <c r="I596" s="64"/>
      <c r="J596" s="64"/>
      <c r="K596" s="64"/>
      <c r="L596" s="64"/>
      <c r="M596" s="64"/>
      <c r="N596" s="65"/>
      <c r="O596" s="63" t="s">
        <v>1146</v>
      </c>
      <c r="P596" s="64"/>
      <c r="Q596" s="64"/>
      <c r="R596" s="64"/>
      <c r="S596" s="64"/>
      <c r="T596" s="64"/>
      <c r="U596" s="64"/>
      <c r="V596" s="64"/>
      <c r="W596" s="65"/>
      <c r="X596" s="66" t="s">
        <v>391</v>
      </c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8"/>
      <c r="AJ596" s="66" t="s">
        <v>77</v>
      </c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8"/>
      <c r="AY596" s="77">
        <v>778</v>
      </c>
      <c r="AZ596" s="78"/>
      <c r="BA596" s="78"/>
      <c r="BB596" s="78"/>
      <c r="BC596" s="78"/>
      <c r="BD596" s="79"/>
      <c r="BE596" s="73" t="s">
        <v>95</v>
      </c>
      <c r="BF596" s="74"/>
      <c r="BG596" s="74"/>
      <c r="BH596" s="74"/>
      <c r="BI596" s="74"/>
      <c r="BJ596" s="74"/>
      <c r="BK596" s="74"/>
      <c r="BL596" s="74"/>
      <c r="BM596" s="75"/>
      <c r="BN596" s="62">
        <v>59</v>
      </c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80">
        <v>71701000</v>
      </c>
      <c r="BZ596" s="76"/>
      <c r="CA596" s="76"/>
      <c r="CB596" s="76"/>
      <c r="CC596" s="76"/>
      <c r="CD596" s="76"/>
      <c r="CE596" s="62" t="s">
        <v>80</v>
      </c>
      <c r="CF596" s="62"/>
      <c r="CG596" s="62"/>
      <c r="CH596" s="62"/>
      <c r="CI596" s="62"/>
      <c r="CJ596" s="62"/>
      <c r="CK596" s="62"/>
      <c r="CL596" s="62"/>
      <c r="CM596" s="62"/>
      <c r="CN596" s="61">
        <v>3454022.55</v>
      </c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76" t="s">
        <v>1226</v>
      </c>
      <c r="DC596" s="76"/>
      <c r="DD596" s="76"/>
      <c r="DE596" s="76"/>
      <c r="DF596" s="76"/>
      <c r="DG596" s="76"/>
      <c r="DH596" s="76"/>
      <c r="DI596" s="76"/>
      <c r="DJ596" s="76"/>
      <c r="DK596" s="76"/>
      <c r="DL596" s="76"/>
      <c r="DM596" s="76"/>
      <c r="DN596" s="76"/>
      <c r="DO596" s="59" t="s">
        <v>1387</v>
      </c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62" t="s">
        <v>102</v>
      </c>
      <c r="EA596" s="62"/>
      <c r="EB596" s="62"/>
      <c r="EC596" s="62"/>
      <c r="ED596" s="62"/>
      <c r="EE596" s="62"/>
      <c r="EF596" s="62"/>
      <c r="EG596" s="62"/>
      <c r="EH596" s="62"/>
      <c r="EI596" s="62"/>
      <c r="EJ596" s="62"/>
      <c r="EK596" s="62"/>
      <c r="EL596" s="62" t="s">
        <v>103</v>
      </c>
      <c r="EM596" s="62"/>
      <c r="EN596" s="62"/>
      <c r="EO596" s="62"/>
      <c r="EP596" s="62"/>
      <c r="EQ596" s="62"/>
      <c r="ER596" s="62"/>
      <c r="ES596" s="62"/>
      <c r="ET596" s="62"/>
      <c r="EU596" s="62"/>
      <c r="EV596" s="62"/>
      <c r="EW596" s="62"/>
      <c r="EX596" s="62"/>
    </row>
    <row r="597" spans="1:450" s="21" customFormat="1" ht="45.75" customHeight="1" x14ac:dyDescent="0.2">
      <c r="A597" s="76" t="s">
        <v>831</v>
      </c>
      <c r="B597" s="76"/>
      <c r="C597" s="76"/>
      <c r="D597" s="76"/>
      <c r="E597" s="76"/>
      <c r="F597" s="63" t="s">
        <v>111</v>
      </c>
      <c r="G597" s="64"/>
      <c r="H597" s="64"/>
      <c r="I597" s="64"/>
      <c r="J597" s="64"/>
      <c r="K597" s="64"/>
      <c r="L597" s="64"/>
      <c r="M597" s="64"/>
      <c r="N597" s="65"/>
      <c r="O597" s="63" t="s">
        <v>1146</v>
      </c>
      <c r="P597" s="64"/>
      <c r="Q597" s="64"/>
      <c r="R597" s="64"/>
      <c r="S597" s="64"/>
      <c r="T597" s="64"/>
      <c r="U597" s="64"/>
      <c r="V597" s="64"/>
      <c r="W597" s="65"/>
      <c r="X597" s="66" t="s">
        <v>391</v>
      </c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8"/>
      <c r="AJ597" s="66" t="s">
        <v>77</v>
      </c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8"/>
      <c r="AY597" s="77">
        <v>778</v>
      </c>
      <c r="AZ597" s="78"/>
      <c r="BA597" s="78"/>
      <c r="BB597" s="78"/>
      <c r="BC597" s="78"/>
      <c r="BD597" s="79"/>
      <c r="BE597" s="73" t="s">
        <v>95</v>
      </c>
      <c r="BF597" s="74"/>
      <c r="BG597" s="74"/>
      <c r="BH597" s="74"/>
      <c r="BI597" s="74"/>
      <c r="BJ597" s="74"/>
      <c r="BK597" s="74"/>
      <c r="BL597" s="74"/>
      <c r="BM597" s="75"/>
      <c r="BN597" s="62">
        <v>105</v>
      </c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80">
        <v>71701000</v>
      </c>
      <c r="BZ597" s="76"/>
      <c r="CA597" s="76"/>
      <c r="CB597" s="76"/>
      <c r="CC597" s="76"/>
      <c r="CD597" s="76"/>
      <c r="CE597" s="62" t="s">
        <v>80</v>
      </c>
      <c r="CF597" s="62"/>
      <c r="CG597" s="62"/>
      <c r="CH597" s="62"/>
      <c r="CI597" s="62"/>
      <c r="CJ597" s="62"/>
      <c r="CK597" s="62"/>
      <c r="CL597" s="62"/>
      <c r="CM597" s="62"/>
      <c r="CN597" s="61">
        <v>3561248.9</v>
      </c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76" t="s">
        <v>1226</v>
      </c>
      <c r="DC597" s="76"/>
      <c r="DD597" s="76"/>
      <c r="DE597" s="76"/>
      <c r="DF597" s="76"/>
      <c r="DG597" s="76"/>
      <c r="DH597" s="76"/>
      <c r="DI597" s="76"/>
      <c r="DJ597" s="76"/>
      <c r="DK597" s="76"/>
      <c r="DL597" s="76"/>
      <c r="DM597" s="76"/>
      <c r="DN597" s="76"/>
      <c r="DO597" s="59" t="s">
        <v>643</v>
      </c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62" t="s">
        <v>102</v>
      </c>
      <c r="EA597" s="62"/>
      <c r="EB597" s="62"/>
      <c r="EC597" s="62"/>
      <c r="ED597" s="62"/>
      <c r="EE597" s="62"/>
      <c r="EF597" s="62"/>
      <c r="EG597" s="62"/>
      <c r="EH597" s="62"/>
      <c r="EI597" s="62"/>
      <c r="EJ597" s="62"/>
      <c r="EK597" s="62"/>
      <c r="EL597" s="62" t="s">
        <v>103</v>
      </c>
      <c r="EM597" s="62"/>
      <c r="EN597" s="62"/>
      <c r="EO597" s="62"/>
      <c r="EP597" s="62"/>
      <c r="EQ597" s="62"/>
      <c r="ER597" s="62"/>
      <c r="ES597" s="62"/>
      <c r="ET597" s="62"/>
      <c r="EU597" s="62"/>
      <c r="EV597" s="62"/>
      <c r="EW597" s="62"/>
      <c r="EX597" s="62"/>
    </row>
    <row r="598" spans="1:450" s="15" customFormat="1" ht="38.25" customHeight="1" x14ac:dyDescent="0.2">
      <c r="A598" s="76" t="s">
        <v>832</v>
      </c>
      <c r="B598" s="76"/>
      <c r="C598" s="76"/>
      <c r="D598" s="76"/>
      <c r="E598" s="76"/>
      <c r="F598" s="63" t="s">
        <v>1306</v>
      </c>
      <c r="G598" s="64"/>
      <c r="H598" s="64"/>
      <c r="I598" s="64"/>
      <c r="J598" s="64"/>
      <c r="K598" s="64"/>
      <c r="L598" s="64"/>
      <c r="M598" s="64"/>
      <c r="N598" s="65"/>
      <c r="O598" s="63" t="s">
        <v>1178</v>
      </c>
      <c r="P598" s="64"/>
      <c r="Q598" s="64"/>
      <c r="R598" s="64"/>
      <c r="S598" s="64"/>
      <c r="T598" s="64"/>
      <c r="U598" s="64"/>
      <c r="V598" s="64"/>
      <c r="W598" s="65"/>
      <c r="X598" s="66" t="s">
        <v>624</v>
      </c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8"/>
      <c r="AJ598" s="66" t="s">
        <v>77</v>
      </c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8"/>
      <c r="AY598" s="77">
        <v>796</v>
      </c>
      <c r="AZ598" s="78"/>
      <c r="BA598" s="78"/>
      <c r="BB598" s="78"/>
      <c r="BC598" s="78"/>
      <c r="BD598" s="79"/>
      <c r="BE598" s="73" t="s">
        <v>89</v>
      </c>
      <c r="BF598" s="74"/>
      <c r="BG598" s="74"/>
      <c r="BH598" s="74"/>
      <c r="BI598" s="74"/>
      <c r="BJ598" s="74"/>
      <c r="BK598" s="74"/>
      <c r="BL598" s="74"/>
      <c r="BM598" s="75"/>
      <c r="BN598" s="62">
        <v>455</v>
      </c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80">
        <v>71701000</v>
      </c>
      <c r="BZ598" s="80"/>
      <c r="CA598" s="80"/>
      <c r="CB598" s="80"/>
      <c r="CC598" s="80"/>
      <c r="CD598" s="80"/>
      <c r="CE598" s="60" t="s">
        <v>80</v>
      </c>
      <c r="CF598" s="60"/>
      <c r="CG598" s="60"/>
      <c r="CH598" s="60"/>
      <c r="CI598" s="60"/>
      <c r="CJ598" s="60"/>
      <c r="CK598" s="60"/>
      <c r="CL598" s="60"/>
      <c r="CM598" s="60"/>
      <c r="CN598" s="61">
        <v>393213</v>
      </c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76" t="s">
        <v>1226</v>
      </c>
      <c r="DC598" s="76"/>
      <c r="DD598" s="76"/>
      <c r="DE598" s="76"/>
      <c r="DF598" s="76"/>
      <c r="DG598" s="76"/>
      <c r="DH598" s="76"/>
      <c r="DI598" s="76"/>
      <c r="DJ598" s="76"/>
      <c r="DK598" s="76"/>
      <c r="DL598" s="76"/>
      <c r="DM598" s="76"/>
      <c r="DN598" s="76"/>
      <c r="DO598" s="76" t="s">
        <v>643</v>
      </c>
      <c r="DP598" s="76"/>
      <c r="DQ598" s="76"/>
      <c r="DR598" s="76"/>
      <c r="DS598" s="76"/>
      <c r="DT598" s="76"/>
      <c r="DU598" s="76"/>
      <c r="DV598" s="76"/>
      <c r="DW598" s="76"/>
      <c r="DX598" s="76"/>
      <c r="DY598" s="76"/>
      <c r="DZ598" s="62" t="s">
        <v>86</v>
      </c>
      <c r="EA598" s="62"/>
      <c r="EB598" s="62"/>
      <c r="EC598" s="62"/>
      <c r="ED598" s="62"/>
      <c r="EE598" s="62"/>
      <c r="EF598" s="62"/>
      <c r="EG598" s="62"/>
      <c r="EH598" s="62"/>
      <c r="EI598" s="62"/>
      <c r="EJ598" s="62"/>
      <c r="EK598" s="62"/>
      <c r="EL598" s="81" t="s">
        <v>84</v>
      </c>
      <c r="EM598" s="81"/>
      <c r="EN598" s="81"/>
      <c r="EO598" s="81"/>
      <c r="EP598" s="81"/>
      <c r="EQ598" s="81"/>
      <c r="ER598" s="81"/>
      <c r="ES598" s="81"/>
      <c r="ET598" s="81"/>
      <c r="EU598" s="81"/>
      <c r="EV598" s="81"/>
      <c r="EW598" s="81"/>
      <c r="EX598" s="81"/>
    </row>
    <row r="599" spans="1:450" s="15" customFormat="1" ht="38.25" customHeight="1" x14ac:dyDescent="0.2">
      <c r="A599" s="76" t="s">
        <v>833</v>
      </c>
      <c r="B599" s="76"/>
      <c r="C599" s="76"/>
      <c r="D599" s="76"/>
      <c r="E599" s="76"/>
      <c r="F599" s="63" t="s">
        <v>1306</v>
      </c>
      <c r="G599" s="64"/>
      <c r="H599" s="64"/>
      <c r="I599" s="64"/>
      <c r="J599" s="64"/>
      <c r="K599" s="64"/>
      <c r="L599" s="64"/>
      <c r="M599" s="64"/>
      <c r="N599" s="65"/>
      <c r="O599" s="63" t="s">
        <v>312</v>
      </c>
      <c r="P599" s="64"/>
      <c r="Q599" s="64"/>
      <c r="R599" s="64"/>
      <c r="S599" s="64"/>
      <c r="T599" s="64"/>
      <c r="U599" s="64"/>
      <c r="V599" s="64"/>
      <c r="W599" s="65"/>
      <c r="X599" s="66" t="s">
        <v>1468</v>
      </c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8"/>
      <c r="AJ599" s="66" t="s">
        <v>77</v>
      </c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8"/>
      <c r="AY599" s="77">
        <v>778</v>
      </c>
      <c r="AZ599" s="78"/>
      <c r="BA599" s="78"/>
      <c r="BB599" s="78"/>
      <c r="BC599" s="78"/>
      <c r="BD599" s="79"/>
      <c r="BE599" s="73" t="s">
        <v>95</v>
      </c>
      <c r="BF599" s="74"/>
      <c r="BG599" s="74"/>
      <c r="BH599" s="74"/>
      <c r="BI599" s="74"/>
      <c r="BJ599" s="74"/>
      <c r="BK599" s="74"/>
      <c r="BL599" s="74"/>
      <c r="BM599" s="75"/>
      <c r="BN599" s="62">
        <v>21</v>
      </c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80">
        <v>71701000</v>
      </c>
      <c r="BZ599" s="80"/>
      <c r="CA599" s="80"/>
      <c r="CB599" s="80"/>
      <c r="CC599" s="80"/>
      <c r="CD599" s="80"/>
      <c r="CE599" s="60" t="s">
        <v>80</v>
      </c>
      <c r="CF599" s="60"/>
      <c r="CG599" s="60"/>
      <c r="CH599" s="60"/>
      <c r="CI599" s="60"/>
      <c r="CJ599" s="60"/>
      <c r="CK599" s="60"/>
      <c r="CL599" s="60"/>
      <c r="CM599" s="60"/>
      <c r="CN599" s="61">
        <v>2323012.56</v>
      </c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76" t="s">
        <v>1226</v>
      </c>
      <c r="DC599" s="76"/>
      <c r="DD599" s="76"/>
      <c r="DE599" s="76"/>
      <c r="DF599" s="76"/>
      <c r="DG599" s="76"/>
      <c r="DH599" s="76"/>
      <c r="DI599" s="76"/>
      <c r="DJ599" s="76"/>
      <c r="DK599" s="76"/>
      <c r="DL599" s="76"/>
      <c r="DM599" s="76"/>
      <c r="DN599" s="76"/>
      <c r="DO599" s="76" t="s">
        <v>634</v>
      </c>
      <c r="DP599" s="76"/>
      <c r="DQ599" s="76"/>
      <c r="DR599" s="76"/>
      <c r="DS599" s="76"/>
      <c r="DT599" s="76"/>
      <c r="DU599" s="76"/>
      <c r="DV599" s="76"/>
      <c r="DW599" s="76"/>
      <c r="DX599" s="76"/>
      <c r="DY599" s="76"/>
      <c r="DZ599" s="62" t="s">
        <v>86</v>
      </c>
      <c r="EA599" s="62"/>
      <c r="EB599" s="62"/>
      <c r="EC599" s="62"/>
      <c r="ED599" s="62"/>
      <c r="EE599" s="62"/>
      <c r="EF599" s="62"/>
      <c r="EG599" s="62"/>
      <c r="EH599" s="62"/>
      <c r="EI599" s="62"/>
      <c r="EJ599" s="62"/>
      <c r="EK599" s="62"/>
      <c r="EL599" s="81" t="s">
        <v>84</v>
      </c>
      <c r="EM599" s="81"/>
      <c r="EN599" s="81"/>
      <c r="EO599" s="81"/>
      <c r="EP599" s="81"/>
      <c r="EQ599" s="81"/>
      <c r="ER599" s="81"/>
      <c r="ES599" s="81"/>
      <c r="ET599" s="81"/>
      <c r="EU599" s="81"/>
      <c r="EV599" s="81"/>
      <c r="EW599" s="81"/>
      <c r="EX599" s="81"/>
    </row>
    <row r="600" spans="1:450" s="15" customFormat="1" ht="51" customHeight="1" x14ac:dyDescent="0.2">
      <c r="A600" s="76" t="s">
        <v>834</v>
      </c>
      <c r="B600" s="76"/>
      <c r="C600" s="76"/>
      <c r="D600" s="76"/>
      <c r="E600" s="76"/>
      <c r="F600" s="63" t="s">
        <v>1306</v>
      </c>
      <c r="G600" s="64"/>
      <c r="H600" s="64"/>
      <c r="I600" s="64"/>
      <c r="J600" s="64"/>
      <c r="K600" s="64"/>
      <c r="L600" s="64"/>
      <c r="M600" s="64"/>
      <c r="N600" s="65"/>
      <c r="O600" s="63" t="s">
        <v>1242</v>
      </c>
      <c r="P600" s="64"/>
      <c r="Q600" s="64"/>
      <c r="R600" s="64"/>
      <c r="S600" s="64"/>
      <c r="T600" s="64"/>
      <c r="U600" s="64"/>
      <c r="V600" s="64"/>
      <c r="W600" s="65"/>
      <c r="X600" s="66" t="s">
        <v>541</v>
      </c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8"/>
      <c r="AJ600" s="66" t="s">
        <v>77</v>
      </c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8"/>
      <c r="AY600" s="77">
        <v>876</v>
      </c>
      <c r="AZ600" s="78"/>
      <c r="BA600" s="78"/>
      <c r="BB600" s="78"/>
      <c r="BC600" s="78"/>
      <c r="BD600" s="79"/>
      <c r="BE600" s="73" t="s">
        <v>79</v>
      </c>
      <c r="BF600" s="74"/>
      <c r="BG600" s="74"/>
      <c r="BH600" s="74"/>
      <c r="BI600" s="74"/>
      <c r="BJ600" s="74"/>
      <c r="BK600" s="74"/>
      <c r="BL600" s="74"/>
      <c r="BM600" s="75"/>
      <c r="BN600" s="62">
        <v>2686</v>
      </c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80">
        <v>71701000</v>
      </c>
      <c r="BZ600" s="80"/>
      <c r="CA600" s="80"/>
      <c r="CB600" s="80"/>
      <c r="CC600" s="80"/>
      <c r="CD600" s="80"/>
      <c r="CE600" s="60" t="s">
        <v>80</v>
      </c>
      <c r="CF600" s="60"/>
      <c r="CG600" s="60"/>
      <c r="CH600" s="60"/>
      <c r="CI600" s="60"/>
      <c r="CJ600" s="60"/>
      <c r="CK600" s="60"/>
      <c r="CL600" s="60"/>
      <c r="CM600" s="60"/>
      <c r="CN600" s="61">
        <v>866702.44</v>
      </c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76" t="s">
        <v>1226</v>
      </c>
      <c r="DC600" s="76"/>
      <c r="DD600" s="76"/>
      <c r="DE600" s="76"/>
      <c r="DF600" s="76"/>
      <c r="DG600" s="76"/>
      <c r="DH600" s="76"/>
      <c r="DI600" s="76"/>
      <c r="DJ600" s="76"/>
      <c r="DK600" s="76"/>
      <c r="DL600" s="76"/>
      <c r="DM600" s="76"/>
      <c r="DN600" s="76"/>
      <c r="DO600" s="76" t="s">
        <v>643</v>
      </c>
      <c r="DP600" s="76"/>
      <c r="DQ600" s="76"/>
      <c r="DR600" s="76"/>
      <c r="DS600" s="76"/>
      <c r="DT600" s="76"/>
      <c r="DU600" s="76"/>
      <c r="DV600" s="76"/>
      <c r="DW600" s="76"/>
      <c r="DX600" s="76"/>
      <c r="DY600" s="76"/>
      <c r="DZ600" s="62" t="s">
        <v>86</v>
      </c>
      <c r="EA600" s="62"/>
      <c r="EB600" s="62"/>
      <c r="EC600" s="62"/>
      <c r="ED600" s="62"/>
      <c r="EE600" s="62"/>
      <c r="EF600" s="62"/>
      <c r="EG600" s="62"/>
      <c r="EH600" s="62"/>
      <c r="EI600" s="62"/>
      <c r="EJ600" s="62"/>
      <c r="EK600" s="62"/>
      <c r="EL600" s="81" t="s">
        <v>84</v>
      </c>
      <c r="EM600" s="81"/>
      <c r="EN600" s="81"/>
      <c r="EO600" s="81"/>
      <c r="EP600" s="81"/>
      <c r="EQ600" s="81"/>
      <c r="ER600" s="81"/>
      <c r="ES600" s="81"/>
      <c r="ET600" s="81"/>
      <c r="EU600" s="81"/>
      <c r="EV600" s="81"/>
      <c r="EW600" s="81"/>
      <c r="EX600" s="81"/>
    </row>
    <row r="601" spans="1:450" s="15" customFormat="1" ht="39.75" customHeight="1" x14ac:dyDescent="0.2">
      <c r="A601" s="76" t="s">
        <v>835</v>
      </c>
      <c r="B601" s="76"/>
      <c r="C601" s="76"/>
      <c r="D601" s="76"/>
      <c r="E601" s="76"/>
      <c r="F601" s="63" t="s">
        <v>1306</v>
      </c>
      <c r="G601" s="64"/>
      <c r="H601" s="64"/>
      <c r="I601" s="64"/>
      <c r="J601" s="64"/>
      <c r="K601" s="64"/>
      <c r="L601" s="64"/>
      <c r="M601" s="64"/>
      <c r="N601" s="65"/>
      <c r="O601" s="63" t="s">
        <v>162</v>
      </c>
      <c r="P601" s="64"/>
      <c r="Q601" s="64"/>
      <c r="R601" s="64"/>
      <c r="S601" s="64"/>
      <c r="T601" s="64"/>
      <c r="U601" s="64"/>
      <c r="V601" s="64"/>
      <c r="W601" s="65"/>
      <c r="X601" s="66" t="s">
        <v>1365</v>
      </c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8"/>
      <c r="AJ601" s="66" t="s">
        <v>77</v>
      </c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8"/>
      <c r="AY601" s="77">
        <v>872</v>
      </c>
      <c r="AZ601" s="78"/>
      <c r="BA601" s="78"/>
      <c r="BB601" s="78"/>
      <c r="BC601" s="78"/>
      <c r="BD601" s="79"/>
      <c r="BE601" s="73" t="s">
        <v>313</v>
      </c>
      <c r="BF601" s="74"/>
      <c r="BG601" s="74"/>
      <c r="BH601" s="74"/>
      <c r="BI601" s="74"/>
      <c r="BJ601" s="74"/>
      <c r="BK601" s="74"/>
      <c r="BL601" s="74"/>
      <c r="BM601" s="75"/>
      <c r="BN601" s="62">
        <v>8</v>
      </c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80">
        <v>71701000</v>
      </c>
      <c r="BZ601" s="80"/>
      <c r="CA601" s="80"/>
      <c r="CB601" s="80"/>
      <c r="CC601" s="80"/>
      <c r="CD601" s="80"/>
      <c r="CE601" s="60" t="s">
        <v>80</v>
      </c>
      <c r="CF601" s="60"/>
      <c r="CG601" s="60"/>
      <c r="CH601" s="60"/>
      <c r="CI601" s="60"/>
      <c r="CJ601" s="60"/>
      <c r="CK601" s="60"/>
      <c r="CL601" s="60"/>
      <c r="CM601" s="60"/>
      <c r="CN601" s="61">
        <v>2389200</v>
      </c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76" t="s">
        <v>1226</v>
      </c>
      <c r="DC601" s="76"/>
      <c r="DD601" s="76"/>
      <c r="DE601" s="76"/>
      <c r="DF601" s="76"/>
      <c r="DG601" s="76"/>
      <c r="DH601" s="76"/>
      <c r="DI601" s="76"/>
      <c r="DJ601" s="76"/>
      <c r="DK601" s="76"/>
      <c r="DL601" s="76"/>
      <c r="DM601" s="76"/>
      <c r="DN601" s="76"/>
      <c r="DO601" s="76" t="s">
        <v>634</v>
      </c>
      <c r="DP601" s="76"/>
      <c r="DQ601" s="76"/>
      <c r="DR601" s="76"/>
      <c r="DS601" s="76"/>
      <c r="DT601" s="76"/>
      <c r="DU601" s="76"/>
      <c r="DV601" s="76"/>
      <c r="DW601" s="76"/>
      <c r="DX601" s="76"/>
      <c r="DY601" s="76"/>
      <c r="DZ601" s="62" t="s">
        <v>86</v>
      </c>
      <c r="EA601" s="62"/>
      <c r="EB601" s="62"/>
      <c r="EC601" s="62"/>
      <c r="ED601" s="62"/>
      <c r="EE601" s="62"/>
      <c r="EF601" s="62"/>
      <c r="EG601" s="62"/>
      <c r="EH601" s="62"/>
      <c r="EI601" s="62"/>
      <c r="EJ601" s="62"/>
      <c r="EK601" s="62"/>
      <c r="EL601" s="81" t="s">
        <v>84</v>
      </c>
      <c r="EM601" s="81"/>
      <c r="EN601" s="81"/>
      <c r="EO601" s="81"/>
      <c r="EP601" s="81"/>
      <c r="EQ601" s="81"/>
      <c r="ER601" s="81"/>
      <c r="ES601" s="81"/>
      <c r="ET601" s="81"/>
      <c r="EU601" s="81"/>
      <c r="EV601" s="81"/>
      <c r="EW601" s="81"/>
      <c r="EX601" s="81"/>
    </row>
    <row r="602" spans="1:450" s="15" customFormat="1" ht="39.75" customHeight="1" x14ac:dyDescent="0.2">
      <c r="A602" s="76" t="s">
        <v>836</v>
      </c>
      <c r="B602" s="76"/>
      <c r="C602" s="76"/>
      <c r="D602" s="76"/>
      <c r="E602" s="76"/>
      <c r="F602" s="63" t="s">
        <v>1306</v>
      </c>
      <c r="G602" s="64"/>
      <c r="H602" s="64"/>
      <c r="I602" s="64"/>
      <c r="J602" s="64"/>
      <c r="K602" s="64"/>
      <c r="L602" s="64"/>
      <c r="M602" s="64"/>
      <c r="N602" s="65"/>
      <c r="O602" s="63" t="s">
        <v>1283</v>
      </c>
      <c r="P602" s="64"/>
      <c r="Q602" s="64"/>
      <c r="R602" s="64"/>
      <c r="S602" s="64"/>
      <c r="T602" s="64"/>
      <c r="U602" s="64"/>
      <c r="V602" s="64"/>
      <c r="W602" s="65"/>
      <c r="X602" s="66" t="s">
        <v>1472</v>
      </c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8"/>
      <c r="AJ602" s="66" t="s">
        <v>77</v>
      </c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8"/>
      <c r="AY602" s="77">
        <v>778</v>
      </c>
      <c r="AZ602" s="78"/>
      <c r="BA602" s="78"/>
      <c r="BB602" s="78"/>
      <c r="BC602" s="78"/>
      <c r="BD602" s="79"/>
      <c r="BE602" s="73" t="s">
        <v>95</v>
      </c>
      <c r="BF602" s="74"/>
      <c r="BG602" s="74"/>
      <c r="BH602" s="74"/>
      <c r="BI602" s="74"/>
      <c r="BJ602" s="74"/>
      <c r="BK602" s="74"/>
      <c r="BL602" s="74"/>
      <c r="BM602" s="75"/>
      <c r="BN602" s="62">
        <v>90</v>
      </c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80">
        <v>71701000</v>
      </c>
      <c r="BZ602" s="80"/>
      <c r="CA602" s="80"/>
      <c r="CB602" s="80"/>
      <c r="CC602" s="80"/>
      <c r="CD602" s="80"/>
      <c r="CE602" s="60" t="s">
        <v>80</v>
      </c>
      <c r="CF602" s="60"/>
      <c r="CG602" s="60"/>
      <c r="CH602" s="60"/>
      <c r="CI602" s="60"/>
      <c r="CJ602" s="60"/>
      <c r="CK602" s="60"/>
      <c r="CL602" s="60"/>
      <c r="CM602" s="60"/>
      <c r="CN602" s="61">
        <v>922066.2</v>
      </c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76" t="s">
        <v>1226</v>
      </c>
      <c r="DC602" s="76"/>
      <c r="DD602" s="76"/>
      <c r="DE602" s="76"/>
      <c r="DF602" s="76"/>
      <c r="DG602" s="76"/>
      <c r="DH602" s="76"/>
      <c r="DI602" s="76"/>
      <c r="DJ602" s="76"/>
      <c r="DK602" s="76"/>
      <c r="DL602" s="76"/>
      <c r="DM602" s="76"/>
      <c r="DN602" s="76"/>
      <c r="DO602" s="76" t="s">
        <v>643</v>
      </c>
      <c r="DP602" s="76"/>
      <c r="DQ602" s="76"/>
      <c r="DR602" s="76"/>
      <c r="DS602" s="76"/>
      <c r="DT602" s="76"/>
      <c r="DU602" s="76"/>
      <c r="DV602" s="76"/>
      <c r="DW602" s="76"/>
      <c r="DX602" s="76"/>
      <c r="DY602" s="76"/>
      <c r="DZ602" s="62" t="s">
        <v>86</v>
      </c>
      <c r="EA602" s="62"/>
      <c r="EB602" s="62"/>
      <c r="EC602" s="62"/>
      <c r="ED602" s="62"/>
      <c r="EE602" s="62"/>
      <c r="EF602" s="62"/>
      <c r="EG602" s="62"/>
      <c r="EH602" s="62"/>
      <c r="EI602" s="62"/>
      <c r="EJ602" s="62"/>
      <c r="EK602" s="62"/>
      <c r="EL602" s="81" t="s">
        <v>84</v>
      </c>
      <c r="EM602" s="81"/>
      <c r="EN602" s="81"/>
      <c r="EO602" s="81"/>
      <c r="EP602" s="81"/>
      <c r="EQ602" s="81"/>
      <c r="ER602" s="81"/>
      <c r="ES602" s="81"/>
      <c r="ET602" s="81"/>
      <c r="EU602" s="81"/>
      <c r="EV602" s="81"/>
      <c r="EW602" s="81"/>
      <c r="EX602" s="81"/>
    </row>
    <row r="603" spans="1:450" s="15" customFormat="1" ht="39.75" customHeight="1" x14ac:dyDescent="0.2">
      <c r="A603" s="76" t="s">
        <v>837</v>
      </c>
      <c r="B603" s="76"/>
      <c r="C603" s="76"/>
      <c r="D603" s="76"/>
      <c r="E603" s="76"/>
      <c r="F603" s="63" t="s">
        <v>1306</v>
      </c>
      <c r="G603" s="64"/>
      <c r="H603" s="64"/>
      <c r="I603" s="64"/>
      <c r="J603" s="64"/>
      <c r="K603" s="64"/>
      <c r="L603" s="64"/>
      <c r="M603" s="64"/>
      <c r="N603" s="65"/>
      <c r="O603" s="63" t="s">
        <v>1473</v>
      </c>
      <c r="P603" s="64"/>
      <c r="Q603" s="64"/>
      <c r="R603" s="64"/>
      <c r="S603" s="64"/>
      <c r="T603" s="64"/>
      <c r="U603" s="64"/>
      <c r="V603" s="64"/>
      <c r="W603" s="65"/>
      <c r="X603" s="66" t="s">
        <v>1229</v>
      </c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8"/>
      <c r="AJ603" s="66" t="s">
        <v>77</v>
      </c>
      <c r="AK603" s="67"/>
      <c r="AL603" s="67"/>
      <c r="AM603" s="67"/>
      <c r="AN603" s="67"/>
      <c r="AO603" s="67"/>
      <c r="AP603" s="67"/>
      <c r="AQ603" s="67"/>
      <c r="AR603" s="67"/>
      <c r="AS603" s="67"/>
      <c r="AT603" s="67"/>
      <c r="AU603" s="67"/>
      <c r="AV603" s="67"/>
      <c r="AW603" s="67"/>
      <c r="AX603" s="68"/>
      <c r="AY603" s="77">
        <v>876</v>
      </c>
      <c r="AZ603" s="78"/>
      <c r="BA603" s="78"/>
      <c r="BB603" s="78"/>
      <c r="BC603" s="78"/>
      <c r="BD603" s="79"/>
      <c r="BE603" s="73" t="s">
        <v>79</v>
      </c>
      <c r="BF603" s="74"/>
      <c r="BG603" s="74"/>
      <c r="BH603" s="74"/>
      <c r="BI603" s="74"/>
      <c r="BJ603" s="74"/>
      <c r="BK603" s="74"/>
      <c r="BL603" s="74"/>
      <c r="BM603" s="75"/>
      <c r="BN603" s="62">
        <v>8715</v>
      </c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80">
        <v>71701000</v>
      </c>
      <c r="BZ603" s="80"/>
      <c r="CA603" s="80"/>
      <c r="CB603" s="80"/>
      <c r="CC603" s="80"/>
      <c r="CD603" s="80"/>
      <c r="CE603" s="60" t="s">
        <v>80</v>
      </c>
      <c r="CF603" s="60"/>
      <c r="CG603" s="60"/>
      <c r="CH603" s="60"/>
      <c r="CI603" s="60"/>
      <c r="CJ603" s="60"/>
      <c r="CK603" s="60"/>
      <c r="CL603" s="60"/>
      <c r="CM603" s="60"/>
      <c r="CN603" s="61">
        <v>976195</v>
      </c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76" t="s">
        <v>1226</v>
      </c>
      <c r="DC603" s="76"/>
      <c r="DD603" s="76"/>
      <c r="DE603" s="76"/>
      <c r="DF603" s="76"/>
      <c r="DG603" s="76"/>
      <c r="DH603" s="76"/>
      <c r="DI603" s="76"/>
      <c r="DJ603" s="76"/>
      <c r="DK603" s="76"/>
      <c r="DL603" s="76"/>
      <c r="DM603" s="76"/>
      <c r="DN603" s="76"/>
      <c r="DO603" s="76" t="s">
        <v>643</v>
      </c>
      <c r="DP603" s="76"/>
      <c r="DQ603" s="76"/>
      <c r="DR603" s="76"/>
      <c r="DS603" s="76"/>
      <c r="DT603" s="76"/>
      <c r="DU603" s="76"/>
      <c r="DV603" s="76"/>
      <c r="DW603" s="76"/>
      <c r="DX603" s="76"/>
      <c r="DY603" s="76"/>
      <c r="DZ603" s="62" t="s">
        <v>102</v>
      </c>
      <c r="EA603" s="62"/>
      <c r="EB603" s="62"/>
      <c r="EC603" s="62"/>
      <c r="ED603" s="62"/>
      <c r="EE603" s="62"/>
      <c r="EF603" s="62"/>
      <c r="EG603" s="62"/>
      <c r="EH603" s="62"/>
      <c r="EI603" s="62"/>
      <c r="EJ603" s="62"/>
      <c r="EK603" s="62"/>
      <c r="EL603" s="81" t="s">
        <v>103</v>
      </c>
      <c r="EM603" s="81"/>
      <c r="EN603" s="81"/>
      <c r="EO603" s="81"/>
      <c r="EP603" s="81"/>
      <c r="EQ603" s="81"/>
      <c r="ER603" s="81"/>
      <c r="ES603" s="81"/>
      <c r="ET603" s="81"/>
      <c r="EU603" s="81"/>
      <c r="EV603" s="81"/>
      <c r="EW603" s="81"/>
      <c r="EX603" s="81"/>
    </row>
    <row r="604" spans="1:450" s="15" customFormat="1" ht="39.75" customHeight="1" x14ac:dyDescent="0.2">
      <c r="A604" s="76" t="s">
        <v>838</v>
      </c>
      <c r="B604" s="76"/>
      <c r="C604" s="76"/>
      <c r="D604" s="76"/>
      <c r="E604" s="76"/>
      <c r="F604" s="63" t="s">
        <v>1306</v>
      </c>
      <c r="G604" s="64"/>
      <c r="H604" s="64"/>
      <c r="I604" s="64"/>
      <c r="J604" s="64"/>
      <c r="K604" s="64"/>
      <c r="L604" s="64"/>
      <c r="M604" s="64"/>
      <c r="N604" s="65"/>
      <c r="O604" s="63" t="s">
        <v>1244</v>
      </c>
      <c r="P604" s="64"/>
      <c r="Q604" s="64"/>
      <c r="R604" s="64"/>
      <c r="S604" s="64"/>
      <c r="T604" s="64"/>
      <c r="U604" s="64"/>
      <c r="V604" s="64"/>
      <c r="W604" s="65"/>
      <c r="X604" s="66" t="s">
        <v>544</v>
      </c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8"/>
      <c r="AJ604" s="66" t="s">
        <v>77</v>
      </c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8"/>
      <c r="AY604" s="77">
        <v>876</v>
      </c>
      <c r="AZ604" s="78"/>
      <c r="BA604" s="78"/>
      <c r="BB604" s="78"/>
      <c r="BC604" s="78"/>
      <c r="BD604" s="79"/>
      <c r="BE604" s="73" t="s">
        <v>79</v>
      </c>
      <c r="BF604" s="74"/>
      <c r="BG604" s="74"/>
      <c r="BH604" s="74"/>
      <c r="BI604" s="74"/>
      <c r="BJ604" s="74"/>
      <c r="BK604" s="74"/>
      <c r="BL604" s="74"/>
      <c r="BM604" s="75"/>
      <c r="BN604" s="62">
        <v>55500</v>
      </c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80">
        <v>71701000</v>
      </c>
      <c r="BZ604" s="80"/>
      <c r="CA604" s="80"/>
      <c r="CB604" s="80"/>
      <c r="CC604" s="80"/>
      <c r="CD604" s="80"/>
      <c r="CE604" s="60" t="s">
        <v>80</v>
      </c>
      <c r="CF604" s="60"/>
      <c r="CG604" s="60"/>
      <c r="CH604" s="60"/>
      <c r="CI604" s="60"/>
      <c r="CJ604" s="60"/>
      <c r="CK604" s="60"/>
      <c r="CL604" s="60"/>
      <c r="CM604" s="60"/>
      <c r="CN604" s="61">
        <v>2091675</v>
      </c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76" t="s">
        <v>1226</v>
      </c>
      <c r="DC604" s="76"/>
      <c r="DD604" s="76"/>
      <c r="DE604" s="76"/>
      <c r="DF604" s="76"/>
      <c r="DG604" s="76"/>
      <c r="DH604" s="76"/>
      <c r="DI604" s="76"/>
      <c r="DJ604" s="76"/>
      <c r="DK604" s="76"/>
      <c r="DL604" s="76"/>
      <c r="DM604" s="76"/>
      <c r="DN604" s="76"/>
      <c r="DO604" s="76" t="s">
        <v>643</v>
      </c>
      <c r="DP604" s="76"/>
      <c r="DQ604" s="76"/>
      <c r="DR604" s="76"/>
      <c r="DS604" s="76"/>
      <c r="DT604" s="76"/>
      <c r="DU604" s="76"/>
      <c r="DV604" s="76"/>
      <c r="DW604" s="76"/>
      <c r="DX604" s="76"/>
      <c r="DY604" s="76"/>
      <c r="DZ604" s="62" t="s">
        <v>86</v>
      </c>
      <c r="EA604" s="62"/>
      <c r="EB604" s="62"/>
      <c r="EC604" s="62"/>
      <c r="ED604" s="62"/>
      <c r="EE604" s="62"/>
      <c r="EF604" s="62"/>
      <c r="EG604" s="62"/>
      <c r="EH604" s="62"/>
      <c r="EI604" s="62"/>
      <c r="EJ604" s="62"/>
      <c r="EK604" s="62"/>
      <c r="EL604" s="81" t="s">
        <v>84</v>
      </c>
      <c r="EM604" s="81"/>
      <c r="EN604" s="81"/>
      <c r="EO604" s="81"/>
      <c r="EP604" s="81"/>
      <c r="EQ604" s="81"/>
      <c r="ER604" s="81"/>
      <c r="ES604" s="81"/>
      <c r="ET604" s="81"/>
      <c r="EU604" s="81"/>
      <c r="EV604" s="81"/>
      <c r="EW604" s="81"/>
      <c r="EX604" s="81"/>
    </row>
    <row r="605" spans="1:450" s="15" customFormat="1" ht="39.75" customHeight="1" x14ac:dyDescent="0.2">
      <c r="A605" s="76" t="s">
        <v>839</v>
      </c>
      <c r="B605" s="76"/>
      <c r="C605" s="76"/>
      <c r="D605" s="76"/>
      <c r="E605" s="76"/>
      <c r="F605" s="63" t="s">
        <v>1306</v>
      </c>
      <c r="G605" s="64"/>
      <c r="H605" s="64"/>
      <c r="I605" s="64"/>
      <c r="J605" s="64"/>
      <c r="K605" s="64"/>
      <c r="L605" s="64"/>
      <c r="M605" s="64"/>
      <c r="N605" s="65"/>
      <c r="O605" s="63" t="s">
        <v>1243</v>
      </c>
      <c r="P605" s="64"/>
      <c r="Q605" s="64"/>
      <c r="R605" s="64"/>
      <c r="S605" s="64"/>
      <c r="T605" s="64"/>
      <c r="U605" s="64"/>
      <c r="V605" s="64"/>
      <c r="W605" s="65"/>
      <c r="X605" s="66" t="s">
        <v>388</v>
      </c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8"/>
      <c r="AJ605" s="66" t="s">
        <v>77</v>
      </c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8"/>
      <c r="AY605" s="77">
        <v>876</v>
      </c>
      <c r="AZ605" s="78"/>
      <c r="BA605" s="78"/>
      <c r="BB605" s="78"/>
      <c r="BC605" s="78"/>
      <c r="BD605" s="79"/>
      <c r="BE605" s="73" t="s">
        <v>79</v>
      </c>
      <c r="BF605" s="74"/>
      <c r="BG605" s="74"/>
      <c r="BH605" s="74"/>
      <c r="BI605" s="74"/>
      <c r="BJ605" s="74"/>
      <c r="BK605" s="74"/>
      <c r="BL605" s="74"/>
      <c r="BM605" s="75"/>
      <c r="BN605" s="62">
        <v>1366</v>
      </c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80">
        <v>71701000</v>
      </c>
      <c r="BZ605" s="80"/>
      <c r="CA605" s="80"/>
      <c r="CB605" s="80"/>
      <c r="CC605" s="80"/>
      <c r="CD605" s="80"/>
      <c r="CE605" s="60" t="s">
        <v>80</v>
      </c>
      <c r="CF605" s="60"/>
      <c r="CG605" s="60"/>
      <c r="CH605" s="60"/>
      <c r="CI605" s="60"/>
      <c r="CJ605" s="60"/>
      <c r="CK605" s="60"/>
      <c r="CL605" s="60"/>
      <c r="CM605" s="60"/>
      <c r="CN605" s="61">
        <v>611238.02</v>
      </c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76" t="s">
        <v>1226</v>
      </c>
      <c r="DC605" s="76"/>
      <c r="DD605" s="76"/>
      <c r="DE605" s="76"/>
      <c r="DF605" s="76"/>
      <c r="DG605" s="76"/>
      <c r="DH605" s="76"/>
      <c r="DI605" s="76"/>
      <c r="DJ605" s="76"/>
      <c r="DK605" s="76"/>
      <c r="DL605" s="76"/>
      <c r="DM605" s="76"/>
      <c r="DN605" s="76"/>
      <c r="DO605" s="76" t="s">
        <v>643</v>
      </c>
      <c r="DP605" s="76"/>
      <c r="DQ605" s="76"/>
      <c r="DR605" s="76"/>
      <c r="DS605" s="76"/>
      <c r="DT605" s="76"/>
      <c r="DU605" s="76"/>
      <c r="DV605" s="76"/>
      <c r="DW605" s="76"/>
      <c r="DX605" s="76"/>
      <c r="DY605" s="76"/>
      <c r="DZ605" s="62" t="s">
        <v>86</v>
      </c>
      <c r="EA605" s="62"/>
      <c r="EB605" s="62"/>
      <c r="EC605" s="62"/>
      <c r="ED605" s="62"/>
      <c r="EE605" s="62"/>
      <c r="EF605" s="62"/>
      <c r="EG605" s="62"/>
      <c r="EH605" s="62"/>
      <c r="EI605" s="62"/>
      <c r="EJ605" s="62"/>
      <c r="EK605" s="62"/>
      <c r="EL605" s="81" t="s">
        <v>84</v>
      </c>
      <c r="EM605" s="81"/>
      <c r="EN605" s="81"/>
      <c r="EO605" s="81"/>
      <c r="EP605" s="81"/>
      <c r="EQ605" s="81"/>
      <c r="ER605" s="81"/>
      <c r="ES605" s="81"/>
      <c r="ET605" s="81"/>
      <c r="EU605" s="81"/>
      <c r="EV605" s="81"/>
      <c r="EW605" s="81"/>
      <c r="EX605" s="81"/>
    </row>
    <row r="606" spans="1:450" s="15" customFormat="1" ht="39.75" customHeight="1" x14ac:dyDescent="0.2">
      <c r="A606" s="76" t="s">
        <v>840</v>
      </c>
      <c r="B606" s="76"/>
      <c r="C606" s="76"/>
      <c r="D606" s="76"/>
      <c r="E606" s="76"/>
      <c r="F606" s="63" t="s">
        <v>1306</v>
      </c>
      <c r="G606" s="64"/>
      <c r="H606" s="64"/>
      <c r="I606" s="64"/>
      <c r="J606" s="64"/>
      <c r="K606" s="64"/>
      <c r="L606" s="64"/>
      <c r="M606" s="64"/>
      <c r="N606" s="65"/>
      <c r="O606" s="63" t="s">
        <v>1260</v>
      </c>
      <c r="P606" s="64"/>
      <c r="Q606" s="64"/>
      <c r="R606" s="64"/>
      <c r="S606" s="64"/>
      <c r="T606" s="64"/>
      <c r="U606" s="64"/>
      <c r="V606" s="64"/>
      <c r="W606" s="65"/>
      <c r="X606" s="66" t="s">
        <v>117</v>
      </c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8"/>
      <c r="AJ606" s="66" t="s">
        <v>77</v>
      </c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8"/>
      <c r="AY606" s="77">
        <v>778</v>
      </c>
      <c r="AZ606" s="78"/>
      <c r="BA606" s="78"/>
      <c r="BB606" s="78"/>
      <c r="BC606" s="78"/>
      <c r="BD606" s="79"/>
      <c r="BE606" s="73" t="s">
        <v>95</v>
      </c>
      <c r="BF606" s="74"/>
      <c r="BG606" s="74"/>
      <c r="BH606" s="74"/>
      <c r="BI606" s="74"/>
      <c r="BJ606" s="74"/>
      <c r="BK606" s="74"/>
      <c r="BL606" s="74"/>
      <c r="BM606" s="75"/>
      <c r="BN606" s="62">
        <v>40</v>
      </c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80">
        <v>71701000</v>
      </c>
      <c r="BZ606" s="80"/>
      <c r="CA606" s="80"/>
      <c r="CB606" s="80"/>
      <c r="CC606" s="80"/>
      <c r="CD606" s="80"/>
      <c r="CE606" s="60" t="s">
        <v>80</v>
      </c>
      <c r="CF606" s="60"/>
      <c r="CG606" s="60"/>
      <c r="CH606" s="60"/>
      <c r="CI606" s="60"/>
      <c r="CJ606" s="60"/>
      <c r="CK606" s="60"/>
      <c r="CL606" s="60"/>
      <c r="CM606" s="60"/>
      <c r="CN606" s="61">
        <v>681650.63</v>
      </c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76" t="s">
        <v>1226</v>
      </c>
      <c r="DC606" s="76"/>
      <c r="DD606" s="76"/>
      <c r="DE606" s="76"/>
      <c r="DF606" s="76"/>
      <c r="DG606" s="76"/>
      <c r="DH606" s="76"/>
      <c r="DI606" s="76"/>
      <c r="DJ606" s="76"/>
      <c r="DK606" s="76"/>
      <c r="DL606" s="76"/>
      <c r="DM606" s="76"/>
      <c r="DN606" s="76"/>
      <c r="DO606" s="76" t="s">
        <v>643</v>
      </c>
      <c r="DP606" s="76"/>
      <c r="DQ606" s="76"/>
      <c r="DR606" s="76"/>
      <c r="DS606" s="76"/>
      <c r="DT606" s="76"/>
      <c r="DU606" s="76"/>
      <c r="DV606" s="76"/>
      <c r="DW606" s="76"/>
      <c r="DX606" s="76"/>
      <c r="DY606" s="76"/>
      <c r="DZ606" s="62" t="s">
        <v>86</v>
      </c>
      <c r="EA606" s="62"/>
      <c r="EB606" s="62"/>
      <c r="EC606" s="62"/>
      <c r="ED606" s="62"/>
      <c r="EE606" s="62"/>
      <c r="EF606" s="62"/>
      <c r="EG606" s="62"/>
      <c r="EH606" s="62"/>
      <c r="EI606" s="62"/>
      <c r="EJ606" s="62"/>
      <c r="EK606" s="62"/>
      <c r="EL606" s="81" t="s">
        <v>84</v>
      </c>
      <c r="EM606" s="81"/>
      <c r="EN606" s="81"/>
      <c r="EO606" s="81"/>
      <c r="EP606" s="81"/>
      <c r="EQ606" s="81"/>
      <c r="ER606" s="81"/>
      <c r="ES606" s="81"/>
      <c r="ET606" s="81"/>
      <c r="EU606" s="81"/>
      <c r="EV606" s="81"/>
      <c r="EW606" s="81"/>
      <c r="EX606" s="81"/>
    </row>
    <row r="607" spans="1:450" s="15" customFormat="1" ht="39.75" customHeight="1" x14ac:dyDescent="0.2">
      <c r="A607" s="76" t="s">
        <v>841</v>
      </c>
      <c r="B607" s="76"/>
      <c r="C607" s="76"/>
      <c r="D607" s="76"/>
      <c r="E607" s="76"/>
      <c r="F607" s="63" t="s">
        <v>1306</v>
      </c>
      <c r="G607" s="64"/>
      <c r="H607" s="64"/>
      <c r="I607" s="64"/>
      <c r="J607" s="64"/>
      <c r="K607" s="64"/>
      <c r="L607" s="64"/>
      <c r="M607" s="64"/>
      <c r="N607" s="65"/>
      <c r="O607" s="63" t="s">
        <v>134</v>
      </c>
      <c r="P607" s="64"/>
      <c r="Q607" s="64"/>
      <c r="R607" s="64"/>
      <c r="S607" s="64"/>
      <c r="T607" s="64"/>
      <c r="U607" s="64"/>
      <c r="V607" s="64"/>
      <c r="W607" s="65"/>
      <c r="X607" s="66" t="s">
        <v>1349</v>
      </c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8"/>
      <c r="AJ607" s="66" t="s">
        <v>77</v>
      </c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8"/>
      <c r="AY607" s="77">
        <v>876</v>
      </c>
      <c r="AZ607" s="78"/>
      <c r="BA607" s="78"/>
      <c r="BB607" s="78"/>
      <c r="BC607" s="78"/>
      <c r="BD607" s="79"/>
      <c r="BE607" s="73" t="s">
        <v>79</v>
      </c>
      <c r="BF607" s="74"/>
      <c r="BG607" s="74"/>
      <c r="BH607" s="74"/>
      <c r="BI607" s="74"/>
      <c r="BJ607" s="74"/>
      <c r="BK607" s="74"/>
      <c r="BL607" s="74"/>
      <c r="BM607" s="75"/>
      <c r="BN607" s="62">
        <v>9915</v>
      </c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80">
        <v>71701000</v>
      </c>
      <c r="BZ607" s="80"/>
      <c r="CA607" s="80"/>
      <c r="CB607" s="80"/>
      <c r="CC607" s="80"/>
      <c r="CD607" s="80"/>
      <c r="CE607" s="60" t="s">
        <v>80</v>
      </c>
      <c r="CF607" s="60"/>
      <c r="CG607" s="60"/>
      <c r="CH607" s="60"/>
      <c r="CI607" s="60"/>
      <c r="CJ607" s="60"/>
      <c r="CK607" s="60"/>
      <c r="CL607" s="60"/>
      <c r="CM607" s="60"/>
      <c r="CN607" s="61">
        <v>1997036.22</v>
      </c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76" t="s">
        <v>1226</v>
      </c>
      <c r="DC607" s="76"/>
      <c r="DD607" s="76"/>
      <c r="DE607" s="76"/>
      <c r="DF607" s="76"/>
      <c r="DG607" s="76"/>
      <c r="DH607" s="76"/>
      <c r="DI607" s="76"/>
      <c r="DJ607" s="76"/>
      <c r="DK607" s="76"/>
      <c r="DL607" s="76"/>
      <c r="DM607" s="76"/>
      <c r="DN607" s="76"/>
      <c r="DO607" s="76" t="s">
        <v>643</v>
      </c>
      <c r="DP607" s="76"/>
      <c r="DQ607" s="76"/>
      <c r="DR607" s="76"/>
      <c r="DS607" s="76"/>
      <c r="DT607" s="76"/>
      <c r="DU607" s="76"/>
      <c r="DV607" s="76"/>
      <c r="DW607" s="76"/>
      <c r="DX607" s="76"/>
      <c r="DY607" s="76"/>
      <c r="DZ607" s="62" t="s">
        <v>86</v>
      </c>
      <c r="EA607" s="62"/>
      <c r="EB607" s="62"/>
      <c r="EC607" s="62"/>
      <c r="ED607" s="62"/>
      <c r="EE607" s="62"/>
      <c r="EF607" s="62"/>
      <c r="EG607" s="62"/>
      <c r="EH607" s="62"/>
      <c r="EI607" s="62"/>
      <c r="EJ607" s="62"/>
      <c r="EK607" s="62"/>
      <c r="EL607" s="81" t="s">
        <v>84</v>
      </c>
      <c r="EM607" s="81"/>
      <c r="EN607" s="81"/>
      <c r="EO607" s="81"/>
      <c r="EP607" s="81"/>
      <c r="EQ607" s="81"/>
      <c r="ER607" s="81"/>
      <c r="ES607" s="81"/>
      <c r="ET607" s="81"/>
      <c r="EU607" s="81"/>
      <c r="EV607" s="81"/>
      <c r="EW607" s="81"/>
      <c r="EX607" s="81"/>
    </row>
    <row r="608" spans="1:450" s="15" customFormat="1" ht="39.75" customHeight="1" x14ac:dyDescent="0.2">
      <c r="A608" s="76" t="s">
        <v>842</v>
      </c>
      <c r="B608" s="76"/>
      <c r="C608" s="76"/>
      <c r="D608" s="76"/>
      <c r="E608" s="76"/>
      <c r="F608" s="63" t="s">
        <v>1306</v>
      </c>
      <c r="G608" s="64"/>
      <c r="H608" s="64"/>
      <c r="I608" s="64"/>
      <c r="J608" s="64"/>
      <c r="K608" s="64"/>
      <c r="L608" s="64"/>
      <c r="M608" s="64"/>
      <c r="N608" s="65"/>
      <c r="O608" s="63" t="s">
        <v>1481</v>
      </c>
      <c r="P608" s="64"/>
      <c r="Q608" s="64"/>
      <c r="R608" s="64"/>
      <c r="S608" s="64"/>
      <c r="T608" s="64"/>
      <c r="U608" s="64"/>
      <c r="V608" s="64"/>
      <c r="W608" s="65"/>
      <c r="X608" s="66" t="s">
        <v>299</v>
      </c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8"/>
      <c r="AJ608" s="66" t="s">
        <v>77</v>
      </c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8"/>
      <c r="AY608" s="77">
        <v>876</v>
      </c>
      <c r="AZ608" s="78"/>
      <c r="BA608" s="78"/>
      <c r="BB608" s="78"/>
      <c r="BC608" s="78"/>
      <c r="BD608" s="79"/>
      <c r="BE608" s="73" t="s">
        <v>79</v>
      </c>
      <c r="BF608" s="74"/>
      <c r="BG608" s="74"/>
      <c r="BH608" s="74"/>
      <c r="BI608" s="74"/>
      <c r="BJ608" s="74"/>
      <c r="BK608" s="74"/>
      <c r="BL608" s="74"/>
      <c r="BM608" s="75"/>
      <c r="BN608" s="62">
        <v>4600</v>
      </c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80">
        <v>71701000</v>
      </c>
      <c r="BZ608" s="80"/>
      <c r="CA608" s="80"/>
      <c r="CB608" s="80"/>
      <c r="CC608" s="80"/>
      <c r="CD608" s="80"/>
      <c r="CE608" s="60" t="s">
        <v>80</v>
      </c>
      <c r="CF608" s="60"/>
      <c r="CG608" s="60"/>
      <c r="CH608" s="60"/>
      <c r="CI608" s="60"/>
      <c r="CJ608" s="60"/>
      <c r="CK608" s="60"/>
      <c r="CL608" s="60"/>
      <c r="CM608" s="60"/>
      <c r="CN608" s="61">
        <v>623972.19999999995</v>
      </c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76" t="s">
        <v>1226</v>
      </c>
      <c r="DC608" s="76"/>
      <c r="DD608" s="76"/>
      <c r="DE608" s="76"/>
      <c r="DF608" s="76"/>
      <c r="DG608" s="76"/>
      <c r="DH608" s="76"/>
      <c r="DI608" s="76"/>
      <c r="DJ608" s="76"/>
      <c r="DK608" s="76"/>
      <c r="DL608" s="76"/>
      <c r="DM608" s="76"/>
      <c r="DN608" s="76"/>
      <c r="DO608" s="76" t="s">
        <v>643</v>
      </c>
      <c r="DP608" s="76"/>
      <c r="DQ608" s="76"/>
      <c r="DR608" s="76"/>
      <c r="DS608" s="76"/>
      <c r="DT608" s="76"/>
      <c r="DU608" s="76"/>
      <c r="DV608" s="76"/>
      <c r="DW608" s="76"/>
      <c r="DX608" s="76"/>
      <c r="DY608" s="76"/>
      <c r="DZ608" s="62" t="s">
        <v>86</v>
      </c>
      <c r="EA608" s="62"/>
      <c r="EB608" s="62"/>
      <c r="EC608" s="62"/>
      <c r="ED608" s="62"/>
      <c r="EE608" s="62"/>
      <c r="EF608" s="62"/>
      <c r="EG608" s="62"/>
      <c r="EH608" s="62"/>
      <c r="EI608" s="62"/>
      <c r="EJ608" s="62"/>
      <c r="EK608" s="62"/>
      <c r="EL608" s="81" t="s">
        <v>84</v>
      </c>
      <c r="EM608" s="81"/>
      <c r="EN608" s="81"/>
      <c r="EO608" s="81"/>
      <c r="EP608" s="81"/>
      <c r="EQ608" s="81"/>
      <c r="ER608" s="81"/>
      <c r="ES608" s="81"/>
      <c r="ET608" s="81"/>
      <c r="EU608" s="81"/>
      <c r="EV608" s="81"/>
      <c r="EW608" s="81"/>
      <c r="EX608" s="81"/>
    </row>
    <row r="609" spans="1:154" s="15" customFormat="1" ht="39.75" customHeight="1" x14ac:dyDescent="0.2">
      <c r="A609" s="76" t="s">
        <v>843</v>
      </c>
      <c r="B609" s="76"/>
      <c r="C609" s="76"/>
      <c r="D609" s="76"/>
      <c r="E609" s="76"/>
      <c r="F609" s="63" t="s">
        <v>1306</v>
      </c>
      <c r="G609" s="64"/>
      <c r="H609" s="64"/>
      <c r="I609" s="64"/>
      <c r="J609" s="64"/>
      <c r="K609" s="64"/>
      <c r="L609" s="64"/>
      <c r="M609" s="64"/>
      <c r="N609" s="65"/>
      <c r="O609" s="63" t="s">
        <v>312</v>
      </c>
      <c r="P609" s="64"/>
      <c r="Q609" s="64"/>
      <c r="R609" s="64"/>
      <c r="S609" s="64"/>
      <c r="T609" s="64"/>
      <c r="U609" s="64"/>
      <c r="V609" s="64"/>
      <c r="W609" s="65"/>
      <c r="X609" s="66" t="s">
        <v>1483</v>
      </c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8"/>
      <c r="AJ609" s="66" t="s">
        <v>77</v>
      </c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8"/>
      <c r="AY609" s="77">
        <v>778</v>
      </c>
      <c r="AZ609" s="78"/>
      <c r="BA609" s="78"/>
      <c r="BB609" s="78"/>
      <c r="BC609" s="78"/>
      <c r="BD609" s="79"/>
      <c r="BE609" s="73" t="s">
        <v>95</v>
      </c>
      <c r="BF609" s="74"/>
      <c r="BG609" s="74"/>
      <c r="BH609" s="74"/>
      <c r="BI609" s="74"/>
      <c r="BJ609" s="74"/>
      <c r="BK609" s="74"/>
      <c r="BL609" s="74"/>
      <c r="BM609" s="75"/>
      <c r="BN609" s="62">
        <v>4</v>
      </c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80">
        <v>71701000</v>
      </c>
      <c r="BZ609" s="80"/>
      <c r="CA609" s="80"/>
      <c r="CB609" s="80"/>
      <c r="CC609" s="80"/>
      <c r="CD609" s="80"/>
      <c r="CE609" s="60" t="s">
        <v>80</v>
      </c>
      <c r="CF609" s="60"/>
      <c r="CG609" s="60"/>
      <c r="CH609" s="60"/>
      <c r="CI609" s="60"/>
      <c r="CJ609" s="60"/>
      <c r="CK609" s="60"/>
      <c r="CL609" s="60"/>
      <c r="CM609" s="60"/>
      <c r="CN609" s="61">
        <v>1582768</v>
      </c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76" t="s">
        <v>1233</v>
      </c>
      <c r="DC609" s="76"/>
      <c r="DD609" s="76"/>
      <c r="DE609" s="76"/>
      <c r="DF609" s="76"/>
      <c r="DG609" s="76"/>
      <c r="DH609" s="76"/>
      <c r="DI609" s="76"/>
      <c r="DJ609" s="76"/>
      <c r="DK609" s="76"/>
      <c r="DL609" s="76"/>
      <c r="DM609" s="76"/>
      <c r="DN609" s="76"/>
      <c r="DO609" s="76" t="s">
        <v>1484</v>
      </c>
      <c r="DP609" s="76"/>
      <c r="DQ609" s="76"/>
      <c r="DR609" s="76"/>
      <c r="DS609" s="76"/>
      <c r="DT609" s="76"/>
      <c r="DU609" s="76"/>
      <c r="DV609" s="76"/>
      <c r="DW609" s="76"/>
      <c r="DX609" s="76"/>
      <c r="DY609" s="76"/>
      <c r="DZ609" s="62" t="s">
        <v>86</v>
      </c>
      <c r="EA609" s="62"/>
      <c r="EB609" s="62"/>
      <c r="EC609" s="62"/>
      <c r="ED609" s="62"/>
      <c r="EE609" s="62"/>
      <c r="EF609" s="62"/>
      <c r="EG609" s="62"/>
      <c r="EH609" s="62"/>
      <c r="EI609" s="62"/>
      <c r="EJ609" s="62"/>
      <c r="EK609" s="62"/>
      <c r="EL609" s="81" t="s">
        <v>84</v>
      </c>
      <c r="EM609" s="81"/>
      <c r="EN609" s="81"/>
      <c r="EO609" s="81"/>
      <c r="EP609" s="81"/>
      <c r="EQ609" s="81"/>
      <c r="ER609" s="81"/>
      <c r="ES609" s="81"/>
      <c r="ET609" s="81"/>
      <c r="EU609" s="81"/>
      <c r="EV609" s="81"/>
      <c r="EW609" s="81"/>
      <c r="EX609" s="81"/>
    </row>
    <row r="610" spans="1:154" s="15" customFormat="1" ht="39.75" customHeight="1" x14ac:dyDescent="0.2">
      <c r="A610" s="76" t="s">
        <v>844</v>
      </c>
      <c r="B610" s="76"/>
      <c r="C610" s="76"/>
      <c r="D610" s="76"/>
      <c r="E610" s="76"/>
      <c r="F610" s="63" t="s">
        <v>1306</v>
      </c>
      <c r="G610" s="64"/>
      <c r="H610" s="64"/>
      <c r="I610" s="64"/>
      <c r="J610" s="64"/>
      <c r="K610" s="64"/>
      <c r="L610" s="64"/>
      <c r="M610" s="64"/>
      <c r="N610" s="65"/>
      <c r="O610" s="63" t="s">
        <v>312</v>
      </c>
      <c r="P610" s="64"/>
      <c r="Q610" s="64"/>
      <c r="R610" s="64"/>
      <c r="S610" s="64"/>
      <c r="T610" s="64"/>
      <c r="U610" s="64"/>
      <c r="V610" s="64"/>
      <c r="W610" s="65"/>
      <c r="X610" s="66" t="s">
        <v>1483</v>
      </c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8"/>
      <c r="AJ610" s="66" t="s">
        <v>77</v>
      </c>
      <c r="AK610" s="67"/>
      <c r="AL610" s="67"/>
      <c r="AM610" s="67"/>
      <c r="AN610" s="67"/>
      <c r="AO610" s="67"/>
      <c r="AP610" s="67"/>
      <c r="AQ610" s="67"/>
      <c r="AR610" s="67"/>
      <c r="AS610" s="67"/>
      <c r="AT610" s="67"/>
      <c r="AU610" s="67"/>
      <c r="AV610" s="67"/>
      <c r="AW610" s="67"/>
      <c r="AX610" s="68"/>
      <c r="AY610" s="77">
        <v>872</v>
      </c>
      <c r="AZ610" s="78"/>
      <c r="BA610" s="78"/>
      <c r="BB610" s="78"/>
      <c r="BC610" s="78"/>
      <c r="BD610" s="79"/>
      <c r="BE610" s="73" t="s">
        <v>313</v>
      </c>
      <c r="BF610" s="74"/>
      <c r="BG610" s="74"/>
      <c r="BH610" s="74"/>
      <c r="BI610" s="74"/>
      <c r="BJ610" s="74"/>
      <c r="BK610" s="74"/>
      <c r="BL610" s="74"/>
      <c r="BM610" s="75"/>
      <c r="BN610" s="62">
        <v>120</v>
      </c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80">
        <v>71701000</v>
      </c>
      <c r="BZ610" s="80"/>
      <c r="CA610" s="80"/>
      <c r="CB610" s="80"/>
      <c r="CC610" s="80"/>
      <c r="CD610" s="80"/>
      <c r="CE610" s="60" t="s">
        <v>80</v>
      </c>
      <c r="CF610" s="60"/>
      <c r="CG610" s="60"/>
      <c r="CH610" s="60"/>
      <c r="CI610" s="60"/>
      <c r="CJ610" s="60"/>
      <c r="CK610" s="60"/>
      <c r="CL610" s="60"/>
      <c r="CM610" s="60"/>
      <c r="CN610" s="61">
        <v>1170067.2</v>
      </c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76" t="s">
        <v>1233</v>
      </c>
      <c r="DC610" s="76"/>
      <c r="DD610" s="76"/>
      <c r="DE610" s="76"/>
      <c r="DF610" s="76"/>
      <c r="DG610" s="76"/>
      <c r="DH610" s="76"/>
      <c r="DI610" s="76"/>
      <c r="DJ610" s="76"/>
      <c r="DK610" s="76"/>
      <c r="DL610" s="76"/>
      <c r="DM610" s="76"/>
      <c r="DN610" s="76"/>
      <c r="DO610" s="76" t="s">
        <v>1387</v>
      </c>
      <c r="DP610" s="76"/>
      <c r="DQ610" s="76"/>
      <c r="DR610" s="76"/>
      <c r="DS610" s="76"/>
      <c r="DT610" s="76"/>
      <c r="DU610" s="76"/>
      <c r="DV610" s="76"/>
      <c r="DW610" s="76"/>
      <c r="DX610" s="76"/>
      <c r="DY610" s="76"/>
      <c r="DZ610" s="62" t="s">
        <v>86</v>
      </c>
      <c r="EA610" s="62"/>
      <c r="EB610" s="62"/>
      <c r="EC610" s="62"/>
      <c r="ED610" s="62"/>
      <c r="EE610" s="62"/>
      <c r="EF610" s="62"/>
      <c r="EG610" s="62"/>
      <c r="EH610" s="62"/>
      <c r="EI610" s="62"/>
      <c r="EJ610" s="62"/>
      <c r="EK610" s="62"/>
      <c r="EL610" s="81" t="s">
        <v>84</v>
      </c>
      <c r="EM610" s="81"/>
      <c r="EN610" s="81"/>
      <c r="EO610" s="81"/>
      <c r="EP610" s="81"/>
      <c r="EQ610" s="81"/>
      <c r="ER610" s="81"/>
      <c r="ES610" s="81"/>
      <c r="ET610" s="81"/>
      <c r="EU610" s="81"/>
      <c r="EV610" s="81"/>
      <c r="EW610" s="81"/>
      <c r="EX610" s="81"/>
    </row>
    <row r="611" spans="1:154" s="15" customFormat="1" ht="39.75" customHeight="1" x14ac:dyDescent="0.2">
      <c r="A611" s="76" t="s">
        <v>845</v>
      </c>
      <c r="B611" s="76"/>
      <c r="C611" s="76"/>
      <c r="D611" s="76"/>
      <c r="E611" s="76"/>
      <c r="F611" s="63" t="s">
        <v>1306</v>
      </c>
      <c r="G611" s="64"/>
      <c r="H611" s="64"/>
      <c r="I611" s="64"/>
      <c r="J611" s="64"/>
      <c r="K611" s="64"/>
      <c r="L611" s="64"/>
      <c r="M611" s="64"/>
      <c r="N611" s="65"/>
      <c r="O611" s="63" t="s">
        <v>312</v>
      </c>
      <c r="P611" s="64"/>
      <c r="Q611" s="64"/>
      <c r="R611" s="64"/>
      <c r="S611" s="64"/>
      <c r="T611" s="64"/>
      <c r="U611" s="64"/>
      <c r="V611" s="64"/>
      <c r="W611" s="65"/>
      <c r="X611" s="66" t="s">
        <v>1487</v>
      </c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8"/>
      <c r="AJ611" s="66" t="s">
        <v>77</v>
      </c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8"/>
      <c r="AY611" s="77">
        <v>778</v>
      </c>
      <c r="AZ611" s="78"/>
      <c r="BA611" s="78"/>
      <c r="BB611" s="78"/>
      <c r="BC611" s="78"/>
      <c r="BD611" s="79"/>
      <c r="BE611" s="73" t="s">
        <v>95</v>
      </c>
      <c r="BF611" s="74"/>
      <c r="BG611" s="74"/>
      <c r="BH611" s="74"/>
      <c r="BI611" s="74"/>
      <c r="BJ611" s="74"/>
      <c r="BK611" s="74"/>
      <c r="BL611" s="74"/>
      <c r="BM611" s="75"/>
      <c r="BN611" s="62">
        <v>60</v>
      </c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80">
        <v>71701000</v>
      </c>
      <c r="BZ611" s="80"/>
      <c r="CA611" s="80"/>
      <c r="CB611" s="80"/>
      <c r="CC611" s="80"/>
      <c r="CD611" s="80"/>
      <c r="CE611" s="60" t="s">
        <v>80</v>
      </c>
      <c r="CF611" s="60"/>
      <c r="CG611" s="60"/>
      <c r="CH611" s="60"/>
      <c r="CI611" s="60"/>
      <c r="CJ611" s="60"/>
      <c r="CK611" s="60"/>
      <c r="CL611" s="60"/>
      <c r="CM611" s="60"/>
      <c r="CN611" s="61">
        <v>1211316</v>
      </c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76" t="s">
        <v>1233</v>
      </c>
      <c r="DC611" s="76"/>
      <c r="DD611" s="76"/>
      <c r="DE611" s="76"/>
      <c r="DF611" s="76"/>
      <c r="DG611" s="76"/>
      <c r="DH611" s="76"/>
      <c r="DI611" s="76"/>
      <c r="DJ611" s="76"/>
      <c r="DK611" s="76"/>
      <c r="DL611" s="76"/>
      <c r="DM611" s="76"/>
      <c r="DN611" s="76"/>
      <c r="DO611" s="76" t="s">
        <v>1484</v>
      </c>
      <c r="DP611" s="76"/>
      <c r="DQ611" s="76"/>
      <c r="DR611" s="76"/>
      <c r="DS611" s="76"/>
      <c r="DT611" s="76"/>
      <c r="DU611" s="76"/>
      <c r="DV611" s="76"/>
      <c r="DW611" s="76"/>
      <c r="DX611" s="76"/>
      <c r="DY611" s="76"/>
      <c r="DZ611" s="62" t="s">
        <v>86</v>
      </c>
      <c r="EA611" s="62"/>
      <c r="EB611" s="62"/>
      <c r="EC611" s="62"/>
      <c r="ED611" s="62"/>
      <c r="EE611" s="62"/>
      <c r="EF611" s="62"/>
      <c r="EG611" s="62"/>
      <c r="EH611" s="62"/>
      <c r="EI611" s="62"/>
      <c r="EJ611" s="62"/>
      <c r="EK611" s="62"/>
      <c r="EL611" s="81" t="s">
        <v>84</v>
      </c>
      <c r="EM611" s="81"/>
      <c r="EN611" s="81"/>
      <c r="EO611" s="81"/>
      <c r="EP611" s="81"/>
      <c r="EQ611" s="81"/>
      <c r="ER611" s="81"/>
      <c r="ES611" s="81"/>
      <c r="ET611" s="81"/>
      <c r="EU611" s="81"/>
      <c r="EV611" s="81"/>
      <c r="EW611" s="81"/>
      <c r="EX611" s="81"/>
    </row>
    <row r="612" spans="1:154" s="15" customFormat="1" ht="39.75" customHeight="1" x14ac:dyDescent="0.2">
      <c r="A612" s="76" t="s">
        <v>846</v>
      </c>
      <c r="B612" s="76"/>
      <c r="C612" s="76"/>
      <c r="D612" s="76"/>
      <c r="E612" s="76"/>
      <c r="F612" s="63" t="s">
        <v>1306</v>
      </c>
      <c r="G612" s="64"/>
      <c r="H612" s="64"/>
      <c r="I612" s="64"/>
      <c r="J612" s="64"/>
      <c r="K612" s="64"/>
      <c r="L612" s="64"/>
      <c r="M612" s="64"/>
      <c r="N612" s="65"/>
      <c r="O612" s="63" t="s">
        <v>312</v>
      </c>
      <c r="P612" s="64"/>
      <c r="Q612" s="64"/>
      <c r="R612" s="64"/>
      <c r="S612" s="64"/>
      <c r="T612" s="64"/>
      <c r="U612" s="64"/>
      <c r="V612" s="64"/>
      <c r="W612" s="65"/>
      <c r="X612" s="66" t="s">
        <v>125</v>
      </c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8"/>
      <c r="AJ612" s="66" t="s">
        <v>77</v>
      </c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8"/>
      <c r="AY612" s="77">
        <v>778</v>
      </c>
      <c r="AZ612" s="78"/>
      <c r="BA612" s="78"/>
      <c r="BB612" s="78"/>
      <c r="BC612" s="78"/>
      <c r="BD612" s="79"/>
      <c r="BE612" s="73" t="s">
        <v>95</v>
      </c>
      <c r="BF612" s="74"/>
      <c r="BG612" s="74"/>
      <c r="BH612" s="74"/>
      <c r="BI612" s="74"/>
      <c r="BJ612" s="74"/>
      <c r="BK612" s="74"/>
      <c r="BL612" s="74"/>
      <c r="BM612" s="75"/>
      <c r="BN612" s="62">
        <v>100</v>
      </c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80">
        <v>71701000</v>
      </c>
      <c r="BZ612" s="80"/>
      <c r="CA612" s="80"/>
      <c r="CB612" s="80"/>
      <c r="CC612" s="80"/>
      <c r="CD612" s="80"/>
      <c r="CE612" s="60" t="s">
        <v>80</v>
      </c>
      <c r="CF612" s="60"/>
      <c r="CG612" s="60"/>
      <c r="CH612" s="60"/>
      <c r="CI612" s="60"/>
      <c r="CJ612" s="60"/>
      <c r="CK612" s="60"/>
      <c r="CL612" s="60"/>
      <c r="CM612" s="60"/>
      <c r="CN612" s="61">
        <v>158510</v>
      </c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76" t="s">
        <v>1233</v>
      </c>
      <c r="DC612" s="76"/>
      <c r="DD612" s="76"/>
      <c r="DE612" s="76"/>
      <c r="DF612" s="76"/>
      <c r="DG612" s="76"/>
      <c r="DH612" s="76"/>
      <c r="DI612" s="76"/>
      <c r="DJ612" s="76"/>
      <c r="DK612" s="76"/>
      <c r="DL612" s="76"/>
      <c r="DM612" s="76"/>
      <c r="DN612" s="76"/>
      <c r="DO612" s="76" t="s">
        <v>643</v>
      </c>
      <c r="DP612" s="76"/>
      <c r="DQ612" s="76"/>
      <c r="DR612" s="76"/>
      <c r="DS612" s="76"/>
      <c r="DT612" s="76"/>
      <c r="DU612" s="76"/>
      <c r="DV612" s="76"/>
      <c r="DW612" s="76"/>
      <c r="DX612" s="76"/>
      <c r="DY612" s="76"/>
      <c r="DZ612" s="62" t="s">
        <v>86</v>
      </c>
      <c r="EA612" s="62"/>
      <c r="EB612" s="62"/>
      <c r="EC612" s="62"/>
      <c r="ED612" s="62"/>
      <c r="EE612" s="62"/>
      <c r="EF612" s="62"/>
      <c r="EG612" s="62"/>
      <c r="EH612" s="62"/>
      <c r="EI612" s="62"/>
      <c r="EJ612" s="62"/>
      <c r="EK612" s="62"/>
      <c r="EL612" s="81" t="s">
        <v>84</v>
      </c>
      <c r="EM612" s="81"/>
      <c r="EN612" s="81"/>
      <c r="EO612" s="81"/>
      <c r="EP612" s="81"/>
      <c r="EQ612" s="81"/>
      <c r="ER612" s="81"/>
      <c r="ES612" s="81"/>
      <c r="ET612" s="81"/>
      <c r="EU612" s="81"/>
      <c r="EV612" s="81"/>
      <c r="EW612" s="81"/>
      <c r="EX612" s="81"/>
    </row>
    <row r="613" spans="1:154" s="15" customFormat="1" ht="39.75" customHeight="1" x14ac:dyDescent="0.2">
      <c r="A613" s="76" t="s">
        <v>847</v>
      </c>
      <c r="B613" s="76"/>
      <c r="C613" s="76"/>
      <c r="D613" s="76"/>
      <c r="E613" s="76"/>
      <c r="F613" s="63" t="s">
        <v>1306</v>
      </c>
      <c r="G613" s="64"/>
      <c r="H613" s="64"/>
      <c r="I613" s="64"/>
      <c r="J613" s="64"/>
      <c r="K613" s="64"/>
      <c r="L613" s="64"/>
      <c r="M613" s="64"/>
      <c r="N613" s="65"/>
      <c r="O613" s="63" t="s">
        <v>312</v>
      </c>
      <c r="P613" s="64"/>
      <c r="Q613" s="64"/>
      <c r="R613" s="64"/>
      <c r="S613" s="64"/>
      <c r="T613" s="64"/>
      <c r="U613" s="64"/>
      <c r="V613" s="64"/>
      <c r="W613" s="65"/>
      <c r="X613" s="66" t="s">
        <v>125</v>
      </c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8"/>
      <c r="AJ613" s="66" t="s">
        <v>77</v>
      </c>
      <c r="AK613" s="67"/>
      <c r="AL613" s="67"/>
      <c r="AM613" s="67"/>
      <c r="AN613" s="67"/>
      <c r="AO613" s="67"/>
      <c r="AP613" s="67"/>
      <c r="AQ613" s="67"/>
      <c r="AR613" s="67"/>
      <c r="AS613" s="67"/>
      <c r="AT613" s="67"/>
      <c r="AU613" s="67"/>
      <c r="AV613" s="67"/>
      <c r="AW613" s="67"/>
      <c r="AX613" s="68"/>
      <c r="AY613" s="77">
        <v>778</v>
      </c>
      <c r="AZ613" s="78"/>
      <c r="BA613" s="78"/>
      <c r="BB613" s="78"/>
      <c r="BC613" s="78"/>
      <c r="BD613" s="79"/>
      <c r="BE613" s="73" t="s">
        <v>95</v>
      </c>
      <c r="BF613" s="74"/>
      <c r="BG613" s="74"/>
      <c r="BH613" s="74"/>
      <c r="BI613" s="74"/>
      <c r="BJ613" s="74"/>
      <c r="BK613" s="74"/>
      <c r="BL613" s="74"/>
      <c r="BM613" s="75"/>
      <c r="BN613" s="62">
        <v>30</v>
      </c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80">
        <v>71701000</v>
      </c>
      <c r="BZ613" s="80"/>
      <c r="CA613" s="80"/>
      <c r="CB613" s="80"/>
      <c r="CC613" s="80"/>
      <c r="CD613" s="80"/>
      <c r="CE613" s="60" t="s">
        <v>80</v>
      </c>
      <c r="CF613" s="60"/>
      <c r="CG613" s="60"/>
      <c r="CH613" s="60"/>
      <c r="CI613" s="60"/>
      <c r="CJ613" s="60"/>
      <c r="CK613" s="60"/>
      <c r="CL613" s="60"/>
      <c r="CM613" s="60"/>
      <c r="CN613" s="61">
        <v>4098326.1</v>
      </c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76" t="s">
        <v>1233</v>
      </c>
      <c r="DC613" s="76"/>
      <c r="DD613" s="76"/>
      <c r="DE613" s="76"/>
      <c r="DF613" s="76"/>
      <c r="DG613" s="76"/>
      <c r="DH613" s="76"/>
      <c r="DI613" s="76"/>
      <c r="DJ613" s="76"/>
      <c r="DK613" s="76"/>
      <c r="DL613" s="76"/>
      <c r="DM613" s="76"/>
      <c r="DN613" s="76"/>
      <c r="DO613" s="76" t="s">
        <v>643</v>
      </c>
      <c r="DP613" s="76"/>
      <c r="DQ613" s="76"/>
      <c r="DR613" s="76"/>
      <c r="DS613" s="76"/>
      <c r="DT613" s="76"/>
      <c r="DU613" s="76"/>
      <c r="DV613" s="76"/>
      <c r="DW613" s="76"/>
      <c r="DX613" s="76"/>
      <c r="DY613" s="76"/>
      <c r="DZ613" s="62" t="s">
        <v>102</v>
      </c>
      <c r="EA613" s="62"/>
      <c r="EB613" s="62"/>
      <c r="EC613" s="62"/>
      <c r="ED613" s="62"/>
      <c r="EE613" s="62"/>
      <c r="EF613" s="62"/>
      <c r="EG613" s="62"/>
      <c r="EH613" s="62"/>
      <c r="EI613" s="62"/>
      <c r="EJ613" s="62"/>
      <c r="EK613" s="62"/>
      <c r="EL613" s="81" t="s">
        <v>103</v>
      </c>
      <c r="EM613" s="81"/>
      <c r="EN613" s="81"/>
      <c r="EO613" s="81"/>
      <c r="EP613" s="81"/>
      <c r="EQ613" s="81"/>
      <c r="ER613" s="81"/>
      <c r="ES613" s="81"/>
      <c r="ET613" s="81"/>
      <c r="EU613" s="81"/>
      <c r="EV613" s="81"/>
      <c r="EW613" s="81"/>
      <c r="EX613" s="81"/>
    </row>
    <row r="614" spans="1:154" s="15" customFormat="1" ht="39.75" customHeight="1" x14ac:dyDescent="0.2">
      <c r="A614" s="76" t="s">
        <v>848</v>
      </c>
      <c r="B614" s="76"/>
      <c r="C614" s="76"/>
      <c r="D614" s="76"/>
      <c r="E614" s="76"/>
      <c r="F614" s="63" t="s">
        <v>1306</v>
      </c>
      <c r="G614" s="64"/>
      <c r="H614" s="64"/>
      <c r="I614" s="64"/>
      <c r="J614" s="64"/>
      <c r="K614" s="64"/>
      <c r="L614" s="64"/>
      <c r="M614" s="64"/>
      <c r="N614" s="65"/>
      <c r="O614" s="63" t="s">
        <v>312</v>
      </c>
      <c r="P614" s="64"/>
      <c r="Q614" s="64"/>
      <c r="R614" s="64"/>
      <c r="S614" s="64"/>
      <c r="T614" s="64"/>
      <c r="U614" s="64"/>
      <c r="V614" s="64"/>
      <c r="W614" s="65"/>
      <c r="X614" s="66" t="s">
        <v>1340</v>
      </c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8"/>
      <c r="AJ614" s="66" t="s">
        <v>77</v>
      </c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8"/>
      <c r="AY614" s="77">
        <v>778</v>
      </c>
      <c r="AZ614" s="78"/>
      <c r="BA614" s="78"/>
      <c r="BB614" s="78"/>
      <c r="BC614" s="78"/>
      <c r="BD614" s="79"/>
      <c r="BE614" s="73" t="s">
        <v>95</v>
      </c>
      <c r="BF614" s="74"/>
      <c r="BG614" s="74"/>
      <c r="BH614" s="74"/>
      <c r="BI614" s="74"/>
      <c r="BJ614" s="74"/>
      <c r="BK614" s="74"/>
      <c r="BL614" s="74"/>
      <c r="BM614" s="75"/>
      <c r="BN614" s="62">
        <v>3</v>
      </c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80">
        <v>71701000</v>
      </c>
      <c r="BZ614" s="80"/>
      <c r="CA614" s="80"/>
      <c r="CB614" s="80"/>
      <c r="CC614" s="80"/>
      <c r="CD614" s="80"/>
      <c r="CE614" s="60" t="s">
        <v>80</v>
      </c>
      <c r="CF614" s="60"/>
      <c r="CG614" s="60"/>
      <c r="CH614" s="60"/>
      <c r="CI614" s="60"/>
      <c r="CJ614" s="60"/>
      <c r="CK614" s="60"/>
      <c r="CL614" s="60"/>
      <c r="CM614" s="60"/>
      <c r="CN614" s="61">
        <v>1615602.45</v>
      </c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76" t="s">
        <v>1233</v>
      </c>
      <c r="DC614" s="76"/>
      <c r="DD614" s="76"/>
      <c r="DE614" s="76"/>
      <c r="DF614" s="76"/>
      <c r="DG614" s="76"/>
      <c r="DH614" s="76"/>
      <c r="DI614" s="76"/>
      <c r="DJ614" s="76"/>
      <c r="DK614" s="76"/>
      <c r="DL614" s="76"/>
      <c r="DM614" s="76"/>
      <c r="DN614" s="76"/>
      <c r="DO614" s="76" t="s">
        <v>643</v>
      </c>
      <c r="DP614" s="76"/>
      <c r="DQ614" s="76"/>
      <c r="DR614" s="76"/>
      <c r="DS614" s="76"/>
      <c r="DT614" s="76"/>
      <c r="DU614" s="76"/>
      <c r="DV614" s="76"/>
      <c r="DW614" s="76"/>
      <c r="DX614" s="76"/>
      <c r="DY614" s="76"/>
      <c r="DZ614" s="62" t="s">
        <v>86</v>
      </c>
      <c r="EA614" s="62"/>
      <c r="EB614" s="62"/>
      <c r="EC614" s="62"/>
      <c r="ED614" s="62"/>
      <c r="EE614" s="62"/>
      <c r="EF614" s="62"/>
      <c r="EG614" s="62"/>
      <c r="EH614" s="62"/>
      <c r="EI614" s="62"/>
      <c r="EJ614" s="62"/>
      <c r="EK614" s="62"/>
      <c r="EL614" s="81" t="s">
        <v>84</v>
      </c>
      <c r="EM614" s="81"/>
      <c r="EN614" s="81"/>
      <c r="EO614" s="81"/>
      <c r="EP614" s="81"/>
      <c r="EQ614" s="81"/>
      <c r="ER614" s="81"/>
      <c r="ES614" s="81"/>
      <c r="ET614" s="81"/>
      <c r="EU614" s="81"/>
      <c r="EV614" s="81"/>
      <c r="EW614" s="81"/>
      <c r="EX614" s="81"/>
    </row>
    <row r="615" spans="1:154" s="15" customFormat="1" ht="39.75" customHeight="1" x14ac:dyDescent="0.2">
      <c r="A615" s="76" t="s">
        <v>849</v>
      </c>
      <c r="B615" s="76"/>
      <c r="C615" s="76"/>
      <c r="D615" s="76"/>
      <c r="E615" s="76"/>
      <c r="F615" s="63" t="s">
        <v>1306</v>
      </c>
      <c r="G615" s="64"/>
      <c r="H615" s="64"/>
      <c r="I615" s="64"/>
      <c r="J615" s="64"/>
      <c r="K615" s="64"/>
      <c r="L615" s="64"/>
      <c r="M615" s="64"/>
      <c r="N615" s="65"/>
      <c r="O615" s="63" t="s">
        <v>312</v>
      </c>
      <c r="P615" s="64"/>
      <c r="Q615" s="64"/>
      <c r="R615" s="64"/>
      <c r="S615" s="64"/>
      <c r="T615" s="64"/>
      <c r="U615" s="64"/>
      <c r="V615" s="64"/>
      <c r="W615" s="65"/>
      <c r="X615" s="66" t="s">
        <v>125</v>
      </c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8"/>
      <c r="AJ615" s="66" t="s">
        <v>77</v>
      </c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8"/>
      <c r="AY615" s="77">
        <v>778</v>
      </c>
      <c r="AZ615" s="78"/>
      <c r="BA615" s="78"/>
      <c r="BB615" s="78"/>
      <c r="BC615" s="78"/>
      <c r="BD615" s="79"/>
      <c r="BE615" s="73" t="s">
        <v>95</v>
      </c>
      <c r="BF615" s="74"/>
      <c r="BG615" s="74"/>
      <c r="BH615" s="74"/>
      <c r="BI615" s="74"/>
      <c r="BJ615" s="74"/>
      <c r="BK615" s="74"/>
      <c r="BL615" s="74"/>
      <c r="BM615" s="75"/>
      <c r="BN615" s="62">
        <v>100</v>
      </c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80">
        <v>71701000</v>
      </c>
      <c r="BZ615" s="80"/>
      <c r="CA615" s="80"/>
      <c r="CB615" s="80"/>
      <c r="CC615" s="80"/>
      <c r="CD615" s="80"/>
      <c r="CE615" s="60" t="s">
        <v>80</v>
      </c>
      <c r="CF615" s="60"/>
      <c r="CG615" s="60"/>
      <c r="CH615" s="60"/>
      <c r="CI615" s="60"/>
      <c r="CJ615" s="60"/>
      <c r="CK615" s="60"/>
      <c r="CL615" s="60"/>
      <c r="CM615" s="60"/>
      <c r="CN615" s="61">
        <v>3723412</v>
      </c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76" t="s">
        <v>1233</v>
      </c>
      <c r="DC615" s="76"/>
      <c r="DD615" s="76"/>
      <c r="DE615" s="76"/>
      <c r="DF615" s="76"/>
      <c r="DG615" s="76"/>
      <c r="DH615" s="76"/>
      <c r="DI615" s="76"/>
      <c r="DJ615" s="76"/>
      <c r="DK615" s="76"/>
      <c r="DL615" s="76"/>
      <c r="DM615" s="76"/>
      <c r="DN615" s="76"/>
      <c r="DO615" s="76" t="s">
        <v>643</v>
      </c>
      <c r="DP615" s="76"/>
      <c r="DQ615" s="76"/>
      <c r="DR615" s="76"/>
      <c r="DS615" s="76"/>
      <c r="DT615" s="76"/>
      <c r="DU615" s="76"/>
      <c r="DV615" s="76"/>
      <c r="DW615" s="76"/>
      <c r="DX615" s="76"/>
      <c r="DY615" s="76"/>
      <c r="DZ615" s="62" t="s">
        <v>102</v>
      </c>
      <c r="EA615" s="62"/>
      <c r="EB615" s="62"/>
      <c r="EC615" s="62"/>
      <c r="ED615" s="62"/>
      <c r="EE615" s="62"/>
      <c r="EF615" s="62"/>
      <c r="EG615" s="62"/>
      <c r="EH615" s="62"/>
      <c r="EI615" s="62"/>
      <c r="EJ615" s="62"/>
      <c r="EK615" s="62"/>
      <c r="EL615" s="81" t="s">
        <v>103</v>
      </c>
      <c r="EM615" s="81"/>
      <c r="EN615" s="81"/>
      <c r="EO615" s="81"/>
      <c r="EP615" s="81"/>
      <c r="EQ615" s="81"/>
      <c r="ER615" s="81"/>
      <c r="ES615" s="81"/>
      <c r="ET615" s="81"/>
      <c r="EU615" s="81"/>
      <c r="EV615" s="81"/>
      <c r="EW615" s="81"/>
      <c r="EX615" s="81"/>
    </row>
    <row r="616" spans="1:154" s="15" customFormat="1" ht="39.75" customHeight="1" x14ac:dyDescent="0.2">
      <c r="A616" s="76" t="s">
        <v>850</v>
      </c>
      <c r="B616" s="76"/>
      <c r="C616" s="76"/>
      <c r="D616" s="76"/>
      <c r="E616" s="76"/>
      <c r="F616" s="63" t="s">
        <v>1306</v>
      </c>
      <c r="G616" s="64"/>
      <c r="H616" s="64"/>
      <c r="I616" s="64"/>
      <c r="J616" s="64"/>
      <c r="K616" s="64"/>
      <c r="L616" s="64"/>
      <c r="M616" s="64"/>
      <c r="N616" s="65"/>
      <c r="O616" s="63" t="s">
        <v>312</v>
      </c>
      <c r="P616" s="64"/>
      <c r="Q616" s="64"/>
      <c r="R616" s="64"/>
      <c r="S616" s="64"/>
      <c r="T616" s="64"/>
      <c r="U616" s="64"/>
      <c r="V616" s="64"/>
      <c r="W616" s="65"/>
      <c r="X616" s="66" t="s">
        <v>1340</v>
      </c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8"/>
      <c r="AJ616" s="66" t="s">
        <v>77</v>
      </c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8"/>
      <c r="AY616" s="77">
        <v>778</v>
      </c>
      <c r="AZ616" s="78"/>
      <c r="BA616" s="78"/>
      <c r="BB616" s="78"/>
      <c r="BC616" s="78"/>
      <c r="BD616" s="79"/>
      <c r="BE616" s="73" t="s">
        <v>95</v>
      </c>
      <c r="BF616" s="74"/>
      <c r="BG616" s="74"/>
      <c r="BH616" s="74"/>
      <c r="BI616" s="74"/>
      <c r="BJ616" s="74"/>
      <c r="BK616" s="74"/>
      <c r="BL616" s="74"/>
      <c r="BM616" s="75"/>
      <c r="BN616" s="62">
        <v>4</v>
      </c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80">
        <v>71701000</v>
      </c>
      <c r="BZ616" s="80"/>
      <c r="CA616" s="80"/>
      <c r="CB616" s="80"/>
      <c r="CC616" s="80"/>
      <c r="CD616" s="80"/>
      <c r="CE616" s="60" t="s">
        <v>80</v>
      </c>
      <c r="CF616" s="60"/>
      <c r="CG616" s="60"/>
      <c r="CH616" s="60"/>
      <c r="CI616" s="60"/>
      <c r="CJ616" s="60"/>
      <c r="CK616" s="60"/>
      <c r="CL616" s="60"/>
      <c r="CM616" s="60"/>
      <c r="CN616" s="61">
        <v>1582768</v>
      </c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76" t="s">
        <v>1233</v>
      </c>
      <c r="DC616" s="76"/>
      <c r="DD616" s="76"/>
      <c r="DE616" s="76"/>
      <c r="DF616" s="76"/>
      <c r="DG616" s="76"/>
      <c r="DH616" s="76"/>
      <c r="DI616" s="76"/>
      <c r="DJ616" s="76"/>
      <c r="DK616" s="76"/>
      <c r="DL616" s="76"/>
      <c r="DM616" s="76"/>
      <c r="DN616" s="76"/>
      <c r="DO616" s="76" t="s">
        <v>643</v>
      </c>
      <c r="DP616" s="76"/>
      <c r="DQ616" s="76"/>
      <c r="DR616" s="76"/>
      <c r="DS616" s="76"/>
      <c r="DT616" s="76"/>
      <c r="DU616" s="76"/>
      <c r="DV616" s="76"/>
      <c r="DW616" s="76"/>
      <c r="DX616" s="76"/>
      <c r="DY616" s="76"/>
      <c r="DZ616" s="62" t="s">
        <v>86</v>
      </c>
      <c r="EA616" s="62"/>
      <c r="EB616" s="62"/>
      <c r="EC616" s="62"/>
      <c r="ED616" s="62"/>
      <c r="EE616" s="62"/>
      <c r="EF616" s="62"/>
      <c r="EG616" s="62"/>
      <c r="EH616" s="62"/>
      <c r="EI616" s="62"/>
      <c r="EJ616" s="62"/>
      <c r="EK616" s="62"/>
      <c r="EL616" s="81" t="s">
        <v>84</v>
      </c>
      <c r="EM616" s="81"/>
      <c r="EN616" s="81"/>
      <c r="EO616" s="81"/>
      <c r="EP616" s="81"/>
      <c r="EQ616" s="81"/>
      <c r="ER616" s="81"/>
      <c r="ES616" s="81"/>
      <c r="ET616" s="81"/>
      <c r="EU616" s="81"/>
      <c r="EV616" s="81"/>
      <c r="EW616" s="81"/>
      <c r="EX616" s="81"/>
    </row>
    <row r="617" spans="1:154" s="15" customFormat="1" ht="39.75" customHeight="1" x14ac:dyDescent="0.2">
      <c r="A617" s="76" t="s">
        <v>851</v>
      </c>
      <c r="B617" s="76"/>
      <c r="C617" s="76"/>
      <c r="D617" s="76"/>
      <c r="E617" s="76"/>
      <c r="F617" s="63" t="s">
        <v>1306</v>
      </c>
      <c r="G617" s="64"/>
      <c r="H617" s="64"/>
      <c r="I617" s="64"/>
      <c r="J617" s="64"/>
      <c r="K617" s="64"/>
      <c r="L617" s="64"/>
      <c r="M617" s="64"/>
      <c r="N617" s="65"/>
      <c r="O617" s="63" t="s">
        <v>312</v>
      </c>
      <c r="P617" s="64"/>
      <c r="Q617" s="64"/>
      <c r="R617" s="64"/>
      <c r="S617" s="64"/>
      <c r="T617" s="64"/>
      <c r="U617" s="64"/>
      <c r="V617" s="64"/>
      <c r="W617" s="65"/>
      <c r="X617" s="66" t="s">
        <v>1340</v>
      </c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8"/>
      <c r="AJ617" s="66" t="s">
        <v>77</v>
      </c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8"/>
      <c r="AY617" s="77">
        <v>778</v>
      </c>
      <c r="AZ617" s="78"/>
      <c r="BA617" s="78"/>
      <c r="BB617" s="78"/>
      <c r="BC617" s="78"/>
      <c r="BD617" s="79"/>
      <c r="BE617" s="73" t="s">
        <v>95</v>
      </c>
      <c r="BF617" s="74"/>
      <c r="BG617" s="74"/>
      <c r="BH617" s="74"/>
      <c r="BI617" s="74"/>
      <c r="BJ617" s="74"/>
      <c r="BK617" s="74"/>
      <c r="BL617" s="74"/>
      <c r="BM617" s="75"/>
      <c r="BN617" s="62">
        <v>2</v>
      </c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80">
        <v>71701000</v>
      </c>
      <c r="BZ617" s="80"/>
      <c r="CA617" s="80"/>
      <c r="CB617" s="80"/>
      <c r="CC617" s="80"/>
      <c r="CD617" s="80"/>
      <c r="CE617" s="60" t="s">
        <v>80</v>
      </c>
      <c r="CF617" s="60"/>
      <c r="CG617" s="60"/>
      <c r="CH617" s="60"/>
      <c r="CI617" s="60"/>
      <c r="CJ617" s="60"/>
      <c r="CK617" s="60"/>
      <c r="CL617" s="60"/>
      <c r="CM617" s="60"/>
      <c r="CN617" s="61">
        <v>672001</v>
      </c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76" t="s">
        <v>1233</v>
      </c>
      <c r="DC617" s="76"/>
      <c r="DD617" s="76"/>
      <c r="DE617" s="76"/>
      <c r="DF617" s="76"/>
      <c r="DG617" s="76"/>
      <c r="DH617" s="76"/>
      <c r="DI617" s="76"/>
      <c r="DJ617" s="76"/>
      <c r="DK617" s="76"/>
      <c r="DL617" s="76"/>
      <c r="DM617" s="76"/>
      <c r="DN617" s="76"/>
      <c r="DO617" s="76" t="s">
        <v>634</v>
      </c>
      <c r="DP617" s="76"/>
      <c r="DQ617" s="76"/>
      <c r="DR617" s="76"/>
      <c r="DS617" s="76"/>
      <c r="DT617" s="76"/>
      <c r="DU617" s="76"/>
      <c r="DV617" s="76"/>
      <c r="DW617" s="76"/>
      <c r="DX617" s="76"/>
      <c r="DY617" s="76"/>
      <c r="DZ617" s="62" t="s">
        <v>86</v>
      </c>
      <c r="EA617" s="62"/>
      <c r="EB617" s="62"/>
      <c r="EC617" s="62"/>
      <c r="ED617" s="62"/>
      <c r="EE617" s="62"/>
      <c r="EF617" s="62"/>
      <c r="EG617" s="62"/>
      <c r="EH617" s="62"/>
      <c r="EI617" s="62"/>
      <c r="EJ617" s="62"/>
      <c r="EK617" s="62"/>
      <c r="EL617" s="81" t="s">
        <v>84</v>
      </c>
      <c r="EM617" s="81"/>
      <c r="EN617" s="81"/>
      <c r="EO617" s="81"/>
      <c r="EP617" s="81"/>
      <c r="EQ617" s="81"/>
      <c r="ER617" s="81"/>
      <c r="ES617" s="81"/>
      <c r="ET617" s="81"/>
      <c r="EU617" s="81"/>
      <c r="EV617" s="81"/>
      <c r="EW617" s="81"/>
      <c r="EX617" s="81"/>
    </row>
    <row r="618" spans="1:154" s="15" customFormat="1" ht="39.75" customHeight="1" x14ac:dyDescent="0.2">
      <c r="A618" s="76" t="s">
        <v>852</v>
      </c>
      <c r="B618" s="76"/>
      <c r="C618" s="76"/>
      <c r="D618" s="76"/>
      <c r="E618" s="76"/>
      <c r="F618" s="63" t="s">
        <v>1306</v>
      </c>
      <c r="G618" s="64"/>
      <c r="H618" s="64"/>
      <c r="I618" s="64"/>
      <c r="J618" s="64"/>
      <c r="K618" s="64"/>
      <c r="L618" s="64"/>
      <c r="M618" s="64"/>
      <c r="N618" s="65"/>
      <c r="O618" s="63" t="s">
        <v>312</v>
      </c>
      <c r="P618" s="64"/>
      <c r="Q618" s="64"/>
      <c r="R618" s="64"/>
      <c r="S618" s="64"/>
      <c r="T618" s="64"/>
      <c r="U618" s="64"/>
      <c r="V618" s="64"/>
      <c r="W618" s="65"/>
      <c r="X618" s="66" t="s">
        <v>125</v>
      </c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8"/>
      <c r="AJ618" s="66" t="s">
        <v>77</v>
      </c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8"/>
      <c r="AY618" s="77">
        <v>778</v>
      </c>
      <c r="AZ618" s="78"/>
      <c r="BA618" s="78"/>
      <c r="BB618" s="78"/>
      <c r="BC618" s="78"/>
      <c r="BD618" s="79"/>
      <c r="BE618" s="73" t="s">
        <v>95</v>
      </c>
      <c r="BF618" s="74"/>
      <c r="BG618" s="74"/>
      <c r="BH618" s="74"/>
      <c r="BI618" s="74"/>
      <c r="BJ618" s="74"/>
      <c r="BK618" s="74"/>
      <c r="BL618" s="74"/>
      <c r="BM618" s="75"/>
      <c r="BN618" s="62">
        <v>30</v>
      </c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80">
        <v>71701000</v>
      </c>
      <c r="BZ618" s="80"/>
      <c r="CA618" s="80"/>
      <c r="CB618" s="80"/>
      <c r="CC618" s="80"/>
      <c r="CD618" s="80"/>
      <c r="CE618" s="60" t="s">
        <v>80</v>
      </c>
      <c r="CF618" s="60"/>
      <c r="CG618" s="60"/>
      <c r="CH618" s="60"/>
      <c r="CI618" s="60"/>
      <c r="CJ618" s="60"/>
      <c r="CK618" s="60"/>
      <c r="CL618" s="60"/>
      <c r="CM618" s="60"/>
      <c r="CN618" s="61">
        <v>4098326.1</v>
      </c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76" t="s">
        <v>1233</v>
      </c>
      <c r="DC618" s="76"/>
      <c r="DD618" s="76"/>
      <c r="DE618" s="76"/>
      <c r="DF618" s="76"/>
      <c r="DG618" s="76"/>
      <c r="DH618" s="76"/>
      <c r="DI618" s="76"/>
      <c r="DJ618" s="76"/>
      <c r="DK618" s="76"/>
      <c r="DL618" s="76"/>
      <c r="DM618" s="76"/>
      <c r="DN618" s="76"/>
      <c r="DO618" s="76" t="s">
        <v>643</v>
      </c>
      <c r="DP618" s="76"/>
      <c r="DQ618" s="76"/>
      <c r="DR618" s="76"/>
      <c r="DS618" s="76"/>
      <c r="DT618" s="76"/>
      <c r="DU618" s="76"/>
      <c r="DV618" s="76"/>
      <c r="DW618" s="76"/>
      <c r="DX618" s="76"/>
      <c r="DY618" s="76"/>
      <c r="DZ618" s="62" t="s">
        <v>102</v>
      </c>
      <c r="EA618" s="62"/>
      <c r="EB618" s="62"/>
      <c r="EC618" s="62"/>
      <c r="ED618" s="62"/>
      <c r="EE618" s="62"/>
      <c r="EF618" s="62"/>
      <c r="EG618" s="62"/>
      <c r="EH618" s="62"/>
      <c r="EI618" s="62"/>
      <c r="EJ618" s="62"/>
      <c r="EK618" s="62"/>
      <c r="EL618" s="81" t="s">
        <v>103</v>
      </c>
      <c r="EM618" s="81"/>
      <c r="EN618" s="81"/>
      <c r="EO618" s="81"/>
      <c r="EP618" s="81"/>
      <c r="EQ618" s="81"/>
      <c r="ER618" s="81"/>
      <c r="ES618" s="81"/>
      <c r="ET618" s="81"/>
      <c r="EU618" s="81"/>
      <c r="EV618" s="81"/>
      <c r="EW618" s="81"/>
      <c r="EX618" s="81"/>
    </row>
    <row r="619" spans="1:154" s="15" customFormat="1" ht="39.75" customHeight="1" x14ac:dyDescent="0.2">
      <c r="A619" s="76" t="s">
        <v>853</v>
      </c>
      <c r="B619" s="76"/>
      <c r="C619" s="76"/>
      <c r="D619" s="76"/>
      <c r="E619" s="76"/>
      <c r="F619" s="63" t="s">
        <v>1306</v>
      </c>
      <c r="G619" s="64"/>
      <c r="H619" s="64"/>
      <c r="I619" s="64"/>
      <c r="J619" s="64"/>
      <c r="K619" s="64"/>
      <c r="L619" s="64"/>
      <c r="M619" s="64"/>
      <c r="N619" s="65"/>
      <c r="O619" s="63" t="s">
        <v>1236</v>
      </c>
      <c r="P619" s="64"/>
      <c r="Q619" s="64"/>
      <c r="R619" s="64"/>
      <c r="S619" s="64"/>
      <c r="T619" s="64"/>
      <c r="U619" s="64"/>
      <c r="V619" s="64"/>
      <c r="W619" s="65"/>
      <c r="X619" s="66" t="s">
        <v>370</v>
      </c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8"/>
      <c r="AJ619" s="66" t="s">
        <v>77</v>
      </c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8"/>
      <c r="AY619" s="77">
        <v>778</v>
      </c>
      <c r="AZ619" s="78"/>
      <c r="BA619" s="78"/>
      <c r="BB619" s="78"/>
      <c r="BC619" s="78"/>
      <c r="BD619" s="79"/>
      <c r="BE619" s="73" t="s">
        <v>95</v>
      </c>
      <c r="BF619" s="74"/>
      <c r="BG619" s="74"/>
      <c r="BH619" s="74"/>
      <c r="BI619" s="74"/>
      <c r="BJ619" s="74"/>
      <c r="BK619" s="74"/>
      <c r="BL619" s="74"/>
      <c r="BM619" s="75"/>
      <c r="BN619" s="62">
        <v>500</v>
      </c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80">
        <v>71701000</v>
      </c>
      <c r="BZ619" s="80"/>
      <c r="CA619" s="80"/>
      <c r="CB619" s="80"/>
      <c r="CC619" s="80"/>
      <c r="CD619" s="80"/>
      <c r="CE619" s="60" t="s">
        <v>80</v>
      </c>
      <c r="CF619" s="60"/>
      <c r="CG619" s="60"/>
      <c r="CH619" s="60"/>
      <c r="CI619" s="60"/>
      <c r="CJ619" s="60"/>
      <c r="CK619" s="60"/>
      <c r="CL619" s="60"/>
      <c r="CM619" s="60"/>
      <c r="CN619" s="61">
        <v>1300750</v>
      </c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76" t="s">
        <v>1233</v>
      </c>
      <c r="DC619" s="76"/>
      <c r="DD619" s="76"/>
      <c r="DE619" s="76"/>
      <c r="DF619" s="76"/>
      <c r="DG619" s="76"/>
      <c r="DH619" s="76"/>
      <c r="DI619" s="76"/>
      <c r="DJ619" s="76"/>
      <c r="DK619" s="76"/>
      <c r="DL619" s="76"/>
      <c r="DM619" s="76"/>
      <c r="DN619" s="76"/>
      <c r="DO619" s="76" t="s">
        <v>643</v>
      </c>
      <c r="DP619" s="76"/>
      <c r="DQ619" s="76"/>
      <c r="DR619" s="76"/>
      <c r="DS619" s="76"/>
      <c r="DT619" s="76"/>
      <c r="DU619" s="76"/>
      <c r="DV619" s="76"/>
      <c r="DW619" s="76"/>
      <c r="DX619" s="76"/>
      <c r="DY619" s="76"/>
      <c r="DZ619" s="62" t="s">
        <v>86</v>
      </c>
      <c r="EA619" s="62"/>
      <c r="EB619" s="62"/>
      <c r="EC619" s="62"/>
      <c r="ED619" s="62"/>
      <c r="EE619" s="62"/>
      <c r="EF619" s="62"/>
      <c r="EG619" s="62"/>
      <c r="EH619" s="62"/>
      <c r="EI619" s="62"/>
      <c r="EJ619" s="62"/>
      <c r="EK619" s="62"/>
      <c r="EL619" s="81" t="s">
        <v>84</v>
      </c>
      <c r="EM619" s="81"/>
      <c r="EN619" s="81"/>
      <c r="EO619" s="81"/>
      <c r="EP619" s="81"/>
      <c r="EQ619" s="81"/>
      <c r="ER619" s="81"/>
      <c r="ES619" s="81"/>
      <c r="ET619" s="81"/>
      <c r="EU619" s="81"/>
      <c r="EV619" s="81"/>
      <c r="EW619" s="81"/>
      <c r="EX619" s="81"/>
    </row>
    <row r="620" spans="1:154" s="15" customFormat="1" ht="39.75" customHeight="1" x14ac:dyDescent="0.2">
      <c r="A620" s="76" t="s">
        <v>854</v>
      </c>
      <c r="B620" s="76"/>
      <c r="C620" s="76"/>
      <c r="D620" s="76"/>
      <c r="E620" s="76"/>
      <c r="F620" s="63" t="s">
        <v>1306</v>
      </c>
      <c r="G620" s="64"/>
      <c r="H620" s="64"/>
      <c r="I620" s="64"/>
      <c r="J620" s="64"/>
      <c r="K620" s="64"/>
      <c r="L620" s="64"/>
      <c r="M620" s="64"/>
      <c r="N620" s="65"/>
      <c r="O620" s="63" t="s">
        <v>312</v>
      </c>
      <c r="P620" s="64"/>
      <c r="Q620" s="64"/>
      <c r="R620" s="64"/>
      <c r="S620" s="64"/>
      <c r="T620" s="64"/>
      <c r="U620" s="64"/>
      <c r="V620" s="64"/>
      <c r="W620" s="65"/>
      <c r="X620" s="66" t="s">
        <v>1365</v>
      </c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8"/>
      <c r="AJ620" s="66" t="s">
        <v>77</v>
      </c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8"/>
      <c r="AY620" s="77">
        <v>778</v>
      </c>
      <c r="AZ620" s="78"/>
      <c r="BA620" s="78"/>
      <c r="BB620" s="78"/>
      <c r="BC620" s="78"/>
      <c r="BD620" s="79"/>
      <c r="BE620" s="73" t="s">
        <v>95</v>
      </c>
      <c r="BF620" s="74"/>
      <c r="BG620" s="74"/>
      <c r="BH620" s="74"/>
      <c r="BI620" s="74"/>
      <c r="BJ620" s="74"/>
      <c r="BK620" s="74"/>
      <c r="BL620" s="74"/>
      <c r="BM620" s="75"/>
      <c r="BN620" s="62">
        <v>2</v>
      </c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80">
        <v>71701000</v>
      </c>
      <c r="BZ620" s="80"/>
      <c r="CA620" s="80"/>
      <c r="CB620" s="80"/>
      <c r="CC620" s="80"/>
      <c r="CD620" s="80"/>
      <c r="CE620" s="63" t="s">
        <v>80</v>
      </c>
      <c r="CF620" s="64"/>
      <c r="CG620" s="64"/>
      <c r="CH620" s="64"/>
      <c r="CI620" s="64"/>
      <c r="CJ620" s="64"/>
      <c r="CK620" s="64"/>
      <c r="CL620" s="64"/>
      <c r="CM620" s="65"/>
      <c r="CN620" s="61">
        <v>672001</v>
      </c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76" t="s">
        <v>1233</v>
      </c>
      <c r="DC620" s="76"/>
      <c r="DD620" s="76"/>
      <c r="DE620" s="76"/>
      <c r="DF620" s="76"/>
      <c r="DG620" s="76"/>
      <c r="DH620" s="76"/>
      <c r="DI620" s="76"/>
      <c r="DJ620" s="76"/>
      <c r="DK620" s="76"/>
      <c r="DL620" s="76"/>
      <c r="DM620" s="76"/>
      <c r="DN620" s="76"/>
      <c r="DO620" s="76" t="s">
        <v>634</v>
      </c>
      <c r="DP620" s="76"/>
      <c r="DQ620" s="76"/>
      <c r="DR620" s="76"/>
      <c r="DS620" s="76"/>
      <c r="DT620" s="76"/>
      <c r="DU620" s="76"/>
      <c r="DV620" s="76"/>
      <c r="DW620" s="76"/>
      <c r="DX620" s="76"/>
      <c r="DY620" s="76"/>
      <c r="DZ620" s="62" t="s">
        <v>86</v>
      </c>
      <c r="EA620" s="62"/>
      <c r="EB620" s="62"/>
      <c r="EC620" s="62"/>
      <c r="ED620" s="62"/>
      <c r="EE620" s="62"/>
      <c r="EF620" s="62"/>
      <c r="EG620" s="62"/>
      <c r="EH620" s="62"/>
      <c r="EI620" s="62"/>
      <c r="EJ620" s="62"/>
      <c r="EK620" s="62"/>
      <c r="EL620" s="81" t="s">
        <v>84</v>
      </c>
      <c r="EM620" s="81"/>
      <c r="EN620" s="81"/>
      <c r="EO620" s="81"/>
      <c r="EP620" s="81"/>
      <c r="EQ620" s="81"/>
      <c r="ER620" s="81"/>
      <c r="ES620" s="81"/>
      <c r="ET620" s="81"/>
      <c r="EU620" s="81"/>
      <c r="EV620" s="81"/>
      <c r="EW620" s="81"/>
      <c r="EX620" s="81"/>
    </row>
    <row r="621" spans="1:154" s="15" customFormat="1" ht="39.75" customHeight="1" x14ac:dyDescent="0.2">
      <c r="A621" s="76" t="s">
        <v>855</v>
      </c>
      <c r="B621" s="76"/>
      <c r="C621" s="76"/>
      <c r="D621" s="76"/>
      <c r="E621" s="76"/>
      <c r="F621" s="63" t="s">
        <v>1306</v>
      </c>
      <c r="G621" s="64"/>
      <c r="H621" s="64"/>
      <c r="I621" s="64"/>
      <c r="J621" s="64"/>
      <c r="K621" s="64"/>
      <c r="L621" s="64"/>
      <c r="M621" s="64"/>
      <c r="N621" s="65"/>
      <c r="O621" s="63" t="s">
        <v>312</v>
      </c>
      <c r="P621" s="64"/>
      <c r="Q621" s="64"/>
      <c r="R621" s="64"/>
      <c r="S621" s="64"/>
      <c r="T621" s="64"/>
      <c r="U621" s="64"/>
      <c r="V621" s="64"/>
      <c r="W621" s="65"/>
      <c r="X621" s="66" t="s">
        <v>344</v>
      </c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8"/>
      <c r="AJ621" s="66" t="s">
        <v>77</v>
      </c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8"/>
      <c r="AY621" s="77">
        <v>778</v>
      </c>
      <c r="AZ621" s="78"/>
      <c r="BA621" s="78"/>
      <c r="BB621" s="78"/>
      <c r="BC621" s="78"/>
      <c r="BD621" s="79"/>
      <c r="BE621" s="73" t="s">
        <v>95</v>
      </c>
      <c r="BF621" s="74"/>
      <c r="BG621" s="74"/>
      <c r="BH621" s="74"/>
      <c r="BI621" s="74"/>
      <c r="BJ621" s="74"/>
      <c r="BK621" s="74"/>
      <c r="BL621" s="74"/>
      <c r="BM621" s="75"/>
      <c r="BN621" s="62">
        <v>40</v>
      </c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80">
        <v>71701000</v>
      </c>
      <c r="BZ621" s="80"/>
      <c r="CA621" s="80"/>
      <c r="CB621" s="80"/>
      <c r="CC621" s="80"/>
      <c r="CD621" s="80"/>
      <c r="CE621" s="63" t="s">
        <v>80</v>
      </c>
      <c r="CF621" s="64"/>
      <c r="CG621" s="64"/>
      <c r="CH621" s="64"/>
      <c r="CI621" s="64"/>
      <c r="CJ621" s="64"/>
      <c r="CK621" s="64"/>
      <c r="CL621" s="64"/>
      <c r="CM621" s="65"/>
      <c r="CN621" s="61">
        <v>5610280</v>
      </c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76" t="s">
        <v>1233</v>
      </c>
      <c r="DC621" s="76"/>
      <c r="DD621" s="76"/>
      <c r="DE621" s="76"/>
      <c r="DF621" s="76"/>
      <c r="DG621" s="76"/>
      <c r="DH621" s="76"/>
      <c r="DI621" s="76"/>
      <c r="DJ621" s="76"/>
      <c r="DK621" s="76"/>
      <c r="DL621" s="76"/>
      <c r="DM621" s="76"/>
      <c r="DN621" s="76"/>
      <c r="DO621" s="76" t="s">
        <v>643</v>
      </c>
      <c r="DP621" s="76"/>
      <c r="DQ621" s="76"/>
      <c r="DR621" s="76"/>
      <c r="DS621" s="76"/>
      <c r="DT621" s="76"/>
      <c r="DU621" s="76"/>
      <c r="DV621" s="76"/>
      <c r="DW621" s="76"/>
      <c r="DX621" s="76"/>
      <c r="DY621" s="76"/>
      <c r="DZ621" s="62" t="s">
        <v>102</v>
      </c>
      <c r="EA621" s="62"/>
      <c r="EB621" s="62"/>
      <c r="EC621" s="62"/>
      <c r="ED621" s="62"/>
      <c r="EE621" s="62"/>
      <c r="EF621" s="62"/>
      <c r="EG621" s="62"/>
      <c r="EH621" s="62"/>
      <c r="EI621" s="62"/>
      <c r="EJ621" s="62"/>
      <c r="EK621" s="62"/>
      <c r="EL621" s="81" t="s">
        <v>103</v>
      </c>
      <c r="EM621" s="81"/>
      <c r="EN621" s="81"/>
      <c r="EO621" s="81"/>
      <c r="EP621" s="81"/>
      <c r="EQ621" s="81"/>
      <c r="ER621" s="81"/>
      <c r="ES621" s="81"/>
      <c r="ET621" s="81"/>
      <c r="EU621" s="81"/>
      <c r="EV621" s="81"/>
      <c r="EW621" s="81"/>
      <c r="EX621" s="81"/>
    </row>
    <row r="622" spans="1:154" s="15" customFormat="1" ht="39.75" customHeight="1" x14ac:dyDescent="0.2">
      <c r="A622" s="76" t="s">
        <v>856</v>
      </c>
      <c r="B622" s="76"/>
      <c r="C622" s="76"/>
      <c r="D622" s="76"/>
      <c r="E622" s="76"/>
      <c r="F622" s="63" t="s">
        <v>1306</v>
      </c>
      <c r="G622" s="64"/>
      <c r="H622" s="64"/>
      <c r="I622" s="64"/>
      <c r="J622" s="64"/>
      <c r="K622" s="64"/>
      <c r="L622" s="64"/>
      <c r="M622" s="64"/>
      <c r="N622" s="65"/>
      <c r="O622" s="63" t="s">
        <v>312</v>
      </c>
      <c r="P622" s="64"/>
      <c r="Q622" s="64"/>
      <c r="R622" s="64"/>
      <c r="S622" s="64"/>
      <c r="T622" s="64"/>
      <c r="U622" s="64"/>
      <c r="V622" s="64"/>
      <c r="W622" s="65"/>
      <c r="X622" s="66" t="s">
        <v>1365</v>
      </c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8"/>
      <c r="AJ622" s="66" t="s">
        <v>77</v>
      </c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8"/>
      <c r="AY622" s="77">
        <v>872</v>
      </c>
      <c r="AZ622" s="78"/>
      <c r="BA622" s="78"/>
      <c r="BB622" s="78"/>
      <c r="BC622" s="78"/>
      <c r="BD622" s="79"/>
      <c r="BE622" s="73" t="s">
        <v>313</v>
      </c>
      <c r="BF622" s="74"/>
      <c r="BG622" s="74"/>
      <c r="BH622" s="74"/>
      <c r="BI622" s="74"/>
      <c r="BJ622" s="74"/>
      <c r="BK622" s="74"/>
      <c r="BL622" s="74"/>
      <c r="BM622" s="75"/>
      <c r="BN622" s="62">
        <v>12</v>
      </c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80">
        <v>71701000</v>
      </c>
      <c r="BZ622" s="80"/>
      <c r="CA622" s="80"/>
      <c r="CB622" s="80"/>
      <c r="CC622" s="80"/>
      <c r="CD622" s="80"/>
      <c r="CE622" s="63" t="s">
        <v>80</v>
      </c>
      <c r="CF622" s="64"/>
      <c r="CG622" s="64"/>
      <c r="CH622" s="64"/>
      <c r="CI622" s="64"/>
      <c r="CJ622" s="64"/>
      <c r="CK622" s="64"/>
      <c r="CL622" s="64"/>
      <c r="CM622" s="65"/>
      <c r="CN622" s="61">
        <v>2389200</v>
      </c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76" t="s">
        <v>1233</v>
      </c>
      <c r="DC622" s="76"/>
      <c r="DD622" s="76"/>
      <c r="DE622" s="76"/>
      <c r="DF622" s="76"/>
      <c r="DG622" s="76"/>
      <c r="DH622" s="76"/>
      <c r="DI622" s="76"/>
      <c r="DJ622" s="76"/>
      <c r="DK622" s="76"/>
      <c r="DL622" s="76"/>
      <c r="DM622" s="76"/>
      <c r="DN622" s="76"/>
      <c r="DO622" s="76" t="s">
        <v>643</v>
      </c>
      <c r="DP622" s="76"/>
      <c r="DQ622" s="76"/>
      <c r="DR622" s="76"/>
      <c r="DS622" s="76"/>
      <c r="DT622" s="76"/>
      <c r="DU622" s="76"/>
      <c r="DV622" s="76"/>
      <c r="DW622" s="76"/>
      <c r="DX622" s="76"/>
      <c r="DY622" s="76"/>
      <c r="DZ622" s="62" t="s">
        <v>86</v>
      </c>
      <c r="EA622" s="62"/>
      <c r="EB622" s="62"/>
      <c r="EC622" s="62"/>
      <c r="ED622" s="62"/>
      <c r="EE622" s="62"/>
      <c r="EF622" s="62"/>
      <c r="EG622" s="62"/>
      <c r="EH622" s="62"/>
      <c r="EI622" s="62"/>
      <c r="EJ622" s="62"/>
      <c r="EK622" s="62"/>
      <c r="EL622" s="81" t="s">
        <v>84</v>
      </c>
      <c r="EM622" s="81"/>
      <c r="EN622" s="81"/>
      <c r="EO622" s="81"/>
      <c r="EP622" s="81"/>
      <c r="EQ622" s="81"/>
      <c r="ER622" s="81"/>
      <c r="ES622" s="81"/>
      <c r="ET622" s="81"/>
      <c r="EU622" s="81"/>
      <c r="EV622" s="81"/>
      <c r="EW622" s="81"/>
      <c r="EX622" s="81"/>
    </row>
    <row r="623" spans="1:154" s="15" customFormat="1" ht="39.75" customHeight="1" x14ac:dyDescent="0.2">
      <c r="A623" s="43" t="s">
        <v>857</v>
      </c>
      <c r="B623" s="44"/>
      <c r="C623" s="44"/>
      <c r="D623" s="44"/>
      <c r="E623" s="45"/>
      <c r="F623" s="63" t="s">
        <v>1306</v>
      </c>
      <c r="G623" s="64"/>
      <c r="H623" s="64"/>
      <c r="I623" s="64"/>
      <c r="J623" s="64"/>
      <c r="K623" s="64"/>
      <c r="L623" s="64"/>
      <c r="M623" s="64"/>
      <c r="N623" s="65"/>
      <c r="O623" s="63" t="s">
        <v>1481</v>
      </c>
      <c r="P623" s="64"/>
      <c r="Q623" s="64"/>
      <c r="R623" s="64"/>
      <c r="S623" s="64"/>
      <c r="T623" s="64"/>
      <c r="U623" s="64"/>
      <c r="V623" s="64"/>
      <c r="W623" s="65"/>
      <c r="X623" s="66" t="s">
        <v>299</v>
      </c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8"/>
      <c r="AJ623" s="66" t="s">
        <v>77</v>
      </c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8"/>
      <c r="AY623" s="77">
        <v>778</v>
      </c>
      <c r="AZ623" s="78"/>
      <c r="BA623" s="78"/>
      <c r="BB623" s="78"/>
      <c r="BC623" s="78"/>
      <c r="BD623" s="79"/>
      <c r="BE623" s="73" t="s">
        <v>95</v>
      </c>
      <c r="BF623" s="74"/>
      <c r="BG623" s="74"/>
      <c r="BH623" s="74"/>
      <c r="BI623" s="74"/>
      <c r="BJ623" s="74"/>
      <c r="BK623" s="74"/>
      <c r="BL623" s="74"/>
      <c r="BM623" s="75"/>
      <c r="BN623" s="62">
        <v>1175</v>
      </c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58">
        <v>71701000</v>
      </c>
      <c r="BZ623" s="59"/>
      <c r="CA623" s="59"/>
      <c r="CB623" s="59"/>
      <c r="CC623" s="59"/>
      <c r="CD623" s="59"/>
      <c r="CE623" s="60" t="s">
        <v>80</v>
      </c>
      <c r="CF623" s="60"/>
      <c r="CG623" s="60"/>
      <c r="CH623" s="60"/>
      <c r="CI623" s="60"/>
      <c r="CJ623" s="60"/>
      <c r="CK623" s="60"/>
      <c r="CL623" s="60"/>
      <c r="CM623" s="60"/>
      <c r="CN623" s="61">
        <v>334115.40000000002</v>
      </c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59" t="s">
        <v>1387</v>
      </c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 t="s">
        <v>643</v>
      </c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62" t="s">
        <v>86</v>
      </c>
      <c r="EA623" s="62"/>
      <c r="EB623" s="62"/>
      <c r="EC623" s="62"/>
      <c r="ED623" s="62"/>
      <c r="EE623" s="62"/>
      <c r="EF623" s="62"/>
      <c r="EG623" s="62"/>
      <c r="EH623" s="62"/>
      <c r="EI623" s="62"/>
      <c r="EJ623" s="62"/>
      <c r="EK623" s="62"/>
      <c r="EL623" s="62" t="s">
        <v>84</v>
      </c>
      <c r="EM623" s="62"/>
      <c r="EN623" s="62"/>
      <c r="EO623" s="62"/>
      <c r="EP623" s="62"/>
      <c r="EQ623" s="62"/>
      <c r="ER623" s="62"/>
      <c r="ES623" s="62"/>
      <c r="ET623" s="62"/>
      <c r="EU623" s="62"/>
      <c r="EV623" s="62"/>
      <c r="EW623" s="62"/>
      <c r="EX623" s="62"/>
    </row>
    <row r="624" spans="1:154" s="15" customFormat="1" ht="39.75" customHeight="1" x14ac:dyDescent="0.2">
      <c r="A624" s="43" t="s">
        <v>858</v>
      </c>
      <c r="B624" s="44"/>
      <c r="C624" s="44"/>
      <c r="D624" s="44"/>
      <c r="E624" s="45"/>
      <c r="F624" s="63" t="s">
        <v>1306</v>
      </c>
      <c r="G624" s="64"/>
      <c r="H624" s="64"/>
      <c r="I624" s="64"/>
      <c r="J624" s="64"/>
      <c r="K624" s="64"/>
      <c r="L624" s="64"/>
      <c r="M624" s="64"/>
      <c r="N624" s="65"/>
      <c r="O624" s="63" t="s">
        <v>312</v>
      </c>
      <c r="P624" s="64"/>
      <c r="Q624" s="64"/>
      <c r="R624" s="64"/>
      <c r="S624" s="64"/>
      <c r="T624" s="64"/>
      <c r="U624" s="64"/>
      <c r="V624" s="64"/>
      <c r="W624" s="65"/>
      <c r="X624" s="66" t="s">
        <v>1204</v>
      </c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8"/>
      <c r="AJ624" s="66" t="s">
        <v>77</v>
      </c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8"/>
      <c r="AY624" s="77">
        <v>778</v>
      </c>
      <c r="AZ624" s="78"/>
      <c r="BA624" s="78"/>
      <c r="BB624" s="78"/>
      <c r="BC624" s="78"/>
      <c r="BD624" s="79"/>
      <c r="BE624" s="73" t="s">
        <v>95</v>
      </c>
      <c r="BF624" s="74"/>
      <c r="BG624" s="74"/>
      <c r="BH624" s="74"/>
      <c r="BI624" s="74"/>
      <c r="BJ624" s="74"/>
      <c r="BK624" s="74"/>
      <c r="BL624" s="74"/>
      <c r="BM624" s="75"/>
      <c r="BN624" s="62">
        <v>57</v>
      </c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58">
        <v>71701000</v>
      </c>
      <c r="BZ624" s="59"/>
      <c r="CA624" s="59"/>
      <c r="CB624" s="59"/>
      <c r="CC624" s="59"/>
      <c r="CD624" s="59"/>
      <c r="CE624" s="60" t="s">
        <v>80</v>
      </c>
      <c r="CF624" s="60"/>
      <c r="CG624" s="60"/>
      <c r="CH624" s="60"/>
      <c r="CI624" s="60"/>
      <c r="CJ624" s="60"/>
      <c r="CK624" s="60"/>
      <c r="CL624" s="60"/>
      <c r="CM624" s="60"/>
      <c r="CN624" s="61">
        <v>3106566.27</v>
      </c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59" t="s">
        <v>1387</v>
      </c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 t="s">
        <v>643</v>
      </c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62" t="s">
        <v>102</v>
      </c>
      <c r="EA624" s="62"/>
      <c r="EB624" s="62"/>
      <c r="EC624" s="62"/>
      <c r="ED624" s="62"/>
      <c r="EE624" s="62"/>
      <c r="EF624" s="62"/>
      <c r="EG624" s="62"/>
      <c r="EH624" s="62"/>
      <c r="EI624" s="62"/>
      <c r="EJ624" s="62"/>
      <c r="EK624" s="62"/>
      <c r="EL624" s="62" t="s">
        <v>103</v>
      </c>
      <c r="EM624" s="62"/>
      <c r="EN624" s="62"/>
      <c r="EO624" s="62"/>
      <c r="EP624" s="62"/>
      <c r="EQ624" s="62"/>
      <c r="ER624" s="62"/>
      <c r="ES624" s="62"/>
      <c r="ET624" s="62"/>
      <c r="EU624" s="62"/>
      <c r="EV624" s="62"/>
      <c r="EW624" s="62"/>
      <c r="EX624" s="62"/>
    </row>
    <row r="625" spans="1:154" s="15" customFormat="1" ht="39.75" customHeight="1" x14ac:dyDescent="0.2">
      <c r="A625" s="43" t="s">
        <v>859</v>
      </c>
      <c r="B625" s="44"/>
      <c r="C625" s="44"/>
      <c r="D625" s="44"/>
      <c r="E625" s="45"/>
      <c r="F625" s="63" t="s">
        <v>1306</v>
      </c>
      <c r="G625" s="64"/>
      <c r="H625" s="64"/>
      <c r="I625" s="64"/>
      <c r="J625" s="64"/>
      <c r="K625" s="64"/>
      <c r="L625" s="64"/>
      <c r="M625" s="64"/>
      <c r="N625" s="65"/>
      <c r="O625" s="63" t="s">
        <v>312</v>
      </c>
      <c r="P625" s="64"/>
      <c r="Q625" s="64"/>
      <c r="R625" s="64"/>
      <c r="S625" s="64"/>
      <c r="T625" s="64"/>
      <c r="U625" s="64"/>
      <c r="V625" s="64"/>
      <c r="W625" s="65"/>
      <c r="X625" s="66" t="s">
        <v>1340</v>
      </c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8"/>
      <c r="AJ625" s="66" t="s">
        <v>77</v>
      </c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8"/>
      <c r="AY625" s="69">
        <v>872</v>
      </c>
      <c r="AZ625" s="69"/>
      <c r="BA625" s="69"/>
      <c r="BB625" s="69"/>
      <c r="BC625" s="69"/>
      <c r="BD625" s="69"/>
      <c r="BE625" s="62" t="s">
        <v>313</v>
      </c>
      <c r="BF625" s="62"/>
      <c r="BG625" s="62"/>
      <c r="BH625" s="62"/>
      <c r="BI625" s="62"/>
      <c r="BJ625" s="62"/>
      <c r="BK625" s="62"/>
      <c r="BL625" s="62"/>
      <c r="BM625" s="62"/>
      <c r="BN625" s="62">
        <v>12</v>
      </c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58">
        <v>71701000</v>
      </c>
      <c r="BZ625" s="59"/>
      <c r="CA625" s="59"/>
      <c r="CB625" s="59"/>
      <c r="CC625" s="59"/>
      <c r="CD625" s="59"/>
      <c r="CE625" s="60" t="s">
        <v>80</v>
      </c>
      <c r="CF625" s="60"/>
      <c r="CG625" s="60"/>
      <c r="CH625" s="60"/>
      <c r="CI625" s="60"/>
      <c r="CJ625" s="60"/>
      <c r="CK625" s="60"/>
      <c r="CL625" s="60"/>
      <c r="CM625" s="60"/>
      <c r="CN625" s="61">
        <v>2389200</v>
      </c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59" t="s">
        <v>1387</v>
      </c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 t="s">
        <v>643</v>
      </c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73" t="s">
        <v>86</v>
      </c>
      <c r="EA625" s="74"/>
      <c r="EB625" s="74"/>
      <c r="EC625" s="74"/>
      <c r="ED625" s="74"/>
      <c r="EE625" s="74"/>
      <c r="EF625" s="74"/>
      <c r="EG625" s="74"/>
      <c r="EH625" s="74"/>
      <c r="EI625" s="74"/>
      <c r="EJ625" s="74"/>
      <c r="EK625" s="75"/>
      <c r="EL625" s="73" t="s">
        <v>84</v>
      </c>
      <c r="EM625" s="74"/>
      <c r="EN625" s="74"/>
      <c r="EO625" s="74"/>
      <c r="EP625" s="74"/>
      <c r="EQ625" s="74"/>
      <c r="ER625" s="74"/>
      <c r="ES625" s="74"/>
      <c r="ET625" s="74"/>
      <c r="EU625" s="74"/>
      <c r="EV625" s="74"/>
      <c r="EW625" s="74"/>
      <c r="EX625" s="75"/>
    </row>
    <row r="626" spans="1:154" s="15" customFormat="1" ht="39.75" customHeight="1" x14ac:dyDescent="0.2">
      <c r="A626" s="43" t="s">
        <v>860</v>
      </c>
      <c r="B626" s="44"/>
      <c r="C626" s="44"/>
      <c r="D626" s="44"/>
      <c r="E626" s="45"/>
      <c r="F626" s="63" t="s">
        <v>1306</v>
      </c>
      <c r="G626" s="64"/>
      <c r="H626" s="64"/>
      <c r="I626" s="64"/>
      <c r="J626" s="64"/>
      <c r="K626" s="64"/>
      <c r="L626" s="64"/>
      <c r="M626" s="64"/>
      <c r="N626" s="65"/>
      <c r="O626" s="63" t="s">
        <v>312</v>
      </c>
      <c r="P626" s="64"/>
      <c r="Q626" s="64"/>
      <c r="R626" s="64"/>
      <c r="S626" s="64"/>
      <c r="T626" s="64"/>
      <c r="U626" s="64"/>
      <c r="V626" s="64"/>
      <c r="W626" s="65"/>
      <c r="X626" s="66" t="s">
        <v>182</v>
      </c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8"/>
      <c r="AJ626" s="66" t="s">
        <v>77</v>
      </c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8"/>
      <c r="AY626" s="69">
        <v>778</v>
      </c>
      <c r="AZ626" s="69"/>
      <c r="BA626" s="69"/>
      <c r="BB626" s="69"/>
      <c r="BC626" s="69"/>
      <c r="BD626" s="69"/>
      <c r="BE626" s="62" t="s">
        <v>95</v>
      </c>
      <c r="BF626" s="62"/>
      <c r="BG626" s="62"/>
      <c r="BH626" s="62"/>
      <c r="BI626" s="62"/>
      <c r="BJ626" s="62"/>
      <c r="BK626" s="62"/>
      <c r="BL626" s="62"/>
      <c r="BM626" s="62"/>
      <c r="BN626" s="62">
        <v>200</v>
      </c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58">
        <v>71701000</v>
      </c>
      <c r="BZ626" s="59"/>
      <c r="CA626" s="59"/>
      <c r="CB626" s="59"/>
      <c r="CC626" s="59"/>
      <c r="CD626" s="59"/>
      <c r="CE626" s="60" t="s">
        <v>80</v>
      </c>
      <c r="CF626" s="60"/>
      <c r="CG626" s="60"/>
      <c r="CH626" s="60"/>
      <c r="CI626" s="60"/>
      <c r="CJ626" s="60"/>
      <c r="CK626" s="60"/>
      <c r="CL626" s="60"/>
      <c r="CM626" s="60"/>
      <c r="CN626" s="61">
        <v>1999800</v>
      </c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59" t="s">
        <v>1387</v>
      </c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 t="s">
        <v>643</v>
      </c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73" t="s">
        <v>86</v>
      </c>
      <c r="EA626" s="74"/>
      <c r="EB626" s="74"/>
      <c r="EC626" s="74"/>
      <c r="ED626" s="74"/>
      <c r="EE626" s="74"/>
      <c r="EF626" s="74"/>
      <c r="EG626" s="74"/>
      <c r="EH626" s="74"/>
      <c r="EI626" s="74"/>
      <c r="EJ626" s="74"/>
      <c r="EK626" s="75"/>
      <c r="EL626" s="73" t="s">
        <v>84</v>
      </c>
      <c r="EM626" s="74"/>
      <c r="EN626" s="74"/>
      <c r="EO626" s="74"/>
      <c r="EP626" s="74"/>
      <c r="EQ626" s="74"/>
      <c r="ER626" s="74"/>
      <c r="ES626" s="74"/>
      <c r="ET626" s="74"/>
      <c r="EU626" s="74"/>
      <c r="EV626" s="74"/>
      <c r="EW626" s="74"/>
      <c r="EX626" s="75"/>
    </row>
    <row r="627" spans="1:154" s="15" customFormat="1" ht="39.75" customHeight="1" x14ac:dyDescent="0.2">
      <c r="A627" s="43" t="s">
        <v>861</v>
      </c>
      <c r="B627" s="44"/>
      <c r="C627" s="44"/>
      <c r="D627" s="44"/>
      <c r="E627" s="45"/>
      <c r="F627" s="63" t="s">
        <v>111</v>
      </c>
      <c r="G627" s="64"/>
      <c r="H627" s="64"/>
      <c r="I627" s="64"/>
      <c r="J627" s="64"/>
      <c r="K627" s="64"/>
      <c r="L627" s="64"/>
      <c r="M627" s="64"/>
      <c r="N627" s="65"/>
      <c r="O627" s="63" t="s">
        <v>1236</v>
      </c>
      <c r="P627" s="64"/>
      <c r="Q627" s="64"/>
      <c r="R627" s="64"/>
      <c r="S627" s="64"/>
      <c r="T627" s="64"/>
      <c r="U627" s="64"/>
      <c r="V627" s="64"/>
      <c r="W627" s="65"/>
      <c r="X627" s="66" t="s">
        <v>370</v>
      </c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8"/>
      <c r="AJ627" s="66" t="s">
        <v>77</v>
      </c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8"/>
      <c r="AY627" s="69">
        <v>778</v>
      </c>
      <c r="AZ627" s="69"/>
      <c r="BA627" s="69"/>
      <c r="BB627" s="69"/>
      <c r="BC627" s="69"/>
      <c r="BD627" s="69"/>
      <c r="BE627" s="62" t="s">
        <v>95</v>
      </c>
      <c r="BF627" s="62"/>
      <c r="BG627" s="62"/>
      <c r="BH627" s="62"/>
      <c r="BI627" s="62"/>
      <c r="BJ627" s="62"/>
      <c r="BK627" s="62"/>
      <c r="BL627" s="62"/>
      <c r="BM627" s="62"/>
      <c r="BN627" s="62">
        <v>300</v>
      </c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58">
        <v>71701000</v>
      </c>
      <c r="BZ627" s="59"/>
      <c r="CA627" s="59"/>
      <c r="CB627" s="59"/>
      <c r="CC627" s="59"/>
      <c r="CD627" s="59"/>
      <c r="CE627" s="60" t="s">
        <v>80</v>
      </c>
      <c r="CF627" s="60"/>
      <c r="CG627" s="60"/>
      <c r="CH627" s="60"/>
      <c r="CI627" s="60"/>
      <c r="CJ627" s="60"/>
      <c r="CK627" s="60"/>
      <c r="CL627" s="60"/>
      <c r="CM627" s="60"/>
      <c r="CN627" s="61">
        <v>669438</v>
      </c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59" t="s">
        <v>1387</v>
      </c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 t="s">
        <v>643</v>
      </c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73" t="s">
        <v>86</v>
      </c>
      <c r="EA627" s="74"/>
      <c r="EB627" s="74"/>
      <c r="EC627" s="74"/>
      <c r="ED627" s="74"/>
      <c r="EE627" s="74"/>
      <c r="EF627" s="74"/>
      <c r="EG627" s="74"/>
      <c r="EH627" s="74"/>
      <c r="EI627" s="74"/>
      <c r="EJ627" s="74"/>
      <c r="EK627" s="75"/>
      <c r="EL627" s="73" t="s">
        <v>84</v>
      </c>
      <c r="EM627" s="74"/>
      <c r="EN627" s="74"/>
      <c r="EO627" s="74"/>
      <c r="EP627" s="74"/>
      <c r="EQ627" s="74"/>
      <c r="ER627" s="74"/>
      <c r="ES627" s="74"/>
      <c r="ET627" s="74"/>
      <c r="EU627" s="74"/>
      <c r="EV627" s="74"/>
      <c r="EW627" s="74"/>
      <c r="EX627" s="75"/>
    </row>
    <row r="628" spans="1:154" s="15" customFormat="1" ht="39.75" customHeight="1" x14ac:dyDescent="0.2">
      <c r="A628" s="43" t="s">
        <v>862</v>
      </c>
      <c r="B628" s="44"/>
      <c r="C628" s="44"/>
      <c r="D628" s="44"/>
      <c r="E628" s="45"/>
      <c r="F628" s="63" t="s">
        <v>1306</v>
      </c>
      <c r="G628" s="64"/>
      <c r="H628" s="64"/>
      <c r="I628" s="64"/>
      <c r="J628" s="64"/>
      <c r="K628" s="64"/>
      <c r="L628" s="64"/>
      <c r="M628" s="64"/>
      <c r="N628" s="65"/>
      <c r="O628" s="63" t="s">
        <v>312</v>
      </c>
      <c r="P628" s="64"/>
      <c r="Q628" s="64"/>
      <c r="R628" s="64"/>
      <c r="S628" s="64"/>
      <c r="T628" s="64"/>
      <c r="U628" s="64"/>
      <c r="V628" s="64"/>
      <c r="W628" s="65"/>
      <c r="X628" s="66" t="s">
        <v>344</v>
      </c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8"/>
      <c r="AJ628" s="66" t="s">
        <v>77</v>
      </c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8"/>
      <c r="AY628" s="69">
        <v>778</v>
      </c>
      <c r="AZ628" s="69"/>
      <c r="BA628" s="69"/>
      <c r="BB628" s="69"/>
      <c r="BC628" s="69"/>
      <c r="BD628" s="69"/>
      <c r="BE628" s="62" t="s">
        <v>95</v>
      </c>
      <c r="BF628" s="62"/>
      <c r="BG628" s="62"/>
      <c r="BH628" s="62"/>
      <c r="BI628" s="62"/>
      <c r="BJ628" s="62"/>
      <c r="BK628" s="62"/>
      <c r="BL628" s="62"/>
      <c r="BM628" s="62"/>
      <c r="BN628" s="62">
        <v>50</v>
      </c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58">
        <v>71701000</v>
      </c>
      <c r="BZ628" s="59"/>
      <c r="CA628" s="59"/>
      <c r="CB628" s="59"/>
      <c r="CC628" s="59"/>
      <c r="CD628" s="59"/>
      <c r="CE628" s="60" t="s">
        <v>80</v>
      </c>
      <c r="CF628" s="60"/>
      <c r="CG628" s="60"/>
      <c r="CH628" s="60"/>
      <c r="CI628" s="60"/>
      <c r="CJ628" s="60"/>
      <c r="CK628" s="60"/>
      <c r="CL628" s="60"/>
      <c r="CM628" s="60"/>
      <c r="CN628" s="61">
        <v>499950</v>
      </c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59" t="s">
        <v>1387</v>
      </c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 t="s">
        <v>1387</v>
      </c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73" t="s">
        <v>83</v>
      </c>
      <c r="EA628" s="74"/>
      <c r="EB628" s="74"/>
      <c r="EC628" s="74"/>
      <c r="ED628" s="74"/>
      <c r="EE628" s="74"/>
      <c r="EF628" s="74"/>
      <c r="EG628" s="74"/>
      <c r="EH628" s="74"/>
      <c r="EI628" s="74"/>
      <c r="EJ628" s="74"/>
      <c r="EK628" s="75"/>
      <c r="EL628" s="73" t="s">
        <v>84</v>
      </c>
      <c r="EM628" s="74"/>
      <c r="EN628" s="74"/>
      <c r="EO628" s="74"/>
      <c r="EP628" s="74"/>
      <c r="EQ628" s="74"/>
      <c r="ER628" s="74"/>
      <c r="ES628" s="74"/>
      <c r="ET628" s="74"/>
      <c r="EU628" s="74"/>
      <c r="EV628" s="74"/>
      <c r="EW628" s="74"/>
      <c r="EX628" s="75"/>
    </row>
    <row r="629" spans="1:154" s="15" customFormat="1" ht="39.75" customHeight="1" x14ac:dyDescent="0.2">
      <c r="A629" s="43" t="s">
        <v>863</v>
      </c>
      <c r="B629" s="44"/>
      <c r="C629" s="44"/>
      <c r="D629" s="44"/>
      <c r="E629" s="45"/>
      <c r="F629" s="63" t="s">
        <v>1306</v>
      </c>
      <c r="G629" s="64"/>
      <c r="H629" s="64"/>
      <c r="I629" s="64"/>
      <c r="J629" s="64"/>
      <c r="K629" s="64"/>
      <c r="L629" s="64"/>
      <c r="M629" s="64"/>
      <c r="N629" s="65"/>
      <c r="O629" s="63" t="s">
        <v>312</v>
      </c>
      <c r="P629" s="64"/>
      <c r="Q629" s="64"/>
      <c r="R629" s="64"/>
      <c r="S629" s="64"/>
      <c r="T629" s="64"/>
      <c r="U629" s="64"/>
      <c r="V629" s="64"/>
      <c r="W629" s="65"/>
      <c r="X629" s="66" t="s">
        <v>382</v>
      </c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8"/>
      <c r="AJ629" s="66" t="s">
        <v>77</v>
      </c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8"/>
      <c r="AY629" s="69">
        <v>778</v>
      </c>
      <c r="AZ629" s="69"/>
      <c r="BA629" s="69"/>
      <c r="BB629" s="69"/>
      <c r="BC629" s="69"/>
      <c r="BD629" s="69"/>
      <c r="BE629" s="62" t="s">
        <v>95</v>
      </c>
      <c r="BF629" s="62"/>
      <c r="BG629" s="62"/>
      <c r="BH629" s="62"/>
      <c r="BI629" s="62"/>
      <c r="BJ629" s="62"/>
      <c r="BK629" s="62"/>
      <c r="BL629" s="62"/>
      <c r="BM629" s="62"/>
      <c r="BN629" s="62">
        <v>1665</v>
      </c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58">
        <v>71701000</v>
      </c>
      <c r="BZ629" s="59"/>
      <c r="CA629" s="59"/>
      <c r="CB629" s="59"/>
      <c r="CC629" s="59"/>
      <c r="CD629" s="59"/>
      <c r="CE629" s="60" t="s">
        <v>80</v>
      </c>
      <c r="CF629" s="60"/>
      <c r="CG629" s="60"/>
      <c r="CH629" s="60"/>
      <c r="CI629" s="60"/>
      <c r="CJ629" s="60"/>
      <c r="CK629" s="60"/>
      <c r="CL629" s="60"/>
      <c r="CM629" s="60"/>
      <c r="CN629" s="61">
        <v>1161167.7</v>
      </c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59" t="s">
        <v>1387</v>
      </c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 t="s">
        <v>643</v>
      </c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73" t="s">
        <v>86</v>
      </c>
      <c r="EA629" s="74"/>
      <c r="EB629" s="74"/>
      <c r="EC629" s="74"/>
      <c r="ED629" s="74"/>
      <c r="EE629" s="74"/>
      <c r="EF629" s="74"/>
      <c r="EG629" s="74"/>
      <c r="EH629" s="74"/>
      <c r="EI629" s="74"/>
      <c r="EJ629" s="74"/>
      <c r="EK629" s="75"/>
      <c r="EL629" s="73" t="s">
        <v>84</v>
      </c>
      <c r="EM629" s="74"/>
      <c r="EN629" s="74"/>
      <c r="EO629" s="74"/>
      <c r="EP629" s="74"/>
      <c r="EQ629" s="74"/>
      <c r="ER629" s="74"/>
      <c r="ES629" s="74"/>
      <c r="ET629" s="74"/>
      <c r="EU629" s="74"/>
      <c r="EV629" s="74"/>
      <c r="EW629" s="74"/>
      <c r="EX629" s="75"/>
    </row>
    <row r="630" spans="1:154" s="15" customFormat="1" ht="39.75" customHeight="1" x14ac:dyDescent="0.2">
      <c r="A630" s="43" t="s">
        <v>864</v>
      </c>
      <c r="B630" s="44"/>
      <c r="C630" s="44"/>
      <c r="D630" s="44"/>
      <c r="E630" s="45"/>
      <c r="F630" s="63" t="s">
        <v>1306</v>
      </c>
      <c r="G630" s="64"/>
      <c r="H630" s="64"/>
      <c r="I630" s="64"/>
      <c r="J630" s="64"/>
      <c r="K630" s="64"/>
      <c r="L630" s="64"/>
      <c r="M630" s="64"/>
      <c r="N630" s="65"/>
      <c r="O630" s="63" t="s">
        <v>312</v>
      </c>
      <c r="P630" s="64"/>
      <c r="Q630" s="64"/>
      <c r="R630" s="64"/>
      <c r="S630" s="64"/>
      <c r="T630" s="64"/>
      <c r="U630" s="64"/>
      <c r="V630" s="64"/>
      <c r="W630" s="65"/>
      <c r="X630" s="66" t="s">
        <v>382</v>
      </c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8"/>
      <c r="AJ630" s="66" t="s">
        <v>77</v>
      </c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8"/>
      <c r="AY630" s="69">
        <v>778</v>
      </c>
      <c r="AZ630" s="69"/>
      <c r="BA630" s="69"/>
      <c r="BB630" s="69"/>
      <c r="BC630" s="69"/>
      <c r="BD630" s="69"/>
      <c r="BE630" s="62" t="s">
        <v>95</v>
      </c>
      <c r="BF630" s="62"/>
      <c r="BG630" s="62"/>
      <c r="BH630" s="62"/>
      <c r="BI630" s="62"/>
      <c r="BJ630" s="62"/>
      <c r="BK630" s="62"/>
      <c r="BL630" s="62"/>
      <c r="BM630" s="62"/>
      <c r="BN630" s="62">
        <v>1665</v>
      </c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58">
        <v>71701000</v>
      </c>
      <c r="BZ630" s="59"/>
      <c r="CA630" s="59"/>
      <c r="CB630" s="59"/>
      <c r="CC630" s="59"/>
      <c r="CD630" s="59"/>
      <c r="CE630" s="60" t="s">
        <v>80</v>
      </c>
      <c r="CF630" s="60"/>
      <c r="CG630" s="60"/>
      <c r="CH630" s="60"/>
      <c r="CI630" s="60"/>
      <c r="CJ630" s="60"/>
      <c r="CK630" s="60"/>
      <c r="CL630" s="60"/>
      <c r="CM630" s="60"/>
      <c r="CN630" s="61">
        <v>4426059</v>
      </c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59" t="s">
        <v>1387</v>
      </c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 t="s">
        <v>643</v>
      </c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73" t="s">
        <v>102</v>
      </c>
      <c r="EA630" s="74"/>
      <c r="EB630" s="74"/>
      <c r="EC630" s="74"/>
      <c r="ED630" s="74"/>
      <c r="EE630" s="74"/>
      <c r="EF630" s="74"/>
      <c r="EG630" s="74"/>
      <c r="EH630" s="74"/>
      <c r="EI630" s="74"/>
      <c r="EJ630" s="74"/>
      <c r="EK630" s="75"/>
      <c r="EL630" s="73" t="s">
        <v>103</v>
      </c>
      <c r="EM630" s="74"/>
      <c r="EN630" s="74"/>
      <c r="EO630" s="74"/>
      <c r="EP630" s="74"/>
      <c r="EQ630" s="74"/>
      <c r="ER630" s="74"/>
      <c r="ES630" s="74"/>
      <c r="ET630" s="74"/>
      <c r="EU630" s="74"/>
      <c r="EV630" s="74"/>
      <c r="EW630" s="74"/>
      <c r="EX630" s="75"/>
    </row>
    <row r="631" spans="1:154" s="15" customFormat="1" ht="39.75" customHeight="1" x14ac:dyDescent="0.2">
      <c r="A631" s="43" t="s">
        <v>865</v>
      </c>
      <c r="B631" s="44"/>
      <c r="C631" s="44"/>
      <c r="D631" s="44"/>
      <c r="E631" s="45"/>
      <c r="F631" s="63" t="s">
        <v>1306</v>
      </c>
      <c r="G631" s="64"/>
      <c r="H631" s="64"/>
      <c r="I631" s="64"/>
      <c r="J631" s="64"/>
      <c r="K631" s="64"/>
      <c r="L631" s="64"/>
      <c r="M631" s="64"/>
      <c r="N631" s="65"/>
      <c r="O631" s="63" t="s">
        <v>312</v>
      </c>
      <c r="P631" s="64"/>
      <c r="Q631" s="64"/>
      <c r="R631" s="64"/>
      <c r="S631" s="64"/>
      <c r="T631" s="64"/>
      <c r="U631" s="64"/>
      <c r="V631" s="64"/>
      <c r="W631" s="65"/>
      <c r="X631" s="66" t="s">
        <v>344</v>
      </c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8"/>
      <c r="AJ631" s="66" t="s">
        <v>77</v>
      </c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8"/>
      <c r="AY631" s="69">
        <v>778</v>
      </c>
      <c r="AZ631" s="69"/>
      <c r="BA631" s="69"/>
      <c r="BB631" s="69"/>
      <c r="BC631" s="69"/>
      <c r="BD631" s="69"/>
      <c r="BE631" s="62" t="s">
        <v>95</v>
      </c>
      <c r="BF631" s="62"/>
      <c r="BG631" s="62"/>
      <c r="BH631" s="62"/>
      <c r="BI631" s="62"/>
      <c r="BJ631" s="62"/>
      <c r="BK631" s="62"/>
      <c r="BL631" s="62"/>
      <c r="BM631" s="62"/>
      <c r="BN631" s="62">
        <v>120</v>
      </c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58">
        <v>71701000</v>
      </c>
      <c r="BZ631" s="59"/>
      <c r="CA631" s="59"/>
      <c r="CB631" s="59"/>
      <c r="CC631" s="59"/>
      <c r="CD631" s="59"/>
      <c r="CE631" s="60" t="s">
        <v>80</v>
      </c>
      <c r="CF631" s="60"/>
      <c r="CG631" s="60"/>
      <c r="CH631" s="60"/>
      <c r="CI631" s="60"/>
      <c r="CJ631" s="60"/>
      <c r="CK631" s="60"/>
      <c r="CL631" s="60"/>
      <c r="CM631" s="60"/>
      <c r="CN631" s="61">
        <v>1104312</v>
      </c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59" t="s">
        <v>1387</v>
      </c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 t="s">
        <v>643</v>
      </c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73" t="s">
        <v>86</v>
      </c>
      <c r="EA631" s="74"/>
      <c r="EB631" s="74"/>
      <c r="EC631" s="74"/>
      <c r="ED631" s="74"/>
      <c r="EE631" s="74"/>
      <c r="EF631" s="74"/>
      <c r="EG631" s="74"/>
      <c r="EH631" s="74"/>
      <c r="EI631" s="74"/>
      <c r="EJ631" s="74"/>
      <c r="EK631" s="75"/>
      <c r="EL631" s="73" t="s">
        <v>84</v>
      </c>
      <c r="EM631" s="74"/>
      <c r="EN631" s="74"/>
      <c r="EO631" s="74"/>
      <c r="EP631" s="74"/>
      <c r="EQ631" s="74"/>
      <c r="ER631" s="74"/>
      <c r="ES631" s="74"/>
      <c r="ET631" s="74"/>
      <c r="EU631" s="74"/>
      <c r="EV631" s="74"/>
      <c r="EW631" s="74"/>
      <c r="EX631" s="75"/>
    </row>
    <row r="632" spans="1:154" s="15" customFormat="1" ht="39.75" customHeight="1" x14ac:dyDescent="0.2">
      <c r="A632" s="43" t="s">
        <v>866</v>
      </c>
      <c r="B632" s="44"/>
      <c r="C632" s="44"/>
      <c r="D632" s="44"/>
      <c r="E632" s="45"/>
      <c r="F632" s="63" t="s">
        <v>1306</v>
      </c>
      <c r="G632" s="64"/>
      <c r="H632" s="64"/>
      <c r="I632" s="64"/>
      <c r="J632" s="64"/>
      <c r="K632" s="64"/>
      <c r="L632" s="64"/>
      <c r="M632" s="64"/>
      <c r="N632" s="65"/>
      <c r="O632" s="63" t="s">
        <v>312</v>
      </c>
      <c r="P632" s="64"/>
      <c r="Q632" s="64"/>
      <c r="R632" s="64"/>
      <c r="S632" s="64"/>
      <c r="T632" s="64"/>
      <c r="U632" s="64"/>
      <c r="V632" s="64"/>
      <c r="W632" s="65"/>
      <c r="X632" s="66" t="s">
        <v>344</v>
      </c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8"/>
      <c r="AJ632" s="66" t="s">
        <v>77</v>
      </c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8"/>
      <c r="AY632" s="69">
        <v>778</v>
      </c>
      <c r="AZ632" s="69"/>
      <c r="BA632" s="69"/>
      <c r="BB632" s="69"/>
      <c r="BC632" s="69"/>
      <c r="BD632" s="69"/>
      <c r="BE632" s="62" t="s">
        <v>95</v>
      </c>
      <c r="BF632" s="62"/>
      <c r="BG632" s="62"/>
      <c r="BH632" s="62"/>
      <c r="BI632" s="62"/>
      <c r="BJ632" s="62"/>
      <c r="BK632" s="62"/>
      <c r="BL632" s="62"/>
      <c r="BM632" s="62"/>
      <c r="BN632" s="62">
        <v>10</v>
      </c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58">
        <v>71701000</v>
      </c>
      <c r="BZ632" s="59"/>
      <c r="CA632" s="59"/>
      <c r="CB632" s="59"/>
      <c r="CC632" s="59"/>
      <c r="CD632" s="59"/>
      <c r="CE632" s="60" t="s">
        <v>80</v>
      </c>
      <c r="CF632" s="60"/>
      <c r="CG632" s="60"/>
      <c r="CH632" s="60"/>
      <c r="CI632" s="60"/>
      <c r="CJ632" s="60"/>
      <c r="CK632" s="60"/>
      <c r="CL632" s="60"/>
      <c r="CM632" s="60"/>
      <c r="CN632" s="61">
        <v>300000</v>
      </c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59" t="s">
        <v>1387</v>
      </c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 t="s">
        <v>643</v>
      </c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73" t="s">
        <v>86</v>
      </c>
      <c r="EA632" s="74"/>
      <c r="EB632" s="74"/>
      <c r="EC632" s="74"/>
      <c r="ED632" s="74"/>
      <c r="EE632" s="74"/>
      <c r="EF632" s="74"/>
      <c r="EG632" s="74"/>
      <c r="EH632" s="74"/>
      <c r="EI632" s="74"/>
      <c r="EJ632" s="74"/>
      <c r="EK632" s="75"/>
      <c r="EL632" s="73" t="s">
        <v>84</v>
      </c>
      <c r="EM632" s="74"/>
      <c r="EN632" s="74"/>
      <c r="EO632" s="74"/>
      <c r="EP632" s="74"/>
      <c r="EQ632" s="74"/>
      <c r="ER632" s="74"/>
      <c r="ES632" s="74"/>
      <c r="ET632" s="74"/>
      <c r="EU632" s="74"/>
      <c r="EV632" s="74"/>
      <c r="EW632" s="74"/>
      <c r="EX632" s="75"/>
    </row>
    <row r="633" spans="1:154" s="15" customFormat="1" ht="39.75" customHeight="1" x14ac:dyDescent="0.2">
      <c r="A633" s="43" t="s">
        <v>867</v>
      </c>
      <c r="B633" s="44"/>
      <c r="C633" s="44"/>
      <c r="D633" s="44"/>
      <c r="E633" s="45"/>
      <c r="F633" s="63" t="s">
        <v>1306</v>
      </c>
      <c r="G633" s="64"/>
      <c r="H633" s="64"/>
      <c r="I633" s="64"/>
      <c r="J633" s="64"/>
      <c r="K633" s="64"/>
      <c r="L633" s="64"/>
      <c r="M633" s="64"/>
      <c r="N633" s="65"/>
      <c r="O633" s="63" t="s">
        <v>1236</v>
      </c>
      <c r="P633" s="64"/>
      <c r="Q633" s="64"/>
      <c r="R633" s="64"/>
      <c r="S633" s="64"/>
      <c r="T633" s="64"/>
      <c r="U633" s="64"/>
      <c r="V633" s="64"/>
      <c r="W633" s="65"/>
      <c r="X633" s="66" t="s">
        <v>370</v>
      </c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8"/>
      <c r="AJ633" s="66" t="s">
        <v>77</v>
      </c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8"/>
      <c r="AY633" s="69">
        <v>778</v>
      </c>
      <c r="AZ633" s="69"/>
      <c r="BA633" s="69"/>
      <c r="BB633" s="69"/>
      <c r="BC633" s="69"/>
      <c r="BD633" s="69"/>
      <c r="BE633" s="62" t="s">
        <v>95</v>
      </c>
      <c r="BF633" s="62"/>
      <c r="BG633" s="62"/>
      <c r="BH633" s="62"/>
      <c r="BI633" s="62"/>
      <c r="BJ633" s="62"/>
      <c r="BK633" s="62"/>
      <c r="BL633" s="62"/>
      <c r="BM633" s="62"/>
      <c r="BN633" s="62">
        <v>350</v>
      </c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58">
        <v>71701000</v>
      </c>
      <c r="BZ633" s="59"/>
      <c r="CA633" s="59"/>
      <c r="CB633" s="59"/>
      <c r="CC633" s="59"/>
      <c r="CD633" s="59"/>
      <c r="CE633" s="60" t="s">
        <v>80</v>
      </c>
      <c r="CF633" s="60"/>
      <c r="CG633" s="60"/>
      <c r="CH633" s="60"/>
      <c r="CI633" s="60"/>
      <c r="CJ633" s="60"/>
      <c r="CK633" s="60"/>
      <c r="CL633" s="60"/>
      <c r="CM633" s="60"/>
      <c r="CN633" s="61">
        <v>789340</v>
      </c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59" t="s">
        <v>1387</v>
      </c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 t="s">
        <v>643</v>
      </c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73" t="s">
        <v>86</v>
      </c>
      <c r="EA633" s="74"/>
      <c r="EB633" s="74"/>
      <c r="EC633" s="74"/>
      <c r="ED633" s="74"/>
      <c r="EE633" s="74"/>
      <c r="EF633" s="74"/>
      <c r="EG633" s="74"/>
      <c r="EH633" s="74"/>
      <c r="EI633" s="74"/>
      <c r="EJ633" s="74"/>
      <c r="EK633" s="75"/>
      <c r="EL633" s="73" t="s">
        <v>84</v>
      </c>
      <c r="EM633" s="74"/>
      <c r="EN633" s="74"/>
      <c r="EO633" s="74"/>
      <c r="EP633" s="74"/>
      <c r="EQ633" s="74"/>
      <c r="ER633" s="74"/>
      <c r="ES633" s="74"/>
      <c r="ET633" s="74"/>
      <c r="EU633" s="74"/>
      <c r="EV633" s="74"/>
      <c r="EW633" s="74"/>
      <c r="EX633" s="75"/>
    </row>
    <row r="634" spans="1:154" s="15" customFormat="1" ht="39.75" customHeight="1" x14ac:dyDescent="0.2">
      <c r="A634" s="43" t="s">
        <v>868</v>
      </c>
      <c r="B634" s="44"/>
      <c r="C634" s="44"/>
      <c r="D634" s="44"/>
      <c r="E634" s="45"/>
      <c r="F634" s="63" t="s">
        <v>1306</v>
      </c>
      <c r="G634" s="64"/>
      <c r="H634" s="64"/>
      <c r="I634" s="64"/>
      <c r="J634" s="64"/>
      <c r="K634" s="64"/>
      <c r="L634" s="64"/>
      <c r="M634" s="64"/>
      <c r="N634" s="65"/>
      <c r="O634" s="63" t="s">
        <v>312</v>
      </c>
      <c r="P634" s="64"/>
      <c r="Q634" s="64"/>
      <c r="R634" s="64"/>
      <c r="S634" s="64"/>
      <c r="T634" s="64"/>
      <c r="U634" s="64"/>
      <c r="V634" s="64"/>
      <c r="W634" s="65"/>
      <c r="X634" s="66" t="s">
        <v>1261</v>
      </c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8"/>
      <c r="AJ634" s="66" t="s">
        <v>77</v>
      </c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8"/>
      <c r="AY634" s="69">
        <v>778</v>
      </c>
      <c r="AZ634" s="69"/>
      <c r="BA634" s="69"/>
      <c r="BB634" s="69"/>
      <c r="BC634" s="69"/>
      <c r="BD634" s="69"/>
      <c r="BE634" s="62" t="s">
        <v>95</v>
      </c>
      <c r="BF634" s="62"/>
      <c r="BG634" s="62"/>
      <c r="BH634" s="62"/>
      <c r="BI634" s="62"/>
      <c r="BJ634" s="62"/>
      <c r="BK634" s="62"/>
      <c r="BL634" s="62"/>
      <c r="BM634" s="62"/>
      <c r="BN634" s="62">
        <v>60</v>
      </c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58">
        <v>71701000</v>
      </c>
      <c r="BZ634" s="59"/>
      <c r="CA634" s="59"/>
      <c r="CB634" s="59"/>
      <c r="CC634" s="59"/>
      <c r="CD634" s="59"/>
      <c r="CE634" s="60" t="s">
        <v>80</v>
      </c>
      <c r="CF634" s="60"/>
      <c r="CG634" s="60"/>
      <c r="CH634" s="60"/>
      <c r="CI634" s="60"/>
      <c r="CJ634" s="60"/>
      <c r="CK634" s="60"/>
      <c r="CL634" s="60"/>
      <c r="CM634" s="60"/>
      <c r="CN634" s="61">
        <v>1584718.4</v>
      </c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59" t="s">
        <v>1387</v>
      </c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 t="s">
        <v>643</v>
      </c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73" t="s">
        <v>86</v>
      </c>
      <c r="EA634" s="74"/>
      <c r="EB634" s="74"/>
      <c r="EC634" s="74"/>
      <c r="ED634" s="74"/>
      <c r="EE634" s="74"/>
      <c r="EF634" s="74"/>
      <c r="EG634" s="74"/>
      <c r="EH634" s="74"/>
      <c r="EI634" s="74"/>
      <c r="EJ634" s="74"/>
      <c r="EK634" s="75"/>
      <c r="EL634" s="73" t="s">
        <v>84</v>
      </c>
      <c r="EM634" s="74"/>
      <c r="EN634" s="74"/>
      <c r="EO634" s="74"/>
      <c r="EP634" s="74"/>
      <c r="EQ634" s="74"/>
      <c r="ER634" s="74"/>
      <c r="ES634" s="74"/>
      <c r="ET634" s="74"/>
      <c r="EU634" s="74"/>
      <c r="EV634" s="74"/>
      <c r="EW634" s="74"/>
      <c r="EX634" s="75"/>
    </row>
    <row r="635" spans="1:154" s="15" customFormat="1" ht="39.75" customHeight="1" x14ac:dyDescent="0.2">
      <c r="A635" s="43" t="s">
        <v>869</v>
      </c>
      <c r="B635" s="44"/>
      <c r="C635" s="44"/>
      <c r="D635" s="44"/>
      <c r="E635" s="45"/>
      <c r="F635" s="63" t="s">
        <v>1306</v>
      </c>
      <c r="G635" s="64"/>
      <c r="H635" s="64"/>
      <c r="I635" s="64"/>
      <c r="J635" s="64"/>
      <c r="K635" s="64"/>
      <c r="L635" s="64"/>
      <c r="M635" s="64"/>
      <c r="N635" s="65"/>
      <c r="O635" s="63" t="s">
        <v>312</v>
      </c>
      <c r="P635" s="64"/>
      <c r="Q635" s="64"/>
      <c r="R635" s="64"/>
      <c r="S635" s="64"/>
      <c r="T635" s="64"/>
      <c r="U635" s="64"/>
      <c r="V635" s="64"/>
      <c r="W635" s="65"/>
      <c r="X635" s="66" t="s">
        <v>1511</v>
      </c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8"/>
      <c r="AJ635" s="66" t="s">
        <v>77</v>
      </c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8"/>
      <c r="AY635" s="69">
        <v>778</v>
      </c>
      <c r="AZ635" s="69"/>
      <c r="BA635" s="69"/>
      <c r="BB635" s="69"/>
      <c r="BC635" s="69"/>
      <c r="BD635" s="69"/>
      <c r="BE635" s="62" t="s">
        <v>95</v>
      </c>
      <c r="BF635" s="62"/>
      <c r="BG635" s="62"/>
      <c r="BH635" s="62"/>
      <c r="BI635" s="62"/>
      <c r="BJ635" s="62"/>
      <c r="BK635" s="62"/>
      <c r="BL635" s="62"/>
      <c r="BM635" s="62"/>
      <c r="BN635" s="62">
        <v>2</v>
      </c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58">
        <v>71701000</v>
      </c>
      <c r="BZ635" s="59"/>
      <c r="CA635" s="59"/>
      <c r="CB635" s="59"/>
      <c r="CC635" s="59"/>
      <c r="CD635" s="59"/>
      <c r="CE635" s="60" t="s">
        <v>80</v>
      </c>
      <c r="CF635" s="60"/>
      <c r="CG635" s="60"/>
      <c r="CH635" s="60"/>
      <c r="CI635" s="60"/>
      <c r="CJ635" s="60"/>
      <c r="CK635" s="60"/>
      <c r="CL635" s="60"/>
      <c r="CM635" s="60"/>
      <c r="CN635" s="61">
        <v>672001</v>
      </c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59" t="s">
        <v>1387</v>
      </c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 t="s">
        <v>1484</v>
      </c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73" t="s">
        <v>86</v>
      </c>
      <c r="EA635" s="74"/>
      <c r="EB635" s="74"/>
      <c r="EC635" s="74"/>
      <c r="ED635" s="74"/>
      <c r="EE635" s="74"/>
      <c r="EF635" s="74"/>
      <c r="EG635" s="74"/>
      <c r="EH635" s="74"/>
      <c r="EI635" s="74"/>
      <c r="EJ635" s="74"/>
      <c r="EK635" s="75"/>
      <c r="EL635" s="73" t="s">
        <v>84</v>
      </c>
      <c r="EM635" s="74"/>
      <c r="EN635" s="74"/>
      <c r="EO635" s="74"/>
      <c r="EP635" s="74"/>
      <c r="EQ635" s="74"/>
      <c r="ER635" s="74"/>
      <c r="ES635" s="74"/>
      <c r="ET635" s="74"/>
      <c r="EU635" s="74"/>
      <c r="EV635" s="74"/>
      <c r="EW635" s="74"/>
      <c r="EX635" s="75"/>
    </row>
    <row r="636" spans="1:154" s="15" customFormat="1" ht="39.75" customHeight="1" x14ac:dyDescent="0.2">
      <c r="A636" s="43" t="s">
        <v>870</v>
      </c>
      <c r="B636" s="44"/>
      <c r="C636" s="44"/>
      <c r="D636" s="44"/>
      <c r="E636" s="45"/>
      <c r="F636" s="63" t="s">
        <v>1306</v>
      </c>
      <c r="G636" s="64"/>
      <c r="H636" s="64"/>
      <c r="I636" s="64"/>
      <c r="J636" s="64"/>
      <c r="K636" s="64"/>
      <c r="L636" s="64"/>
      <c r="M636" s="64"/>
      <c r="N636" s="65"/>
      <c r="O636" s="63" t="s">
        <v>312</v>
      </c>
      <c r="P636" s="64"/>
      <c r="Q636" s="64"/>
      <c r="R636" s="64"/>
      <c r="S636" s="64"/>
      <c r="T636" s="64"/>
      <c r="U636" s="64"/>
      <c r="V636" s="64"/>
      <c r="W636" s="65"/>
      <c r="X636" s="66" t="s">
        <v>344</v>
      </c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8"/>
      <c r="AJ636" s="66" t="s">
        <v>77</v>
      </c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8"/>
      <c r="AY636" s="69">
        <v>778</v>
      </c>
      <c r="AZ636" s="69"/>
      <c r="BA636" s="69"/>
      <c r="BB636" s="69"/>
      <c r="BC636" s="69"/>
      <c r="BD636" s="69"/>
      <c r="BE636" s="62" t="s">
        <v>95</v>
      </c>
      <c r="BF636" s="62"/>
      <c r="BG636" s="62"/>
      <c r="BH636" s="62"/>
      <c r="BI636" s="62"/>
      <c r="BJ636" s="62"/>
      <c r="BK636" s="62"/>
      <c r="BL636" s="62"/>
      <c r="BM636" s="62"/>
      <c r="BN636" s="62">
        <v>35</v>
      </c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58">
        <v>71701000</v>
      </c>
      <c r="BZ636" s="59"/>
      <c r="CA636" s="59"/>
      <c r="CB636" s="59"/>
      <c r="CC636" s="59"/>
      <c r="CD636" s="59"/>
      <c r="CE636" s="60" t="s">
        <v>80</v>
      </c>
      <c r="CF636" s="60"/>
      <c r="CG636" s="60"/>
      <c r="CH636" s="60"/>
      <c r="CI636" s="60"/>
      <c r="CJ636" s="60"/>
      <c r="CK636" s="60"/>
      <c r="CL636" s="60"/>
      <c r="CM636" s="60"/>
      <c r="CN636" s="61">
        <v>349965</v>
      </c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59" t="s">
        <v>1387</v>
      </c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 t="s">
        <v>634</v>
      </c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73" t="s">
        <v>83</v>
      </c>
      <c r="EA636" s="74"/>
      <c r="EB636" s="74"/>
      <c r="EC636" s="74"/>
      <c r="ED636" s="74"/>
      <c r="EE636" s="74"/>
      <c r="EF636" s="74"/>
      <c r="EG636" s="74"/>
      <c r="EH636" s="74"/>
      <c r="EI636" s="74"/>
      <c r="EJ636" s="74"/>
      <c r="EK636" s="75"/>
      <c r="EL636" s="73" t="s">
        <v>84</v>
      </c>
      <c r="EM636" s="74"/>
      <c r="EN636" s="74"/>
      <c r="EO636" s="74"/>
      <c r="EP636" s="74"/>
      <c r="EQ636" s="74"/>
      <c r="ER636" s="74"/>
      <c r="ES636" s="74"/>
      <c r="ET636" s="74"/>
      <c r="EU636" s="74"/>
      <c r="EV636" s="74"/>
      <c r="EW636" s="74"/>
      <c r="EX636" s="75"/>
    </row>
    <row r="637" spans="1:154" s="15" customFormat="1" ht="39.75" customHeight="1" x14ac:dyDescent="0.2">
      <c r="A637" s="43" t="s">
        <v>871</v>
      </c>
      <c r="B637" s="44"/>
      <c r="C637" s="44"/>
      <c r="D637" s="44"/>
      <c r="E637" s="45"/>
      <c r="F637" s="63" t="s">
        <v>1306</v>
      </c>
      <c r="G637" s="64"/>
      <c r="H637" s="64"/>
      <c r="I637" s="64"/>
      <c r="J637" s="64"/>
      <c r="K637" s="64"/>
      <c r="L637" s="64"/>
      <c r="M637" s="64"/>
      <c r="N637" s="65"/>
      <c r="O637" s="63" t="s">
        <v>312</v>
      </c>
      <c r="P637" s="64"/>
      <c r="Q637" s="64"/>
      <c r="R637" s="64"/>
      <c r="S637" s="64"/>
      <c r="T637" s="64"/>
      <c r="U637" s="64"/>
      <c r="V637" s="64"/>
      <c r="W637" s="65"/>
      <c r="X637" s="66" t="s">
        <v>1365</v>
      </c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8"/>
      <c r="AJ637" s="66" t="s">
        <v>77</v>
      </c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8"/>
      <c r="AY637" s="69">
        <v>778</v>
      </c>
      <c r="AZ637" s="69"/>
      <c r="BA637" s="69"/>
      <c r="BB637" s="69"/>
      <c r="BC637" s="69"/>
      <c r="BD637" s="69"/>
      <c r="BE637" s="62" t="s">
        <v>95</v>
      </c>
      <c r="BF637" s="62"/>
      <c r="BG637" s="62"/>
      <c r="BH637" s="62"/>
      <c r="BI637" s="62"/>
      <c r="BJ637" s="62"/>
      <c r="BK637" s="62"/>
      <c r="BL637" s="62"/>
      <c r="BM637" s="62"/>
      <c r="BN637" s="62">
        <v>6</v>
      </c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58">
        <v>71701000</v>
      </c>
      <c r="BZ637" s="59"/>
      <c r="CA637" s="59"/>
      <c r="CB637" s="59"/>
      <c r="CC637" s="59"/>
      <c r="CD637" s="59"/>
      <c r="CE637" s="60" t="s">
        <v>80</v>
      </c>
      <c r="CF637" s="60"/>
      <c r="CG637" s="60"/>
      <c r="CH637" s="60"/>
      <c r="CI637" s="60"/>
      <c r="CJ637" s="60"/>
      <c r="CK637" s="60"/>
      <c r="CL637" s="60"/>
      <c r="CM637" s="60"/>
      <c r="CN637" s="61">
        <v>1483288.62</v>
      </c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59" t="s">
        <v>1387</v>
      </c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 t="s">
        <v>643</v>
      </c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73" t="s">
        <v>86</v>
      </c>
      <c r="EA637" s="74"/>
      <c r="EB637" s="74"/>
      <c r="EC637" s="74"/>
      <c r="ED637" s="74"/>
      <c r="EE637" s="74"/>
      <c r="EF637" s="74"/>
      <c r="EG637" s="74"/>
      <c r="EH637" s="74"/>
      <c r="EI637" s="74"/>
      <c r="EJ637" s="74"/>
      <c r="EK637" s="75"/>
      <c r="EL637" s="73" t="s">
        <v>84</v>
      </c>
      <c r="EM637" s="74"/>
      <c r="EN637" s="74"/>
      <c r="EO637" s="74"/>
      <c r="EP637" s="74"/>
      <c r="EQ637" s="74"/>
      <c r="ER637" s="74"/>
      <c r="ES637" s="74"/>
      <c r="ET637" s="74"/>
      <c r="EU637" s="74"/>
      <c r="EV637" s="74"/>
      <c r="EW637" s="74"/>
      <c r="EX637" s="75"/>
    </row>
    <row r="638" spans="1:154" s="15" customFormat="1" ht="39.75" customHeight="1" x14ac:dyDescent="0.2">
      <c r="A638" s="43" t="s">
        <v>872</v>
      </c>
      <c r="B638" s="44"/>
      <c r="C638" s="44"/>
      <c r="D638" s="44"/>
      <c r="E638" s="45"/>
      <c r="F638" s="63" t="s">
        <v>1306</v>
      </c>
      <c r="G638" s="64"/>
      <c r="H638" s="64"/>
      <c r="I638" s="64"/>
      <c r="J638" s="64"/>
      <c r="K638" s="64"/>
      <c r="L638" s="64"/>
      <c r="M638" s="64"/>
      <c r="N638" s="65"/>
      <c r="O638" s="63" t="s">
        <v>1236</v>
      </c>
      <c r="P638" s="64"/>
      <c r="Q638" s="64"/>
      <c r="R638" s="64"/>
      <c r="S638" s="64"/>
      <c r="T638" s="64"/>
      <c r="U638" s="64"/>
      <c r="V638" s="64"/>
      <c r="W638" s="65"/>
      <c r="X638" s="66" t="s">
        <v>370</v>
      </c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8"/>
      <c r="AJ638" s="66" t="s">
        <v>77</v>
      </c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8"/>
      <c r="AY638" s="69">
        <v>778</v>
      </c>
      <c r="AZ638" s="69"/>
      <c r="BA638" s="69"/>
      <c r="BB638" s="69"/>
      <c r="BC638" s="69"/>
      <c r="BD638" s="69"/>
      <c r="BE638" s="62" t="s">
        <v>95</v>
      </c>
      <c r="BF638" s="62"/>
      <c r="BG638" s="62"/>
      <c r="BH638" s="62"/>
      <c r="BI638" s="62"/>
      <c r="BJ638" s="62"/>
      <c r="BK638" s="62"/>
      <c r="BL638" s="62"/>
      <c r="BM638" s="62"/>
      <c r="BN638" s="62">
        <v>270</v>
      </c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58">
        <v>71701000</v>
      </c>
      <c r="BZ638" s="59"/>
      <c r="CA638" s="59"/>
      <c r="CB638" s="59"/>
      <c r="CC638" s="59"/>
      <c r="CD638" s="59"/>
      <c r="CE638" s="60" t="s">
        <v>80</v>
      </c>
      <c r="CF638" s="60"/>
      <c r="CG638" s="60"/>
      <c r="CH638" s="60"/>
      <c r="CI638" s="60"/>
      <c r="CJ638" s="60"/>
      <c r="CK638" s="60"/>
      <c r="CL638" s="60"/>
      <c r="CM638" s="60"/>
      <c r="CN638" s="61">
        <v>612540.80000000005</v>
      </c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59" t="s">
        <v>1387</v>
      </c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 t="s">
        <v>643</v>
      </c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73" t="s">
        <v>86</v>
      </c>
      <c r="EA638" s="74"/>
      <c r="EB638" s="74"/>
      <c r="EC638" s="74"/>
      <c r="ED638" s="74"/>
      <c r="EE638" s="74"/>
      <c r="EF638" s="74"/>
      <c r="EG638" s="74"/>
      <c r="EH638" s="74"/>
      <c r="EI638" s="74"/>
      <c r="EJ638" s="74"/>
      <c r="EK638" s="75"/>
      <c r="EL638" s="73" t="s">
        <v>84</v>
      </c>
      <c r="EM638" s="74"/>
      <c r="EN638" s="74"/>
      <c r="EO638" s="74"/>
      <c r="EP638" s="74"/>
      <c r="EQ638" s="74"/>
      <c r="ER638" s="74"/>
      <c r="ES638" s="74"/>
      <c r="ET638" s="74"/>
      <c r="EU638" s="74"/>
      <c r="EV638" s="74"/>
      <c r="EW638" s="74"/>
      <c r="EX638" s="75"/>
    </row>
    <row r="639" spans="1:154" s="15" customFormat="1" ht="39.75" customHeight="1" x14ac:dyDescent="0.2">
      <c r="A639" s="43" t="s">
        <v>873</v>
      </c>
      <c r="B639" s="44"/>
      <c r="C639" s="44"/>
      <c r="D639" s="44"/>
      <c r="E639" s="45"/>
      <c r="F639" s="63" t="s">
        <v>1306</v>
      </c>
      <c r="G639" s="64"/>
      <c r="H639" s="64"/>
      <c r="I639" s="64"/>
      <c r="J639" s="64"/>
      <c r="K639" s="64"/>
      <c r="L639" s="64"/>
      <c r="M639" s="64"/>
      <c r="N639" s="65"/>
      <c r="O639" s="63" t="s">
        <v>312</v>
      </c>
      <c r="P639" s="64"/>
      <c r="Q639" s="64"/>
      <c r="R639" s="64"/>
      <c r="S639" s="64"/>
      <c r="T639" s="64"/>
      <c r="U639" s="64"/>
      <c r="V639" s="64"/>
      <c r="W639" s="65"/>
      <c r="X639" s="66" t="s">
        <v>344</v>
      </c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8"/>
      <c r="AJ639" s="66" t="s">
        <v>77</v>
      </c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8"/>
      <c r="AY639" s="69">
        <v>778</v>
      </c>
      <c r="AZ639" s="69"/>
      <c r="BA639" s="69"/>
      <c r="BB639" s="69"/>
      <c r="BC639" s="69"/>
      <c r="BD639" s="69"/>
      <c r="BE639" s="62" t="s">
        <v>95</v>
      </c>
      <c r="BF639" s="62"/>
      <c r="BG639" s="62"/>
      <c r="BH639" s="62"/>
      <c r="BI639" s="62"/>
      <c r="BJ639" s="62"/>
      <c r="BK639" s="62"/>
      <c r="BL639" s="62"/>
      <c r="BM639" s="62"/>
      <c r="BN639" s="62">
        <v>500</v>
      </c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58">
        <v>71701000</v>
      </c>
      <c r="BZ639" s="59"/>
      <c r="CA639" s="59"/>
      <c r="CB639" s="59"/>
      <c r="CC639" s="59"/>
      <c r="CD639" s="59"/>
      <c r="CE639" s="60" t="s">
        <v>80</v>
      </c>
      <c r="CF639" s="60"/>
      <c r="CG639" s="60"/>
      <c r="CH639" s="60"/>
      <c r="CI639" s="60"/>
      <c r="CJ639" s="60"/>
      <c r="CK639" s="60"/>
      <c r="CL639" s="60"/>
      <c r="CM639" s="60"/>
      <c r="CN639" s="61">
        <v>270725</v>
      </c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59" t="s">
        <v>634</v>
      </c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 t="s">
        <v>634</v>
      </c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73" t="s">
        <v>83</v>
      </c>
      <c r="EA639" s="74"/>
      <c r="EB639" s="74"/>
      <c r="EC639" s="74"/>
      <c r="ED639" s="74"/>
      <c r="EE639" s="74"/>
      <c r="EF639" s="74"/>
      <c r="EG639" s="74"/>
      <c r="EH639" s="74"/>
      <c r="EI639" s="74"/>
      <c r="EJ639" s="74"/>
      <c r="EK639" s="75"/>
      <c r="EL639" s="73" t="s">
        <v>84</v>
      </c>
      <c r="EM639" s="74"/>
      <c r="EN639" s="74"/>
      <c r="EO639" s="74"/>
      <c r="EP639" s="74"/>
      <c r="EQ639" s="74"/>
      <c r="ER639" s="74"/>
      <c r="ES639" s="74"/>
      <c r="ET639" s="74"/>
      <c r="EU639" s="74"/>
      <c r="EV639" s="74"/>
      <c r="EW639" s="74"/>
      <c r="EX639" s="75"/>
    </row>
    <row r="640" spans="1:154" s="15" customFormat="1" ht="39.75" customHeight="1" x14ac:dyDescent="0.2">
      <c r="A640" s="43" t="s">
        <v>632</v>
      </c>
      <c r="B640" s="44"/>
      <c r="C640" s="44"/>
      <c r="D640" s="44"/>
      <c r="E640" s="45"/>
      <c r="F640" s="63" t="s">
        <v>1306</v>
      </c>
      <c r="G640" s="64"/>
      <c r="H640" s="64"/>
      <c r="I640" s="64"/>
      <c r="J640" s="64"/>
      <c r="K640" s="64"/>
      <c r="L640" s="64"/>
      <c r="M640" s="64"/>
      <c r="N640" s="65"/>
      <c r="O640" s="63" t="s">
        <v>312</v>
      </c>
      <c r="P640" s="64"/>
      <c r="Q640" s="64"/>
      <c r="R640" s="64"/>
      <c r="S640" s="64"/>
      <c r="T640" s="64"/>
      <c r="U640" s="64"/>
      <c r="V640" s="64"/>
      <c r="W640" s="65"/>
      <c r="X640" s="66" t="s">
        <v>1340</v>
      </c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8"/>
      <c r="AJ640" s="66" t="s">
        <v>77</v>
      </c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8"/>
      <c r="AY640" s="69">
        <v>778</v>
      </c>
      <c r="AZ640" s="69"/>
      <c r="BA640" s="69"/>
      <c r="BB640" s="69"/>
      <c r="BC640" s="69"/>
      <c r="BD640" s="69"/>
      <c r="BE640" s="62" t="s">
        <v>95</v>
      </c>
      <c r="BF640" s="62"/>
      <c r="BG640" s="62"/>
      <c r="BH640" s="62"/>
      <c r="BI640" s="62"/>
      <c r="BJ640" s="62"/>
      <c r="BK640" s="62"/>
      <c r="BL640" s="62"/>
      <c r="BM640" s="62"/>
      <c r="BN640" s="62">
        <v>6</v>
      </c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58">
        <v>71701000</v>
      </c>
      <c r="BZ640" s="59"/>
      <c r="CA640" s="59"/>
      <c r="CB640" s="59"/>
      <c r="CC640" s="59"/>
      <c r="CD640" s="59"/>
      <c r="CE640" s="60" t="s">
        <v>80</v>
      </c>
      <c r="CF640" s="60"/>
      <c r="CG640" s="60"/>
      <c r="CH640" s="60"/>
      <c r="CI640" s="60"/>
      <c r="CJ640" s="60"/>
      <c r="CK640" s="60"/>
      <c r="CL640" s="60"/>
      <c r="CM640" s="60"/>
      <c r="CN640" s="61">
        <v>483714</v>
      </c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59" t="s">
        <v>634</v>
      </c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 t="s">
        <v>643</v>
      </c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73" t="s">
        <v>86</v>
      </c>
      <c r="EA640" s="74"/>
      <c r="EB640" s="74"/>
      <c r="EC640" s="74"/>
      <c r="ED640" s="74"/>
      <c r="EE640" s="74"/>
      <c r="EF640" s="74"/>
      <c r="EG640" s="74"/>
      <c r="EH640" s="74"/>
      <c r="EI640" s="74"/>
      <c r="EJ640" s="74"/>
      <c r="EK640" s="75"/>
      <c r="EL640" s="73" t="s">
        <v>84</v>
      </c>
      <c r="EM640" s="74"/>
      <c r="EN640" s="74"/>
      <c r="EO640" s="74"/>
      <c r="EP640" s="74"/>
      <c r="EQ640" s="74"/>
      <c r="ER640" s="74"/>
      <c r="ES640" s="74"/>
      <c r="ET640" s="74"/>
      <c r="EU640" s="74"/>
      <c r="EV640" s="74"/>
      <c r="EW640" s="74"/>
      <c r="EX640" s="75"/>
    </row>
    <row r="641" spans="1:154" s="15" customFormat="1" ht="39.75" customHeight="1" x14ac:dyDescent="0.2">
      <c r="A641" s="43" t="s">
        <v>874</v>
      </c>
      <c r="B641" s="44"/>
      <c r="C641" s="44"/>
      <c r="D641" s="44"/>
      <c r="E641" s="45"/>
      <c r="F641" s="63" t="s">
        <v>1306</v>
      </c>
      <c r="G641" s="64"/>
      <c r="H641" s="64"/>
      <c r="I641" s="64"/>
      <c r="J641" s="64"/>
      <c r="K641" s="64"/>
      <c r="L641" s="64"/>
      <c r="M641" s="64"/>
      <c r="N641" s="65"/>
      <c r="O641" s="63" t="s">
        <v>312</v>
      </c>
      <c r="P641" s="64"/>
      <c r="Q641" s="64"/>
      <c r="R641" s="64"/>
      <c r="S641" s="64"/>
      <c r="T641" s="64"/>
      <c r="U641" s="64"/>
      <c r="V641" s="64"/>
      <c r="W641" s="65"/>
      <c r="X641" s="66" t="s">
        <v>1340</v>
      </c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8"/>
      <c r="AJ641" s="66" t="s">
        <v>77</v>
      </c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8"/>
      <c r="AY641" s="69">
        <v>778</v>
      </c>
      <c r="AZ641" s="69"/>
      <c r="BA641" s="69"/>
      <c r="BB641" s="69"/>
      <c r="BC641" s="69"/>
      <c r="BD641" s="69"/>
      <c r="BE641" s="62" t="s">
        <v>95</v>
      </c>
      <c r="BF641" s="62"/>
      <c r="BG641" s="62"/>
      <c r="BH641" s="62"/>
      <c r="BI641" s="62"/>
      <c r="BJ641" s="62"/>
      <c r="BK641" s="62"/>
      <c r="BL641" s="62"/>
      <c r="BM641" s="62"/>
      <c r="BN641" s="62">
        <v>9</v>
      </c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58">
        <v>71701000</v>
      </c>
      <c r="BZ641" s="59"/>
      <c r="CA641" s="59"/>
      <c r="CB641" s="59"/>
      <c r="CC641" s="59"/>
      <c r="CD641" s="59"/>
      <c r="CE641" s="60" t="s">
        <v>80</v>
      </c>
      <c r="CF641" s="60"/>
      <c r="CG641" s="60"/>
      <c r="CH641" s="60"/>
      <c r="CI641" s="60"/>
      <c r="CJ641" s="60"/>
      <c r="CK641" s="60"/>
      <c r="CL641" s="60"/>
      <c r="CM641" s="60"/>
      <c r="CN641" s="61">
        <v>3024000</v>
      </c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59" t="s">
        <v>634</v>
      </c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 t="s">
        <v>643</v>
      </c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73" t="s">
        <v>102</v>
      </c>
      <c r="EA641" s="74"/>
      <c r="EB641" s="74"/>
      <c r="EC641" s="74"/>
      <c r="ED641" s="74"/>
      <c r="EE641" s="74"/>
      <c r="EF641" s="74"/>
      <c r="EG641" s="74"/>
      <c r="EH641" s="74"/>
      <c r="EI641" s="74"/>
      <c r="EJ641" s="74"/>
      <c r="EK641" s="75"/>
      <c r="EL641" s="73" t="s">
        <v>103</v>
      </c>
      <c r="EM641" s="74"/>
      <c r="EN641" s="74"/>
      <c r="EO641" s="74"/>
      <c r="EP641" s="74"/>
      <c r="EQ641" s="74"/>
      <c r="ER641" s="74"/>
      <c r="ES641" s="74"/>
      <c r="ET641" s="74"/>
      <c r="EU641" s="74"/>
      <c r="EV641" s="74"/>
      <c r="EW641" s="74"/>
      <c r="EX641" s="75"/>
    </row>
    <row r="642" spans="1:154" s="15" customFormat="1" ht="39.75" customHeight="1" x14ac:dyDescent="0.2">
      <c r="A642" s="43" t="s">
        <v>875</v>
      </c>
      <c r="B642" s="44"/>
      <c r="C642" s="44"/>
      <c r="D642" s="44"/>
      <c r="E642" s="45"/>
      <c r="F642" s="63" t="s">
        <v>1306</v>
      </c>
      <c r="G642" s="64"/>
      <c r="H642" s="64"/>
      <c r="I642" s="64"/>
      <c r="J642" s="64"/>
      <c r="K642" s="64"/>
      <c r="L642" s="64"/>
      <c r="M642" s="64"/>
      <c r="N642" s="65"/>
      <c r="O642" s="63" t="s">
        <v>312</v>
      </c>
      <c r="P642" s="64"/>
      <c r="Q642" s="64"/>
      <c r="R642" s="64"/>
      <c r="S642" s="64"/>
      <c r="T642" s="64"/>
      <c r="U642" s="64"/>
      <c r="V642" s="64"/>
      <c r="W642" s="65"/>
      <c r="X642" s="66" t="s">
        <v>1340</v>
      </c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8"/>
      <c r="AJ642" s="66" t="s">
        <v>77</v>
      </c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8"/>
      <c r="AY642" s="69">
        <v>778</v>
      </c>
      <c r="AZ642" s="69"/>
      <c r="BA642" s="69"/>
      <c r="BB642" s="69"/>
      <c r="BC642" s="69"/>
      <c r="BD642" s="69"/>
      <c r="BE642" s="62" t="s">
        <v>95</v>
      </c>
      <c r="BF642" s="62"/>
      <c r="BG642" s="62"/>
      <c r="BH642" s="62"/>
      <c r="BI642" s="62"/>
      <c r="BJ642" s="62"/>
      <c r="BK642" s="62"/>
      <c r="BL642" s="62"/>
      <c r="BM642" s="62"/>
      <c r="BN642" s="62">
        <v>120</v>
      </c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58">
        <v>71701000</v>
      </c>
      <c r="BZ642" s="59"/>
      <c r="CA642" s="59"/>
      <c r="CB642" s="59"/>
      <c r="CC642" s="59"/>
      <c r="CD642" s="59"/>
      <c r="CE642" s="60" t="s">
        <v>80</v>
      </c>
      <c r="CF642" s="60"/>
      <c r="CG642" s="60"/>
      <c r="CH642" s="60"/>
      <c r="CI642" s="60"/>
      <c r="CJ642" s="60"/>
      <c r="CK642" s="60"/>
      <c r="CL642" s="60"/>
      <c r="CM642" s="60"/>
      <c r="CN642" s="61">
        <v>2390612.4</v>
      </c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59" t="s">
        <v>634</v>
      </c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 t="s">
        <v>643</v>
      </c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73" t="s">
        <v>86</v>
      </c>
      <c r="EA642" s="74"/>
      <c r="EB642" s="74"/>
      <c r="EC642" s="74"/>
      <c r="ED642" s="74"/>
      <c r="EE642" s="74"/>
      <c r="EF642" s="74"/>
      <c r="EG642" s="74"/>
      <c r="EH642" s="74"/>
      <c r="EI642" s="74"/>
      <c r="EJ642" s="74"/>
      <c r="EK642" s="75"/>
      <c r="EL642" s="73" t="s">
        <v>84</v>
      </c>
      <c r="EM642" s="74"/>
      <c r="EN642" s="74"/>
      <c r="EO642" s="74"/>
      <c r="EP642" s="74"/>
      <c r="EQ642" s="74"/>
      <c r="ER642" s="74"/>
      <c r="ES642" s="74"/>
      <c r="ET642" s="74"/>
      <c r="EU642" s="74"/>
      <c r="EV642" s="74"/>
      <c r="EW642" s="74"/>
      <c r="EX642" s="75"/>
    </row>
    <row r="643" spans="1:154" s="15" customFormat="1" ht="39.75" customHeight="1" x14ac:dyDescent="0.2">
      <c r="A643" s="43" t="s">
        <v>876</v>
      </c>
      <c r="B643" s="44"/>
      <c r="C643" s="44"/>
      <c r="D643" s="44"/>
      <c r="E643" s="45"/>
      <c r="F643" s="63" t="s">
        <v>1306</v>
      </c>
      <c r="G643" s="64"/>
      <c r="H643" s="64"/>
      <c r="I643" s="64"/>
      <c r="J643" s="64"/>
      <c r="K643" s="64"/>
      <c r="L643" s="64"/>
      <c r="M643" s="64"/>
      <c r="N643" s="65"/>
      <c r="O643" s="63" t="s">
        <v>312</v>
      </c>
      <c r="P643" s="64"/>
      <c r="Q643" s="64"/>
      <c r="R643" s="64"/>
      <c r="S643" s="64"/>
      <c r="T643" s="64"/>
      <c r="U643" s="64"/>
      <c r="V643" s="64"/>
      <c r="W643" s="65"/>
      <c r="X643" s="66" t="s">
        <v>395</v>
      </c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8"/>
      <c r="AJ643" s="66" t="s">
        <v>77</v>
      </c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8"/>
      <c r="AY643" s="69">
        <v>778</v>
      </c>
      <c r="AZ643" s="69"/>
      <c r="BA643" s="69"/>
      <c r="BB643" s="69"/>
      <c r="BC643" s="69"/>
      <c r="BD643" s="69"/>
      <c r="BE643" s="62" t="s">
        <v>95</v>
      </c>
      <c r="BF643" s="62"/>
      <c r="BG643" s="62"/>
      <c r="BH643" s="62"/>
      <c r="BI643" s="62"/>
      <c r="BJ643" s="62"/>
      <c r="BK643" s="62"/>
      <c r="BL643" s="62"/>
      <c r="BM643" s="62"/>
      <c r="BN643" s="62">
        <v>660</v>
      </c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58">
        <v>71701000</v>
      </c>
      <c r="BZ643" s="59"/>
      <c r="CA643" s="59"/>
      <c r="CB643" s="59"/>
      <c r="CC643" s="59"/>
      <c r="CD643" s="59"/>
      <c r="CE643" s="60" t="s">
        <v>80</v>
      </c>
      <c r="CF643" s="60"/>
      <c r="CG643" s="60"/>
      <c r="CH643" s="60"/>
      <c r="CI643" s="60"/>
      <c r="CJ643" s="60"/>
      <c r="CK643" s="60"/>
      <c r="CL643" s="60"/>
      <c r="CM643" s="60"/>
      <c r="CN643" s="61">
        <v>1182442.8</v>
      </c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59" t="s">
        <v>634</v>
      </c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 t="s">
        <v>643</v>
      </c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73" t="s">
        <v>86</v>
      </c>
      <c r="EA643" s="74"/>
      <c r="EB643" s="74"/>
      <c r="EC643" s="74"/>
      <c r="ED643" s="74"/>
      <c r="EE643" s="74"/>
      <c r="EF643" s="74"/>
      <c r="EG643" s="74"/>
      <c r="EH643" s="74"/>
      <c r="EI643" s="74"/>
      <c r="EJ643" s="74"/>
      <c r="EK643" s="75"/>
      <c r="EL643" s="73" t="s">
        <v>84</v>
      </c>
      <c r="EM643" s="74"/>
      <c r="EN643" s="74"/>
      <c r="EO643" s="74"/>
      <c r="EP643" s="74"/>
      <c r="EQ643" s="74"/>
      <c r="ER643" s="74"/>
      <c r="ES643" s="74"/>
      <c r="ET643" s="74"/>
      <c r="EU643" s="74"/>
      <c r="EV643" s="74"/>
      <c r="EW643" s="74"/>
      <c r="EX643" s="75"/>
    </row>
    <row r="644" spans="1:154" s="15" customFormat="1" ht="39.75" customHeight="1" x14ac:dyDescent="0.2">
      <c r="A644" s="43" t="s">
        <v>877</v>
      </c>
      <c r="B644" s="44"/>
      <c r="C644" s="44"/>
      <c r="D644" s="44"/>
      <c r="E644" s="45"/>
      <c r="F644" s="63" t="s">
        <v>1306</v>
      </c>
      <c r="G644" s="64"/>
      <c r="H644" s="64"/>
      <c r="I644" s="64"/>
      <c r="J644" s="64"/>
      <c r="K644" s="64"/>
      <c r="L644" s="64"/>
      <c r="M644" s="64"/>
      <c r="N644" s="65"/>
      <c r="O644" s="63" t="s">
        <v>312</v>
      </c>
      <c r="P644" s="64"/>
      <c r="Q644" s="64"/>
      <c r="R644" s="64"/>
      <c r="S644" s="64"/>
      <c r="T644" s="64"/>
      <c r="U644" s="64"/>
      <c r="V644" s="64"/>
      <c r="W644" s="65"/>
      <c r="X644" s="66" t="s">
        <v>395</v>
      </c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8"/>
      <c r="AJ644" s="66" t="s">
        <v>77</v>
      </c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8"/>
      <c r="AY644" s="69">
        <v>778</v>
      </c>
      <c r="AZ644" s="69"/>
      <c r="BA644" s="69"/>
      <c r="BB644" s="69"/>
      <c r="BC644" s="69"/>
      <c r="BD644" s="69"/>
      <c r="BE644" s="62" t="s">
        <v>95</v>
      </c>
      <c r="BF644" s="62"/>
      <c r="BG644" s="62"/>
      <c r="BH644" s="62"/>
      <c r="BI644" s="62"/>
      <c r="BJ644" s="62"/>
      <c r="BK644" s="62"/>
      <c r="BL644" s="62"/>
      <c r="BM644" s="62"/>
      <c r="BN644" s="62">
        <v>350</v>
      </c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58">
        <v>71701000</v>
      </c>
      <c r="BZ644" s="59"/>
      <c r="CA644" s="59"/>
      <c r="CB644" s="59"/>
      <c r="CC644" s="59"/>
      <c r="CD644" s="59"/>
      <c r="CE644" s="60" t="s">
        <v>80</v>
      </c>
      <c r="CF644" s="60"/>
      <c r="CG644" s="60"/>
      <c r="CH644" s="60"/>
      <c r="CI644" s="60"/>
      <c r="CJ644" s="60"/>
      <c r="CK644" s="60"/>
      <c r="CL644" s="60"/>
      <c r="CM644" s="60"/>
      <c r="CN644" s="61">
        <v>537135.5</v>
      </c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59" t="s">
        <v>634</v>
      </c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 t="s">
        <v>643</v>
      </c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73" t="s">
        <v>86</v>
      </c>
      <c r="EA644" s="74"/>
      <c r="EB644" s="74"/>
      <c r="EC644" s="74"/>
      <c r="ED644" s="74"/>
      <c r="EE644" s="74"/>
      <c r="EF644" s="74"/>
      <c r="EG644" s="74"/>
      <c r="EH644" s="74"/>
      <c r="EI644" s="74"/>
      <c r="EJ644" s="74"/>
      <c r="EK644" s="75"/>
      <c r="EL644" s="73" t="s">
        <v>84</v>
      </c>
      <c r="EM644" s="74"/>
      <c r="EN644" s="74"/>
      <c r="EO644" s="74"/>
      <c r="EP644" s="74"/>
      <c r="EQ644" s="74"/>
      <c r="ER644" s="74"/>
      <c r="ES644" s="74"/>
      <c r="ET644" s="74"/>
      <c r="EU644" s="74"/>
      <c r="EV644" s="74"/>
      <c r="EW644" s="74"/>
      <c r="EX644" s="75"/>
    </row>
    <row r="645" spans="1:154" s="15" customFormat="1" ht="39.75" customHeight="1" x14ac:dyDescent="0.2">
      <c r="A645" s="43" t="s">
        <v>878</v>
      </c>
      <c r="B645" s="44"/>
      <c r="C645" s="44"/>
      <c r="D645" s="44"/>
      <c r="E645" s="45"/>
      <c r="F645" s="63" t="s">
        <v>1306</v>
      </c>
      <c r="G645" s="64"/>
      <c r="H645" s="64"/>
      <c r="I645" s="64"/>
      <c r="J645" s="64"/>
      <c r="K645" s="64"/>
      <c r="L645" s="64"/>
      <c r="M645" s="64"/>
      <c r="N645" s="65"/>
      <c r="O645" s="63" t="s">
        <v>312</v>
      </c>
      <c r="P645" s="64"/>
      <c r="Q645" s="64"/>
      <c r="R645" s="64"/>
      <c r="S645" s="64"/>
      <c r="T645" s="64"/>
      <c r="U645" s="64"/>
      <c r="V645" s="64"/>
      <c r="W645" s="65"/>
      <c r="X645" s="66" t="s">
        <v>1204</v>
      </c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8"/>
      <c r="AJ645" s="66" t="s">
        <v>77</v>
      </c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8"/>
      <c r="AY645" s="69">
        <v>778</v>
      </c>
      <c r="AZ645" s="69"/>
      <c r="BA645" s="69"/>
      <c r="BB645" s="69"/>
      <c r="BC645" s="69"/>
      <c r="BD645" s="69"/>
      <c r="BE645" s="62" t="s">
        <v>95</v>
      </c>
      <c r="BF645" s="62"/>
      <c r="BG645" s="62"/>
      <c r="BH645" s="62"/>
      <c r="BI645" s="62"/>
      <c r="BJ645" s="62"/>
      <c r="BK645" s="62"/>
      <c r="BL645" s="62"/>
      <c r="BM645" s="62"/>
      <c r="BN645" s="62">
        <v>3</v>
      </c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58">
        <v>71701000</v>
      </c>
      <c r="BZ645" s="59"/>
      <c r="CA645" s="59"/>
      <c r="CB645" s="59"/>
      <c r="CC645" s="59"/>
      <c r="CD645" s="59"/>
      <c r="CE645" s="60" t="s">
        <v>80</v>
      </c>
      <c r="CF645" s="60"/>
      <c r="CG645" s="60"/>
      <c r="CH645" s="60"/>
      <c r="CI645" s="60"/>
      <c r="CJ645" s="60"/>
      <c r="CK645" s="60"/>
      <c r="CL645" s="60"/>
      <c r="CM645" s="60"/>
      <c r="CN645" s="61">
        <v>806121.75</v>
      </c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59" t="s">
        <v>634</v>
      </c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 t="s">
        <v>643</v>
      </c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73" t="s">
        <v>86</v>
      </c>
      <c r="EA645" s="74"/>
      <c r="EB645" s="74"/>
      <c r="EC645" s="74"/>
      <c r="ED645" s="74"/>
      <c r="EE645" s="74"/>
      <c r="EF645" s="74"/>
      <c r="EG645" s="74"/>
      <c r="EH645" s="74"/>
      <c r="EI645" s="74"/>
      <c r="EJ645" s="74"/>
      <c r="EK645" s="75"/>
      <c r="EL645" s="73" t="s">
        <v>84</v>
      </c>
      <c r="EM645" s="74"/>
      <c r="EN645" s="74"/>
      <c r="EO645" s="74"/>
      <c r="EP645" s="74"/>
      <c r="EQ645" s="74"/>
      <c r="ER645" s="74"/>
      <c r="ES645" s="74"/>
      <c r="ET645" s="74"/>
      <c r="EU645" s="74"/>
      <c r="EV645" s="74"/>
      <c r="EW645" s="74"/>
      <c r="EX645" s="41"/>
    </row>
    <row r="646" spans="1:154" s="15" customFormat="1" ht="39.75" customHeight="1" x14ac:dyDescent="0.2">
      <c r="A646" s="43" t="s">
        <v>879</v>
      </c>
      <c r="B646" s="44"/>
      <c r="C646" s="44"/>
      <c r="D646" s="44"/>
      <c r="E646" s="45"/>
      <c r="F646" s="63" t="s">
        <v>1306</v>
      </c>
      <c r="G646" s="64"/>
      <c r="H646" s="64"/>
      <c r="I646" s="64"/>
      <c r="J646" s="64"/>
      <c r="K646" s="64"/>
      <c r="L646" s="64"/>
      <c r="M646" s="64"/>
      <c r="N646" s="65"/>
      <c r="O646" s="63" t="s">
        <v>312</v>
      </c>
      <c r="P646" s="64"/>
      <c r="Q646" s="64"/>
      <c r="R646" s="64"/>
      <c r="S646" s="64"/>
      <c r="T646" s="64"/>
      <c r="U646" s="64"/>
      <c r="V646" s="64"/>
      <c r="W646" s="65"/>
      <c r="X646" s="66" t="s">
        <v>182</v>
      </c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8"/>
      <c r="AJ646" s="66" t="s">
        <v>77</v>
      </c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8"/>
      <c r="AY646" s="69">
        <v>778</v>
      </c>
      <c r="AZ646" s="69"/>
      <c r="BA646" s="69"/>
      <c r="BB646" s="69"/>
      <c r="BC646" s="69"/>
      <c r="BD646" s="69"/>
      <c r="BE646" s="62" t="s">
        <v>95</v>
      </c>
      <c r="BF646" s="62"/>
      <c r="BG646" s="62"/>
      <c r="BH646" s="62"/>
      <c r="BI646" s="62"/>
      <c r="BJ646" s="62"/>
      <c r="BK646" s="62"/>
      <c r="BL646" s="62"/>
      <c r="BM646" s="62"/>
      <c r="BN646" s="62">
        <v>150</v>
      </c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58">
        <v>71701000</v>
      </c>
      <c r="BZ646" s="59"/>
      <c r="CA646" s="59"/>
      <c r="CB646" s="59"/>
      <c r="CC646" s="59"/>
      <c r="CD646" s="59"/>
      <c r="CE646" s="60" t="s">
        <v>80</v>
      </c>
      <c r="CF646" s="60"/>
      <c r="CG646" s="60"/>
      <c r="CH646" s="60"/>
      <c r="CI646" s="60"/>
      <c r="CJ646" s="60"/>
      <c r="CK646" s="60"/>
      <c r="CL646" s="60"/>
      <c r="CM646" s="60"/>
      <c r="CN646" s="61">
        <v>6508029</v>
      </c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59" t="s">
        <v>634</v>
      </c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 t="s">
        <v>643</v>
      </c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73" t="s">
        <v>102</v>
      </c>
      <c r="EA646" s="74"/>
      <c r="EB646" s="74"/>
      <c r="EC646" s="74"/>
      <c r="ED646" s="74"/>
      <c r="EE646" s="74"/>
      <c r="EF646" s="74"/>
      <c r="EG646" s="74"/>
      <c r="EH646" s="74"/>
      <c r="EI646" s="74"/>
      <c r="EJ646" s="74"/>
      <c r="EK646" s="75"/>
      <c r="EL646" s="73" t="s">
        <v>103</v>
      </c>
      <c r="EM646" s="74"/>
      <c r="EN646" s="74"/>
      <c r="EO646" s="74"/>
      <c r="EP646" s="74"/>
      <c r="EQ646" s="74"/>
      <c r="ER646" s="74"/>
      <c r="ES646" s="74"/>
      <c r="ET646" s="74"/>
      <c r="EU646" s="74"/>
      <c r="EV646" s="74"/>
      <c r="EW646" s="74"/>
      <c r="EX646" s="75"/>
    </row>
    <row r="647" spans="1:154" s="15" customFormat="1" ht="39.75" customHeight="1" x14ac:dyDescent="0.2">
      <c r="A647" s="43" t="s">
        <v>880</v>
      </c>
      <c r="B647" s="44"/>
      <c r="C647" s="44"/>
      <c r="D647" s="44"/>
      <c r="E647" s="45"/>
      <c r="F647" s="63" t="s">
        <v>1306</v>
      </c>
      <c r="G647" s="64"/>
      <c r="H647" s="64"/>
      <c r="I647" s="64"/>
      <c r="J647" s="64"/>
      <c r="K647" s="64"/>
      <c r="L647" s="64"/>
      <c r="M647" s="64"/>
      <c r="N647" s="65"/>
      <c r="O647" s="63" t="s">
        <v>312</v>
      </c>
      <c r="P647" s="64"/>
      <c r="Q647" s="64"/>
      <c r="R647" s="64"/>
      <c r="S647" s="64"/>
      <c r="T647" s="64"/>
      <c r="U647" s="64"/>
      <c r="V647" s="64"/>
      <c r="W647" s="65"/>
      <c r="X647" s="66" t="s">
        <v>1259</v>
      </c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8"/>
      <c r="AJ647" s="66" t="s">
        <v>77</v>
      </c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8"/>
      <c r="AY647" s="69">
        <v>778</v>
      </c>
      <c r="AZ647" s="69"/>
      <c r="BA647" s="69"/>
      <c r="BB647" s="69"/>
      <c r="BC647" s="69"/>
      <c r="BD647" s="69"/>
      <c r="BE647" s="62" t="s">
        <v>95</v>
      </c>
      <c r="BF647" s="62"/>
      <c r="BG647" s="62"/>
      <c r="BH647" s="62"/>
      <c r="BI647" s="62"/>
      <c r="BJ647" s="62"/>
      <c r="BK647" s="62"/>
      <c r="BL647" s="62"/>
      <c r="BM647" s="62"/>
      <c r="BN647" s="62">
        <v>50</v>
      </c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58">
        <v>71701000</v>
      </c>
      <c r="BZ647" s="59"/>
      <c r="CA647" s="59"/>
      <c r="CB647" s="59"/>
      <c r="CC647" s="59"/>
      <c r="CD647" s="59"/>
      <c r="CE647" s="60" t="s">
        <v>80</v>
      </c>
      <c r="CF647" s="60"/>
      <c r="CG647" s="60"/>
      <c r="CH647" s="60"/>
      <c r="CI647" s="60"/>
      <c r="CJ647" s="60"/>
      <c r="CK647" s="60"/>
      <c r="CL647" s="60"/>
      <c r="CM647" s="60"/>
      <c r="CN647" s="61">
        <v>596035</v>
      </c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59" t="s">
        <v>634</v>
      </c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 t="s">
        <v>643</v>
      </c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73" t="s">
        <v>86</v>
      </c>
      <c r="EA647" s="74"/>
      <c r="EB647" s="74"/>
      <c r="EC647" s="74"/>
      <c r="ED647" s="74"/>
      <c r="EE647" s="74"/>
      <c r="EF647" s="74"/>
      <c r="EG647" s="74"/>
      <c r="EH647" s="74"/>
      <c r="EI647" s="74"/>
      <c r="EJ647" s="74"/>
      <c r="EK647" s="75"/>
      <c r="EL647" s="73" t="s">
        <v>84</v>
      </c>
      <c r="EM647" s="74"/>
      <c r="EN647" s="74"/>
      <c r="EO647" s="74"/>
      <c r="EP647" s="74"/>
      <c r="EQ647" s="74"/>
      <c r="ER647" s="74"/>
      <c r="ES647" s="74"/>
      <c r="ET647" s="74"/>
      <c r="EU647" s="74"/>
      <c r="EV647" s="74"/>
      <c r="EW647" s="74"/>
      <c r="EX647" s="75"/>
    </row>
    <row r="648" spans="1:154" s="15" customFormat="1" ht="39.75" customHeight="1" x14ac:dyDescent="0.2">
      <c r="A648" s="43" t="s">
        <v>881</v>
      </c>
      <c r="B648" s="44"/>
      <c r="C648" s="44"/>
      <c r="D648" s="44"/>
      <c r="E648" s="45"/>
      <c r="F648" s="63" t="s">
        <v>1306</v>
      </c>
      <c r="G648" s="64"/>
      <c r="H648" s="64"/>
      <c r="I648" s="64"/>
      <c r="J648" s="64"/>
      <c r="K648" s="64"/>
      <c r="L648" s="64"/>
      <c r="M648" s="64"/>
      <c r="N648" s="65"/>
      <c r="O648" s="63" t="s">
        <v>312</v>
      </c>
      <c r="P648" s="64"/>
      <c r="Q648" s="64"/>
      <c r="R648" s="64"/>
      <c r="S648" s="64"/>
      <c r="T648" s="64"/>
      <c r="U648" s="64"/>
      <c r="V648" s="64"/>
      <c r="W648" s="65"/>
      <c r="X648" s="66" t="s">
        <v>125</v>
      </c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8"/>
      <c r="AJ648" s="66" t="s">
        <v>77</v>
      </c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8"/>
      <c r="AY648" s="69">
        <v>778</v>
      </c>
      <c r="AZ648" s="69"/>
      <c r="BA648" s="69"/>
      <c r="BB648" s="69"/>
      <c r="BC648" s="69"/>
      <c r="BD648" s="69"/>
      <c r="BE648" s="62" t="s">
        <v>95</v>
      </c>
      <c r="BF648" s="62"/>
      <c r="BG648" s="62"/>
      <c r="BH648" s="62"/>
      <c r="BI648" s="62"/>
      <c r="BJ648" s="62"/>
      <c r="BK648" s="62"/>
      <c r="BL648" s="62"/>
      <c r="BM648" s="62"/>
      <c r="BN648" s="62">
        <v>100</v>
      </c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58">
        <v>71701000</v>
      </c>
      <c r="BZ648" s="59"/>
      <c r="CA648" s="59"/>
      <c r="CB648" s="59"/>
      <c r="CC648" s="59"/>
      <c r="CD648" s="59"/>
      <c r="CE648" s="60" t="s">
        <v>80</v>
      </c>
      <c r="CF648" s="60"/>
      <c r="CG648" s="60"/>
      <c r="CH648" s="60"/>
      <c r="CI648" s="60"/>
      <c r="CJ648" s="60"/>
      <c r="CK648" s="60"/>
      <c r="CL648" s="60"/>
      <c r="CM648" s="60"/>
      <c r="CN648" s="61">
        <v>499810</v>
      </c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59" t="s">
        <v>634</v>
      </c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 t="s">
        <v>643</v>
      </c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73" t="s">
        <v>86</v>
      </c>
      <c r="EA648" s="74"/>
      <c r="EB648" s="74"/>
      <c r="EC648" s="74"/>
      <c r="ED648" s="74"/>
      <c r="EE648" s="74"/>
      <c r="EF648" s="74"/>
      <c r="EG648" s="74"/>
      <c r="EH648" s="74"/>
      <c r="EI648" s="74"/>
      <c r="EJ648" s="74"/>
      <c r="EK648" s="75"/>
      <c r="EL648" s="73" t="s">
        <v>84</v>
      </c>
      <c r="EM648" s="74"/>
      <c r="EN648" s="74"/>
      <c r="EO648" s="74"/>
      <c r="EP648" s="74"/>
      <c r="EQ648" s="74"/>
      <c r="ER648" s="74"/>
      <c r="ES648" s="74"/>
      <c r="ET648" s="74"/>
      <c r="EU648" s="74"/>
      <c r="EV648" s="74"/>
      <c r="EW648" s="74"/>
      <c r="EX648" s="75"/>
    </row>
    <row r="649" spans="1:154" s="15" customFormat="1" ht="39.75" customHeight="1" x14ac:dyDescent="0.2">
      <c r="A649" s="43" t="s">
        <v>882</v>
      </c>
      <c r="B649" s="44"/>
      <c r="C649" s="44"/>
      <c r="D649" s="44"/>
      <c r="E649" s="45"/>
      <c r="F649" s="63" t="s">
        <v>1306</v>
      </c>
      <c r="G649" s="64"/>
      <c r="H649" s="64"/>
      <c r="I649" s="64"/>
      <c r="J649" s="64"/>
      <c r="K649" s="64"/>
      <c r="L649" s="64"/>
      <c r="M649" s="64"/>
      <c r="N649" s="65"/>
      <c r="O649" s="63" t="s">
        <v>312</v>
      </c>
      <c r="P649" s="64"/>
      <c r="Q649" s="64"/>
      <c r="R649" s="64"/>
      <c r="S649" s="64"/>
      <c r="T649" s="64"/>
      <c r="U649" s="64"/>
      <c r="V649" s="64"/>
      <c r="W649" s="65"/>
      <c r="X649" s="66" t="s">
        <v>1527</v>
      </c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8"/>
      <c r="AJ649" s="66" t="s">
        <v>77</v>
      </c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8"/>
      <c r="AY649" s="69">
        <v>778</v>
      </c>
      <c r="AZ649" s="69"/>
      <c r="BA649" s="69"/>
      <c r="BB649" s="69"/>
      <c r="BC649" s="69"/>
      <c r="BD649" s="69"/>
      <c r="BE649" s="62" t="s">
        <v>95</v>
      </c>
      <c r="BF649" s="62"/>
      <c r="BG649" s="62"/>
      <c r="BH649" s="62"/>
      <c r="BI649" s="62"/>
      <c r="BJ649" s="62"/>
      <c r="BK649" s="62"/>
      <c r="BL649" s="62"/>
      <c r="BM649" s="62"/>
      <c r="BN649" s="62">
        <v>8</v>
      </c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58">
        <v>71701000</v>
      </c>
      <c r="BZ649" s="59"/>
      <c r="CA649" s="59"/>
      <c r="CB649" s="59"/>
      <c r="CC649" s="59"/>
      <c r="CD649" s="59"/>
      <c r="CE649" s="60" t="s">
        <v>80</v>
      </c>
      <c r="CF649" s="60"/>
      <c r="CG649" s="60"/>
      <c r="CH649" s="60"/>
      <c r="CI649" s="60"/>
      <c r="CJ649" s="60"/>
      <c r="CK649" s="60"/>
      <c r="CL649" s="60"/>
      <c r="CM649" s="60"/>
      <c r="CN649" s="61">
        <v>886024.48</v>
      </c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59" t="s">
        <v>634</v>
      </c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 t="s">
        <v>643</v>
      </c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73" t="s">
        <v>86</v>
      </c>
      <c r="EA649" s="74"/>
      <c r="EB649" s="74"/>
      <c r="EC649" s="74"/>
      <c r="ED649" s="74"/>
      <c r="EE649" s="74"/>
      <c r="EF649" s="74"/>
      <c r="EG649" s="74"/>
      <c r="EH649" s="74"/>
      <c r="EI649" s="74"/>
      <c r="EJ649" s="74"/>
      <c r="EK649" s="75"/>
      <c r="EL649" s="73" t="s">
        <v>84</v>
      </c>
      <c r="EM649" s="74"/>
      <c r="EN649" s="74"/>
      <c r="EO649" s="74"/>
      <c r="EP649" s="74"/>
      <c r="EQ649" s="74"/>
      <c r="ER649" s="74"/>
      <c r="ES649" s="74"/>
      <c r="ET649" s="74"/>
      <c r="EU649" s="74"/>
      <c r="EV649" s="74"/>
      <c r="EW649" s="74"/>
      <c r="EX649" s="75"/>
    </row>
    <row r="650" spans="1:154" s="15" customFormat="1" ht="39.75" customHeight="1" x14ac:dyDescent="0.2">
      <c r="A650" s="43" t="s">
        <v>883</v>
      </c>
      <c r="B650" s="44"/>
      <c r="C650" s="44"/>
      <c r="D650" s="44"/>
      <c r="E650" s="45"/>
      <c r="F650" s="63" t="s">
        <v>1306</v>
      </c>
      <c r="G650" s="64"/>
      <c r="H650" s="64"/>
      <c r="I650" s="64"/>
      <c r="J650" s="64"/>
      <c r="K650" s="64"/>
      <c r="L650" s="64"/>
      <c r="M650" s="64"/>
      <c r="N650" s="65"/>
      <c r="O650" s="63" t="s">
        <v>312</v>
      </c>
      <c r="P650" s="64"/>
      <c r="Q650" s="64"/>
      <c r="R650" s="64"/>
      <c r="S650" s="64"/>
      <c r="T650" s="64"/>
      <c r="U650" s="64"/>
      <c r="V650" s="64"/>
      <c r="W650" s="65"/>
      <c r="X650" s="66" t="s">
        <v>1340</v>
      </c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8"/>
      <c r="AJ650" s="66" t="s">
        <v>77</v>
      </c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8"/>
      <c r="AY650" s="69">
        <v>778</v>
      </c>
      <c r="AZ650" s="69"/>
      <c r="BA650" s="69"/>
      <c r="BB650" s="69"/>
      <c r="BC650" s="69"/>
      <c r="BD650" s="69"/>
      <c r="BE650" s="62" t="s">
        <v>95</v>
      </c>
      <c r="BF650" s="62"/>
      <c r="BG650" s="62"/>
      <c r="BH650" s="62"/>
      <c r="BI650" s="62"/>
      <c r="BJ650" s="62"/>
      <c r="BK650" s="62"/>
      <c r="BL650" s="62"/>
      <c r="BM650" s="62"/>
      <c r="BN650" s="62">
        <v>8</v>
      </c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58">
        <v>71701000</v>
      </c>
      <c r="BZ650" s="59"/>
      <c r="CA650" s="59"/>
      <c r="CB650" s="59"/>
      <c r="CC650" s="59"/>
      <c r="CD650" s="59"/>
      <c r="CE650" s="60" t="s">
        <v>80</v>
      </c>
      <c r="CF650" s="60"/>
      <c r="CG650" s="60"/>
      <c r="CH650" s="60"/>
      <c r="CI650" s="60"/>
      <c r="CJ650" s="60"/>
      <c r="CK650" s="60"/>
      <c r="CL650" s="60"/>
      <c r="CM650" s="60"/>
      <c r="CN650" s="61">
        <v>3165536</v>
      </c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59" t="s">
        <v>634</v>
      </c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 t="s">
        <v>643</v>
      </c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73" t="s">
        <v>102</v>
      </c>
      <c r="EA650" s="74"/>
      <c r="EB650" s="74"/>
      <c r="EC650" s="74"/>
      <c r="ED650" s="74"/>
      <c r="EE650" s="74"/>
      <c r="EF650" s="74"/>
      <c r="EG650" s="74"/>
      <c r="EH650" s="74"/>
      <c r="EI650" s="74"/>
      <c r="EJ650" s="74"/>
      <c r="EK650" s="75"/>
      <c r="EL650" s="73" t="s">
        <v>103</v>
      </c>
      <c r="EM650" s="74"/>
      <c r="EN650" s="74"/>
      <c r="EO650" s="74"/>
      <c r="EP650" s="74"/>
      <c r="EQ650" s="74"/>
      <c r="ER650" s="74"/>
      <c r="ES650" s="74"/>
      <c r="ET650" s="74"/>
      <c r="EU650" s="74"/>
      <c r="EV650" s="74"/>
      <c r="EW650" s="74"/>
      <c r="EX650" s="75"/>
    </row>
    <row r="651" spans="1:154" s="15" customFormat="1" ht="39.75" customHeight="1" x14ac:dyDescent="0.2">
      <c r="A651" s="43" t="s">
        <v>884</v>
      </c>
      <c r="B651" s="44"/>
      <c r="C651" s="44"/>
      <c r="D651" s="44"/>
      <c r="E651" s="45"/>
      <c r="F651" s="63" t="s">
        <v>1306</v>
      </c>
      <c r="G651" s="64"/>
      <c r="H651" s="64"/>
      <c r="I651" s="64"/>
      <c r="J651" s="64"/>
      <c r="K651" s="64"/>
      <c r="L651" s="64"/>
      <c r="M651" s="64"/>
      <c r="N651" s="65"/>
      <c r="O651" s="63" t="s">
        <v>312</v>
      </c>
      <c r="P651" s="64"/>
      <c r="Q651" s="64"/>
      <c r="R651" s="64"/>
      <c r="S651" s="64"/>
      <c r="T651" s="64"/>
      <c r="U651" s="64"/>
      <c r="V651" s="64"/>
      <c r="W651" s="65"/>
      <c r="X651" s="66" t="s">
        <v>299</v>
      </c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8"/>
      <c r="AJ651" s="66" t="s">
        <v>77</v>
      </c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8"/>
      <c r="AY651" s="69">
        <v>778</v>
      </c>
      <c r="AZ651" s="69"/>
      <c r="BA651" s="69"/>
      <c r="BB651" s="69"/>
      <c r="BC651" s="69"/>
      <c r="BD651" s="69"/>
      <c r="BE651" s="62" t="s">
        <v>95</v>
      </c>
      <c r="BF651" s="62"/>
      <c r="BG651" s="62"/>
      <c r="BH651" s="62"/>
      <c r="BI651" s="62"/>
      <c r="BJ651" s="62"/>
      <c r="BK651" s="62"/>
      <c r="BL651" s="62"/>
      <c r="BM651" s="62"/>
      <c r="BN651" s="62">
        <v>21</v>
      </c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58">
        <v>71701000</v>
      </c>
      <c r="BZ651" s="59"/>
      <c r="CA651" s="59"/>
      <c r="CB651" s="59"/>
      <c r="CC651" s="59"/>
      <c r="CD651" s="59"/>
      <c r="CE651" s="60" t="s">
        <v>80</v>
      </c>
      <c r="CF651" s="60"/>
      <c r="CG651" s="60"/>
      <c r="CH651" s="60"/>
      <c r="CI651" s="60"/>
      <c r="CJ651" s="60"/>
      <c r="CK651" s="60"/>
      <c r="CL651" s="60"/>
      <c r="CM651" s="60"/>
      <c r="CN651" s="61">
        <v>3556264.8</v>
      </c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59" t="s">
        <v>634</v>
      </c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 t="s">
        <v>643</v>
      </c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73" t="s">
        <v>102</v>
      </c>
      <c r="EA651" s="74"/>
      <c r="EB651" s="74"/>
      <c r="EC651" s="74"/>
      <c r="ED651" s="74"/>
      <c r="EE651" s="74"/>
      <c r="EF651" s="74"/>
      <c r="EG651" s="74"/>
      <c r="EH651" s="74"/>
      <c r="EI651" s="74"/>
      <c r="EJ651" s="74"/>
      <c r="EK651" s="75"/>
      <c r="EL651" s="73" t="s">
        <v>103</v>
      </c>
      <c r="EM651" s="74"/>
      <c r="EN651" s="74"/>
      <c r="EO651" s="74"/>
      <c r="EP651" s="74"/>
      <c r="EQ651" s="74"/>
      <c r="ER651" s="74"/>
      <c r="ES651" s="74"/>
      <c r="ET651" s="74"/>
      <c r="EU651" s="74"/>
      <c r="EV651" s="74"/>
      <c r="EW651" s="74"/>
      <c r="EX651" s="75"/>
    </row>
    <row r="652" spans="1:154" s="15" customFormat="1" ht="39.75" customHeight="1" x14ac:dyDescent="0.2">
      <c r="A652" s="43" t="s">
        <v>885</v>
      </c>
      <c r="B652" s="44"/>
      <c r="C652" s="44"/>
      <c r="D652" s="44"/>
      <c r="E652" s="45"/>
      <c r="F652" s="63" t="s">
        <v>1306</v>
      </c>
      <c r="G652" s="64"/>
      <c r="H652" s="64"/>
      <c r="I652" s="64"/>
      <c r="J652" s="64"/>
      <c r="K652" s="64"/>
      <c r="L652" s="64"/>
      <c r="M652" s="64"/>
      <c r="N652" s="65"/>
      <c r="O652" s="63" t="s">
        <v>312</v>
      </c>
      <c r="P652" s="64"/>
      <c r="Q652" s="64"/>
      <c r="R652" s="64"/>
      <c r="S652" s="64"/>
      <c r="T652" s="64"/>
      <c r="U652" s="64"/>
      <c r="V652" s="64"/>
      <c r="W652" s="65"/>
      <c r="X652" s="66" t="s">
        <v>344</v>
      </c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8"/>
      <c r="AJ652" s="66" t="s">
        <v>77</v>
      </c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8"/>
      <c r="AY652" s="69">
        <v>778</v>
      </c>
      <c r="AZ652" s="69"/>
      <c r="BA652" s="69"/>
      <c r="BB652" s="69"/>
      <c r="BC652" s="69"/>
      <c r="BD652" s="69"/>
      <c r="BE652" s="62" t="s">
        <v>95</v>
      </c>
      <c r="BF652" s="62"/>
      <c r="BG652" s="62"/>
      <c r="BH652" s="62"/>
      <c r="BI652" s="62"/>
      <c r="BJ652" s="62"/>
      <c r="BK652" s="62"/>
      <c r="BL652" s="62"/>
      <c r="BM652" s="62"/>
      <c r="BN652" s="62">
        <v>150</v>
      </c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58">
        <v>71701000</v>
      </c>
      <c r="BZ652" s="59"/>
      <c r="CA652" s="59"/>
      <c r="CB652" s="59"/>
      <c r="CC652" s="59"/>
      <c r="CD652" s="59"/>
      <c r="CE652" s="60" t="s">
        <v>80</v>
      </c>
      <c r="CF652" s="60"/>
      <c r="CG652" s="60"/>
      <c r="CH652" s="60"/>
      <c r="CI652" s="60"/>
      <c r="CJ652" s="60"/>
      <c r="CK652" s="60"/>
      <c r="CL652" s="60"/>
      <c r="CM652" s="60"/>
      <c r="CN652" s="61">
        <v>8438298</v>
      </c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59" t="s">
        <v>634</v>
      </c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 t="s">
        <v>643</v>
      </c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73" t="s">
        <v>102</v>
      </c>
      <c r="EA652" s="74"/>
      <c r="EB652" s="74"/>
      <c r="EC652" s="74"/>
      <c r="ED652" s="74"/>
      <c r="EE652" s="74"/>
      <c r="EF652" s="74"/>
      <c r="EG652" s="74"/>
      <c r="EH652" s="74"/>
      <c r="EI652" s="74"/>
      <c r="EJ652" s="74"/>
      <c r="EK652" s="75"/>
      <c r="EL652" s="73" t="s">
        <v>103</v>
      </c>
      <c r="EM652" s="74"/>
      <c r="EN652" s="74"/>
      <c r="EO652" s="74"/>
      <c r="EP652" s="74"/>
      <c r="EQ652" s="74"/>
      <c r="ER652" s="74"/>
      <c r="ES652" s="74"/>
      <c r="ET652" s="74"/>
      <c r="EU652" s="74"/>
      <c r="EV652" s="74"/>
      <c r="EW652" s="74"/>
      <c r="EX652" s="75"/>
    </row>
    <row r="653" spans="1:154" s="15" customFormat="1" ht="39.75" customHeight="1" x14ac:dyDescent="0.2">
      <c r="A653" s="43" t="s">
        <v>886</v>
      </c>
      <c r="B653" s="44"/>
      <c r="C653" s="44"/>
      <c r="D653" s="44"/>
      <c r="E653" s="45"/>
      <c r="F653" s="63" t="s">
        <v>1306</v>
      </c>
      <c r="G653" s="64"/>
      <c r="H653" s="64"/>
      <c r="I653" s="64"/>
      <c r="J653" s="64"/>
      <c r="K653" s="64"/>
      <c r="L653" s="64"/>
      <c r="M653" s="64"/>
      <c r="N653" s="65"/>
      <c r="O653" s="63" t="s">
        <v>1146</v>
      </c>
      <c r="P653" s="64"/>
      <c r="Q653" s="64"/>
      <c r="R653" s="64"/>
      <c r="S653" s="64"/>
      <c r="T653" s="64"/>
      <c r="U653" s="64"/>
      <c r="V653" s="64"/>
      <c r="W653" s="65"/>
      <c r="X653" s="66" t="s">
        <v>391</v>
      </c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8"/>
      <c r="AJ653" s="66" t="s">
        <v>77</v>
      </c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8"/>
      <c r="AY653" s="69">
        <v>778</v>
      </c>
      <c r="AZ653" s="69"/>
      <c r="BA653" s="69"/>
      <c r="BB653" s="69"/>
      <c r="BC653" s="69"/>
      <c r="BD653" s="69"/>
      <c r="BE653" s="62" t="s">
        <v>95</v>
      </c>
      <c r="BF653" s="62"/>
      <c r="BG653" s="62"/>
      <c r="BH653" s="62"/>
      <c r="BI653" s="62"/>
      <c r="BJ653" s="62"/>
      <c r="BK653" s="62"/>
      <c r="BL653" s="62"/>
      <c r="BM653" s="62"/>
      <c r="BN653" s="62">
        <v>650</v>
      </c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58">
        <v>71701000</v>
      </c>
      <c r="BZ653" s="59"/>
      <c r="CA653" s="59"/>
      <c r="CB653" s="59"/>
      <c r="CC653" s="59"/>
      <c r="CD653" s="59"/>
      <c r="CE653" s="60" t="s">
        <v>80</v>
      </c>
      <c r="CF653" s="60"/>
      <c r="CG653" s="60"/>
      <c r="CH653" s="60"/>
      <c r="CI653" s="60"/>
      <c r="CJ653" s="60"/>
      <c r="CK653" s="60"/>
      <c r="CL653" s="60"/>
      <c r="CM653" s="60"/>
      <c r="CN653" s="61">
        <v>3289250</v>
      </c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59" t="s">
        <v>634</v>
      </c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 t="s">
        <v>643</v>
      </c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73" t="s">
        <v>102</v>
      </c>
      <c r="EA653" s="74"/>
      <c r="EB653" s="74"/>
      <c r="EC653" s="74"/>
      <c r="ED653" s="74"/>
      <c r="EE653" s="74"/>
      <c r="EF653" s="74"/>
      <c r="EG653" s="74"/>
      <c r="EH653" s="74"/>
      <c r="EI653" s="74"/>
      <c r="EJ653" s="74"/>
      <c r="EK653" s="75"/>
      <c r="EL653" s="73" t="s">
        <v>103</v>
      </c>
      <c r="EM653" s="74"/>
      <c r="EN653" s="74"/>
      <c r="EO653" s="74"/>
      <c r="EP653" s="74"/>
      <c r="EQ653" s="74"/>
      <c r="ER653" s="74"/>
      <c r="ES653" s="74"/>
      <c r="ET653" s="74"/>
      <c r="EU653" s="74"/>
      <c r="EV653" s="74"/>
      <c r="EW653" s="74"/>
      <c r="EX653" s="75"/>
    </row>
    <row r="654" spans="1:154" s="15" customFormat="1" ht="38.25" customHeight="1" x14ac:dyDescent="0.2">
      <c r="A654" s="43" t="s">
        <v>887</v>
      </c>
      <c r="B654" s="44"/>
      <c r="C654" s="44"/>
      <c r="D654" s="44"/>
      <c r="E654" s="45"/>
      <c r="F654" s="63" t="s">
        <v>1306</v>
      </c>
      <c r="G654" s="64"/>
      <c r="H654" s="64"/>
      <c r="I654" s="64"/>
      <c r="J654" s="64"/>
      <c r="K654" s="64"/>
      <c r="L654" s="64"/>
      <c r="M654" s="64"/>
      <c r="N654" s="65"/>
      <c r="O654" s="63" t="s">
        <v>312</v>
      </c>
      <c r="P654" s="64"/>
      <c r="Q654" s="64"/>
      <c r="R654" s="64"/>
      <c r="S654" s="64"/>
      <c r="T654" s="64"/>
      <c r="U654" s="64"/>
      <c r="V654" s="64"/>
      <c r="W654" s="65"/>
      <c r="X654" s="66" t="s">
        <v>344</v>
      </c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8"/>
      <c r="AJ654" s="66" t="s">
        <v>77</v>
      </c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8"/>
      <c r="AY654" s="69">
        <v>778</v>
      </c>
      <c r="AZ654" s="69"/>
      <c r="BA654" s="69"/>
      <c r="BB654" s="69"/>
      <c r="BC654" s="69"/>
      <c r="BD654" s="69"/>
      <c r="BE654" s="62" t="s">
        <v>95</v>
      </c>
      <c r="BF654" s="62"/>
      <c r="BG654" s="62"/>
      <c r="BH654" s="62"/>
      <c r="BI654" s="62"/>
      <c r="BJ654" s="62"/>
      <c r="BK654" s="62"/>
      <c r="BL654" s="62"/>
      <c r="BM654" s="62"/>
      <c r="BN654" s="62">
        <v>30</v>
      </c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58">
        <v>71701000</v>
      </c>
      <c r="BZ654" s="59"/>
      <c r="CA654" s="59"/>
      <c r="CB654" s="59"/>
      <c r="CC654" s="59"/>
      <c r="CD654" s="59"/>
      <c r="CE654" s="60" t="s">
        <v>80</v>
      </c>
      <c r="CF654" s="60"/>
      <c r="CG654" s="60"/>
      <c r="CH654" s="60"/>
      <c r="CI654" s="60"/>
      <c r="CJ654" s="60"/>
      <c r="CK654" s="60"/>
      <c r="CL654" s="60"/>
      <c r="CM654" s="60"/>
      <c r="CN654" s="61">
        <v>1071213</v>
      </c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76" t="s">
        <v>1484</v>
      </c>
      <c r="DC654" s="76"/>
      <c r="DD654" s="76"/>
      <c r="DE654" s="76"/>
      <c r="DF654" s="76"/>
      <c r="DG654" s="76"/>
      <c r="DH654" s="76"/>
      <c r="DI654" s="76"/>
      <c r="DJ654" s="76"/>
      <c r="DK654" s="76"/>
      <c r="DL654" s="76"/>
      <c r="DM654" s="76"/>
      <c r="DN654" s="76"/>
      <c r="DO654" s="76" t="s">
        <v>643</v>
      </c>
      <c r="DP654" s="76"/>
      <c r="DQ654" s="76"/>
      <c r="DR654" s="76"/>
      <c r="DS654" s="76"/>
      <c r="DT654" s="76"/>
      <c r="DU654" s="76"/>
      <c r="DV654" s="76"/>
      <c r="DW654" s="76"/>
      <c r="DX654" s="76"/>
      <c r="DY654" s="76"/>
      <c r="DZ654" s="62" t="s">
        <v>86</v>
      </c>
      <c r="EA654" s="62"/>
      <c r="EB654" s="62"/>
      <c r="EC654" s="62"/>
      <c r="ED654" s="62"/>
      <c r="EE654" s="62"/>
      <c r="EF654" s="62"/>
      <c r="EG654" s="62"/>
      <c r="EH654" s="62"/>
      <c r="EI654" s="62"/>
      <c r="EJ654" s="62"/>
      <c r="EK654" s="62"/>
      <c r="EL654" s="81" t="s">
        <v>84</v>
      </c>
      <c r="EM654" s="81"/>
      <c r="EN654" s="81"/>
      <c r="EO654" s="81"/>
      <c r="EP654" s="81"/>
      <c r="EQ654" s="81"/>
      <c r="ER654" s="81"/>
      <c r="ES654" s="81"/>
      <c r="ET654" s="81"/>
      <c r="EU654" s="81"/>
      <c r="EV654" s="81"/>
      <c r="EW654" s="81"/>
      <c r="EX654" s="81"/>
    </row>
    <row r="655" spans="1:154" s="15" customFormat="1" ht="38.25" customHeight="1" x14ac:dyDescent="0.2">
      <c r="A655" s="43" t="s">
        <v>888</v>
      </c>
      <c r="B655" s="44"/>
      <c r="C655" s="44"/>
      <c r="D655" s="44"/>
      <c r="E655" s="45"/>
      <c r="F655" s="63" t="s">
        <v>1306</v>
      </c>
      <c r="G655" s="64"/>
      <c r="H655" s="64"/>
      <c r="I655" s="64"/>
      <c r="J655" s="64"/>
      <c r="K655" s="64"/>
      <c r="L655" s="64"/>
      <c r="M655" s="64"/>
      <c r="N655" s="65"/>
      <c r="O655" s="63" t="s">
        <v>312</v>
      </c>
      <c r="P655" s="64"/>
      <c r="Q655" s="64"/>
      <c r="R655" s="64"/>
      <c r="S655" s="64"/>
      <c r="T655" s="64"/>
      <c r="U655" s="64"/>
      <c r="V655" s="64"/>
      <c r="W655" s="65"/>
      <c r="X655" s="66" t="s">
        <v>344</v>
      </c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8"/>
      <c r="AJ655" s="66" t="s">
        <v>77</v>
      </c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8"/>
      <c r="AY655" s="69">
        <v>778</v>
      </c>
      <c r="AZ655" s="69"/>
      <c r="BA655" s="69"/>
      <c r="BB655" s="69"/>
      <c r="BC655" s="69"/>
      <c r="BD655" s="69"/>
      <c r="BE655" s="62" t="s">
        <v>95</v>
      </c>
      <c r="BF655" s="62"/>
      <c r="BG655" s="62"/>
      <c r="BH655" s="62"/>
      <c r="BI655" s="62"/>
      <c r="BJ655" s="62"/>
      <c r="BK655" s="62"/>
      <c r="BL655" s="62"/>
      <c r="BM655" s="62"/>
      <c r="BN655" s="62">
        <v>200</v>
      </c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58">
        <v>71701000</v>
      </c>
      <c r="BZ655" s="59"/>
      <c r="CA655" s="59"/>
      <c r="CB655" s="59"/>
      <c r="CC655" s="59"/>
      <c r="CD655" s="59"/>
      <c r="CE655" s="60" t="s">
        <v>80</v>
      </c>
      <c r="CF655" s="60"/>
      <c r="CG655" s="60"/>
      <c r="CH655" s="60"/>
      <c r="CI655" s="60"/>
      <c r="CJ655" s="60"/>
      <c r="CK655" s="60"/>
      <c r="CL655" s="60"/>
      <c r="CM655" s="60"/>
      <c r="CN655" s="61">
        <v>478610</v>
      </c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76" t="s">
        <v>1484</v>
      </c>
      <c r="DC655" s="76"/>
      <c r="DD655" s="76"/>
      <c r="DE655" s="76"/>
      <c r="DF655" s="76"/>
      <c r="DG655" s="76"/>
      <c r="DH655" s="76"/>
      <c r="DI655" s="76"/>
      <c r="DJ655" s="76"/>
      <c r="DK655" s="76"/>
      <c r="DL655" s="76"/>
      <c r="DM655" s="76"/>
      <c r="DN655" s="76"/>
      <c r="DO655" s="76" t="s">
        <v>643</v>
      </c>
      <c r="DP655" s="76"/>
      <c r="DQ655" s="76"/>
      <c r="DR655" s="76"/>
      <c r="DS655" s="76"/>
      <c r="DT655" s="76"/>
      <c r="DU655" s="76"/>
      <c r="DV655" s="76"/>
      <c r="DW655" s="76"/>
      <c r="DX655" s="76"/>
      <c r="DY655" s="76"/>
      <c r="DZ655" s="62" t="s">
        <v>86</v>
      </c>
      <c r="EA655" s="62"/>
      <c r="EB655" s="62"/>
      <c r="EC655" s="62"/>
      <c r="ED655" s="62"/>
      <c r="EE655" s="62"/>
      <c r="EF655" s="62"/>
      <c r="EG655" s="62"/>
      <c r="EH655" s="62"/>
      <c r="EI655" s="62"/>
      <c r="EJ655" s="62"/>
      <c r="EK655" s="62"/>
      <c r="EL655" s="81" t="s">
        <v>84</v>
      </c>
      <c r="EM655" s="81"/>
      <c r="EN655" s="81"/>
      <c r="EO655" s="81"/>
      <c r="EP655" s="81"/>
      <c r="EQ655" s="81"/>
      <c r="ER655" s="81"/>
      <c r="ES655" s="81"/>
      <c r="ET655" s="81"/>
      <c r="EU655" s="81"/>
      <c r="EV655" s="81"/>
      <c r="EW655" s="81"/>
      <c r="EX655" s="81"/>
    </row>
    <row r="656" spans="1:154" s="15" customFormat="1" ht="38.25" customHeight="1" x14ac:dyDescent="0.2">
      <c r="A656" s="43" t="s">
        <v>889</v>
      </c>
      <c r="B656" s="44"/>
      <c r="C656" s="44"/>
      <c r="D656" s="44"/>
      <c r="E656" s="45"/>
      <c r="F656" s="63" t="s">
        <v>1306</v>
      </c>
      <c r="G656" s="64"/>
      <c r="H656" s="64"/>
      <c r="I656" s="64"/>
      <c r="J656" s="64"/>
      <c r="K656" s="64"/>
      <c r="L656" s="64"/>
      <c r="M656" s="64"/>
      <c r="N656" s="65"/>
      <c r="O656" s="63" t="s">
        <v>312</v>
      </c>
      <c r="P656" s="64"/>
      <c r="Q656" s="64"/>
      <c r="R656" s="64"/>
      <c r="S656" s="64"/>
      <c r="T656" s="64"/>
      <c r="U656" s="64"/>
      <c r="V656" s="64"/>
      <c r="W656" s="65"/>
      <c r="X656" s="66" t="s">
        <v>344</v>
      </c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8"/>
      <c r="AJ656" s="66" t="s">
        <v>77</v>
      </c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8"/>
      <c r="AY656" s="69">
        <v>778</v>
      </c>
      <c r="AZ656" s="69"/>
      <c r="BA656" s="69"/>
      <c r="BB656" s="69"/>
      <c r="BC656" s="69"/>
      <c r="BD656" s="69"/>
      <c r="BE656" s="62" t="s">
        <v>95</v>
      </c>
      <c r="BF656" s="62"/>
      <c r="BG656" s="62"/>
      <c r="BH656" s="62"/>
      <c r="BI656" s="62"/>
      <c r="BJ656" s="62"/>
      <c r="BK656" s="62"/>
      <c r="BL656" s="62"/>
      <c r="BM656" s="62"/>
      <c r="BN656" s="62">
        <v>9</v>
      </c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58">
        <v>71701000</v>
      </c>
      <c r="BZ656" s="59"/>
      <c r="CA656" s="59"/>
      <c r="CB656" s="59"/>
      <c r="CC656" s="59"/>
      <c r="CD656" s="59"/>
      <c r="CE656" s="60" t="s">
        <v>80</v>
      </c>
      <c r="CF656" s="60"/>
      <c r="CG656" s="60"/>
      <c r="CH656" s="60"/>
      <c r="CI656" s="60"/>
      <c r="CJ656" s="60"/>
      <c r="CK656" s="60"/>
      <c r="CL656" s="60"/>
      <c r="CM656" s="60"/>
      <c r="CN656" s="61">
        <v>583781.4</v>
      </c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76" t="s">
        <v>1484</v>
      </c>
      <c r="DC656" s="76"/>
      <c r="DD656" s="76"/>
      <c r="DE656" s="76"/>
      <c r="DF656" s="76"/>
      <c r="DG656" s="76"/>
      <c r="DH656" s="76"/>
      <c r="DI656" s="76"/>
      <c r="DJ656" s="76"/>
      <c r="DK656" s="76"/>
      <c r="DL656" s="76"/>
      <c r="DM656" s="76"/>
      <c r="DN656" s="76"/>
      <c r="DO656" s="76" t="s">
        <v>643</v>
      </c>
      <c r="DP656" s="76"/>
      <c r="DQ656" s="76"/>
      <c r="DR656" s="76"/>
      <c r="DS656" s="76"/>
      <c r="DT656" s="76"/>
      <c r="DU656" s="76"/>
      <c r="DV656" s="76"/>
      <c r="DW656" s="76"/>
      <c r="DX656" s="76"/>
      <c r="DY656" s="76"/>
      <c r="DZ656" s="62" t="s">
        <v>86</v>
      </c>
      <c r="EA656" s="62"/>
      <c r="EB656" s="62"/>
      <c r="EC656" s="62"/>
      <c r="ED656" s="62"/>
      <c r="EE656" s="62"/>
      <c r="EF656" s="62"/>
      <c r="EG656" s="62"/>
      <c r="EH656" s="62"/>
      <c r="EI656" s="62"/>
      <c r="EJ656" s="62"/>
      <c r="EK656" s="62"/>
      <c r="EL656" s="81" t="s">
        <v>84</v>
      </c>
      <c r="EM656" s="81"/>
      <c r="EN656" s="81"/>
      <c r="EO656" s="81"/>
      <c r="EP656" s="81"/>
      <c r="EQ656" s="81"/>
      <c r="ER656" s="81"/>
      <c r="ES656" s="81"/>
      <c r="ET656" s="81"/>
      <c r="EU656" s="81"/>
      <c r="EV656" s="81"/>
      <c r="EW656" s="81"/>
      <c r="EX656" s="81"/>
    </row>
    <row r="657" spans="1:154" s="15" customFormat="1" ht="38.25" customHeight="1" x14ac:dyDescent="0.2">
      <c r="A657" s="43" t="s">
        <v>890</v>
      </c>
      <c r="B657" s="44"/>
      <c r="C657" s="44"/>
      <c r="D657" s="44"/>
      <c r="E657" s="45"/>
      <c r="F657" s="63" t="s">
        <v>1306</v>
      </c>
      <c r="G657" s="64"/>
      <c r="H657" s="64"/>
      <c r="I657" s="64"/>
      <c r="J657" s="64"/>
      <c r="K657" s="64"/>
      <c r="L657" s="64"/>
      <c r="M657" s="64"/>
      <c r="N657" s="65"/>
      <c r="O657" s="63" t="s">
        <v>312</v>
      </c>
      <c r="P657" s="64"/>
      <c r="Q657" s="64"/>
      <c r="R657" s="64"/>
      <c r="S657" s="64"/>
      <c r="T657" s="64"/>
      <c r="U657" s="64"/>
      <c r="V657" s="64"/>
      <c r="W657" s="65"/>
      <c r="X657" s="66" t="s">
        <v>125</v>
      </c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8"/>
      <c r="AJ657" s="66" t="s">
        <v>77</v>
      </c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8"/>
      <c r="AY657" s="69">
        <v>778</v>
      </c>
      <c r="AZ657" s="69"/>
      <c r="BA657" s="69"/>
      <c r="BB657" s="69"/>
      <c r="BC657" s="69"/>
      <c r="BD657" s="69"/>
      <c r="BE657" s="62" t="s">
        <v>95</v>
      </c>
      <c r="BF657" s="62"/>
      <c r="BG657" s="62"/>
      <c r="BH657" s="62"/>
      <c r="BI657" s="62"/>
      <c r="BJ657" s="62"/>
      <c r="BK657" s="62"/>
      <c r="BL657" s="62"/>
      <c r="BM657" s="62"/>
      <c r="BN657" s="62">
        <v>200</v>
      </c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58">
        <v>71701000</v>
      </c>
      <c r="BZ657" s="59"/>
      <c r="CA657" s="59"/>
      <c r="CB657" s="59"/>
      <c r="CC657" s="59"/>
      <c r="CD657" s="59"/>
      <c r="CE657" s="60" t="s">
        <v>80</v>
      </c>
      <c r="CF657" s="60"/>
      <c r="CG657" s="60"/>
      <c r="CH657" s="60"/>
      <c r="CI657" s="60"/>
      <c r="CJ657" s="60"/>
      <c r="CK657" s="60"/>
      <c r="CL657" s="60"/>
      <c r="CM657" s="60"/>
      <c r="CN657" s="61">
        <v>177782</v>
      </c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76" t="s">
        <v>1484</v>
      </c>
      <c r="DC657" s="76"/>
      <c r="DD657" s="76"/>
      <c r="DE657" s="76"/>
      <c r="DF657" s="76"/>
      <c r="DG657" s="76"/>
      <c r="DH657" s="76"/>
      <c r="DI657" s="76"/>
      <c r="DJ657" s="76"/>
      <c r="DK657" s="76"/>
      <c r="DL657" s="76"/>
      <c r="DM657" s="76"/>
      <c r="DN657" s="76"/>
      <c r="DO657" s="76" t="s">
        <v>643</v>
      </c>
      <c r="DP657" s="76"/>
      <c r="DQ657" s="76"/>
      <c r="DR657" s="76"/>
      <c r="DS657" s="76"/>
      <c r="DT657" s="76"/>
      <c r="DU657" s="76"/>
      <c r="DV657" s="76"/>
      <c r="DW657" s="76"/>
      <c r="DX657" s="76"/>
      <c r="DY657" s="76"/>
      <c r="DZ657" s="62" t="s">
        <v>86</v>
      </c>
      <c r="EA657" s="62"/>
      <c r="EB657" s="62"/>
      <c r="EC657" s="62"/>
      <c r="ED657" s="62"/>
      <c r="EE657" s="62"/>
      <c r="EF657" s="62"/>
      <c r="EG657" s="62"/>
      <c r="EH657" s="62"/>
      <c r="EI657" s="62"/>
      <c r="EJ657" s="62"/>
      <c r="EK657" s="62"/>
      <c r="EL657" s="81" t="s">
        <v>84</v>
      </c>
      <c r="EM657" s="81"/>
      <c r="EN657" s="81"/>
      <c r="EO657" s="81"/>
      <c r="EP657" s="81"/>
      <c r="EQ657" s="81"/>
      <c r="ER657" s="81"/>
      <c r="ES657" s="81"/>
      <c r="ET657" s="81"/>
      <c r="EU657" s="81"/>
      <c r="EV657" s="81"/>
      <c r="EW657" s="81"/>
      <c r="EX657" s="81"/>
    </row>
    <row r="658" spans="1:154" s="15" customFormat="1" ht="38.25" customHeight="1" x14ac:dyDescent="0.2">
      <c r="A658" s="43" t="s">
        <v>891</v>
      </c>
      <c r="B658" s="44"/>
      <c r="C658" s="44"/>
      <c r="D658" s="44"/>
      <c r="E658" s="45"/>
      <c r="F658" s="63" t="s">
        <v>1306</v>
      </c>
      <c r="G658" s="64"/>
      <c r="H658" s="64"/>
      <c r="I658" s="64"/>
      <c r="J658" s="64"/>
      <c r="K658" s="64"/>
      <c r="L658" s="64"/>
      <c r="M658" s="64"/>
      <c r="N658" s="65"/>
      <c r="O658" s="63" t="s">
        <v>312</v>
      </c>
      <c r="P658" s="64"/>
      <c r="Q658" s="64"/>
      <c r="R658" s="64"/>
      <c r="S658" s="64"/>
      <c r="T658" s="64"/>
      <c r="U658" s="64"/>
      <c r="V658" s="64"/>
      <c r="W658" s="65"/>
      <c r="X658" s="66" t="s">
        <v>344</v>
      </c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8"/>
      <c r="AJ658" s="66" t="s">
        <v>77</v>
      </c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8"/>
      <c r="AY658" s="69">
        <v>778</v>
      </c>
      <c r="AZ658" s="69"/>
      <c r="BA658" s="69"/>
      <c r="BB658" s="69"/>
      <c r="BC658" s="69"/>
      <c r="BD658" s="69"/>
      <c r="BE658" s="62" t="s">
        <v>95</v>
      </c>
      <c r="BF658" s="62"/>
      <c r="BG658" s="62"/>
      <c r="BH658" s="62"/>
      <c r="BI658" s="62"/>
      <c r="BJ658" s="62"/>
      <c r="BK658" s="62"/>
      <c r="BL658" s="62"/>
      <c r="BM658" s="62"/>
      <c r="BN658" s="62">
        <v>540</v>
      </c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58">
        <v>71701000</v>
      </c>
      <c r="BZ658" s="59"/>
      <c r="CA658" s="59"/>
      <c r="CB658" s="59"/>
      <c r="CC658" s="59"/>
      <c r="CD658" s="59"/>
      <c r="CE658" s="60" t="s">
        <v>80</v>
      </c>
      <c r="CF658" s="60"/>
      <c r="CG658" s="60"/>
      <c r="CH658" s="60"/>
      <c r="CI658" s="60"/>
      <c r="CJ658" s="60"/>
      <c r="CK658" s="60"/>
      <c r="CL658" s="60"/>
      <c r="CM658" s="60"/>
      <c r="CN658" s="61">
        <v>13020000</v>
      </c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76" t="s">
        <v>1484</v>
      </c>
      <c r="DC658" s="76"/>
      <c r="DD658" s="76"/>
      <c r="DE658" s="76"/>
      <c r="DF658" s="76"/>
      <c r="DG658" s="76"/>
      <c r="DH658" s="76"/>
      <c r="DI658" s="76"/>
      <c r="DJ658" s="76"/>
      <c r="DK658" s="76"/>
      <c r="DL658" s="76"/>
      <c r="DM658" s="76"/>
      <c r="DN658" s="76"/>
      <c r="DO658" s="76" t="s">
        <v>1537</v>
      </c>
      <c r="DP658" s="76"/>
      <c r="DQ658" s="76"/>
      <c r="DR658" s="76"/>
      <c r="DS658" s="76"/>
      <c r="DT658" s="76"/>
      <c r="DU658" s="76"/>
      <c r="DV658" s="76"/>
      <c r="DW658" s="76"/>
      <c r="DX658" s="76"/>
      <c r="DY658" s="76"/>
      <c r="DZ658" s="62" t="s">
        <v>102</v>
      </c>
      <c r="EA658" s="62"/>
      <c r="EB658" s="62"/>
      <c r="EC658" s="62"/>
      <c r="ED658" s="62"/>
      <c r="EE658" s="62"/>
      <c r="EF658" s="62"/>
      <c r="EG658" s="62"/>
      <c r="EH658" s="62"/>
      <c r="EI658" s="62"/>
      <c r="EJ658" s="62"/>
      <c r="EK658" s="62"/>
      <c r="EL658" s="81" t="s">
        <v>103</v>
      </c>
      <c r="EM658" s="81"/>
      <c r="EN658" s="81"/>
      <c r="EO658" s="81"/>
      <c r="EP658" s="81"/>
      <c r="EQ658" s="81"/>
      <c r="ER658" s="81"/>
      <c r="ES658" s="81"/>
      <c r="ET658" s="81"/>
      <c r="EU658" s="81"/>
      <c r="EV658" s="81"/>
      <c r="EW658" s="81"/>
      <c r="EX658" s="81"/>
    </row>
    <row r="659" spans="1:154" s="15" customFormat="1" ht="38.25" customHeight="1" x14ac:dyDescent="0.2">
      <c r="A659" s="43" t="s">
        <v>892</v>
      </c>
      <c r="B659" s="44"/>
      <c r="C659" s="44"/>
      <c r="D659" s="44"/>
      <c r="E659" s="45"/>
      <c r="F659" s="63" t="s">
        <v>1306</v>
      </c>
      <c r="G659" s="64"/>
      <c r="H659" s="64"/>
      <c r="I659" s="64"/>
      <c r="J659" s="64"/>
      <c r="K659" s="64"/>
      <c r="L659" s="64"/>
      <c r="M659" s="64"/>
      <c r="N659" s="65"/>
      <c r="O659" s="63" t="s">
        <v>312</v>
      </c>
      <c r="P659" s="64"/>
      <c r="Q659" s="64"/>
      <c r="R659" s="64"/>
      <c r="S659" s="64"/>
      <c r="T659" s="64"/>
      <c r="U659" s="64"/>
      <c r="V659" s="64"/>
      <c r="W659" s="65"/>
      <c r="X659" s="66" t="s">
        <v>344</v>
      </c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8"/>
      <c r="AJ659" s="66" t="s">
        <v>77</v>
      </c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8"/>
      <c r="AY659" s="69">
        <v>778</v>
      </c>
      <c r="AZ659" s="69"/>
      <c r="BA659" s="69"/>
      <c r="BB659" s="69"/>
      <c r="BC659" s="69"/>
      <c r="BD659" s="69"/>
      <c r="BE659" s="62" t="s">
        <v>95</v>
      </c>
      <c r="BF659" s="62"/>
      <c r="BG659" s="62"/>
      <c r="BH659" s="62"/>
      <c r="BI659" s="62"/>
      <c r="BJ659" s="62"/>
      <c r="BK659" s="62"/>
      <c r="BL659" s="62"/>
      <c r="BM659" s="62"/>
      <c r="BN659" s="62">
        <v>9</v>
      </c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58">
        <v>71701000</v>
      </c>
      <c r="BZ659" s="59"/>
      <c r="CA659" s="59"/>
      <c r="CB659" s="59"/>
      <c r="CC659" s="59"/>
      <c r="CD659" s="59"/>
      <c r="CE659" s="60" t="s">
        <v>80</v>
      </c>
      <c r="CF659" s="60"/>
      <c r="CG659" s="60"/>
      <c r="CH659" s="60"/>
      <c r="CI659" s="60"/>
      <c r="CJ659" s="60"/>
      <c r="CK659" s="60"/>
      <c r="CL659" s="60"/>
      <c r="CM659" s="60"/>
      <c r="CN659" s="61">
        <v>583781.4</v>
      </c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43" t="s">
        <v>1484</v>
      </c>
      <c r="DC659" s="44"/>
      <c r="DD659" s="44"/>
      <c r="DE659" s="44"/>
      <c r="DF659" s="44"/>
      <c r="DG659" s="44"/>
      <c r="DH659" s="44"/>
      <c r="DI659" s="44"/>
      <c r="DJ659" s="44"/>
      <c r="DK659" s="44"/>
      <c r="DL659" s="44"/>
      <c r="DM659" s="44"/>
      <c r="DN659" s="45"/>
      <c r="DO659" s="43" t="s">
        <v>1539</v>
      </c>
      <c r="DP659" s="44"/>
      <c r="DQ659" s="44"/>
      <c r="DR659" s="44"/>
      <c r="DS659" s="44"/>
      <c r="DT659" s="44"/>
      <c r="DU659" s="44"/>
      <c r="DV659" s="44"/>
      <c r="DW659" s="44"/>
      <c r="DX659" s="44"/>
      <c r="DY659" s="45"/>
      <c r="DZ659" s="73" t="s">
        <v>86</v>
      </c>
      <c r="EA659" s="74"/>
      <c r="EB659" s="74"/>
      <c r="EC659" s="74"/>
      <c r="ED659" s="74"/>
      <c r="EE659" s="74"/>
      <c r="EF659" s="74"/>
      <c r="EG659" s="74"/>
      <c r="EH659" s="74"/>
      <c r="EI659" s="74"/>
      <c r="EJ659" s="74"/>
      <c r="EK659" s="75"/>
      <c r="EL659" s="73" t="s">
        <v>84</v>
      </c>
      <c r="EM659" s="74"/>
      <c r="EN659" s="74"/>
      <c r="EO659" s="74"/>
      <c r="EP659" s="74"/>
      <c r="EQ659" s="74"/>
      <c r="ER659" s="74"/>
      <c r="ES659" s="74"/>
      <c r="ET659" s="74"/>
      <c r="EU659" s="74"/>
      <c r="EV659" s="74"/>
      <c r="EW659" s="74"/>
      <c r="EX659" s="75"/>
    </row>
    <row r="660" spans="1:154" s="15" customFormat="1" ht="38.25" customHeight="1" x14ac:dyDescent="0.2">
      <c r="A660" s="43" t="s">
        <v>893</v>
      </c>
      <c r="B660" s="44"/>
      <c r="C660" s="44"/>
      <c r="D660" s="44"/>
      <c r="E660" s="45"/>
      <c r="F660" s="63" t="s">
        <v>1306</v>
      </c>
      <c r="G660" s="64"/>
      <c r="H660" s="64"/>
      <c r="I660" s="64"/>
      <c r="J660" s="64"/>
      <c r="K660" s="64"/>
      <c r="L660" s="64"/>
      <c r="M660" s="64"/>
      <c r="N660" s="65"/>
      <c r="O660" s="63" t="s">
        <v>312</v>
      </c>
      <c r="P660" s="64"/>
      <c r="Q660" s="64"/>
      <c r="R660" s="64"/>
      <c r="S660" s="64"/>
      <c r="T660" s="64"/>
      <c r="U660" s="64"/>
      <c r="V660" s="64"/>
      <c r="W660" s="65"/>
      <c r="X660" s="66" t="s">
        <v>344</v>
      </c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8"/>
      <c r="AJ660" s="66" t="s">
        <v>77</v>
      </c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8"/>
      <c r="AY660" s="69">
        <v>778</v>
      </c>
      <c r="AZ660" s="69"/>
      <c r="BA660" s="69"/>
      <c r="BB660" s="69"/>
      <c r="BC660" s="69"/>
      <c r="BD660" s="69"/>
      <c r="BE660" s="62" t="s">
        <v>95</v>
      </c>
      <c r="BF660" s="62"/>
      <c r="BG660" s="62"/>
      <c r="BH660" s="62"/>
      <c r="BI660" s="62"/>
      <c r="BJ660" s="62"/>
      <c r="BK660" s="62"/>
      <c r="BL660" s="62"/>
      <c r="BM660" s="62"/>
      <c r="BN660" s="62">
        <v>24</v>
      </c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58">
        <v>71701000</v>
      </c>
      <c r="BZ660" s="59"/>
      <c r="CA660" s="59"/>
      <c r="CB660" s="59"/>
      <c r="CC660" s="59"/>
      <c r="CD660" s="59"/>
      <c r="CE660" s="60" t="s">
        <v>80</v>
      </c>
      <c r="CF660" s="60"/>
      <c r="CG660" s="60"/>
      <c r="CH660" s="60"/>
      <c r="CI660" s="60"/>
      <c r="CJ660" s="60"/>
      <c r="CK660" s="60"/>
      <c r="CL660" s="60"/>
      <c r="CM660" s="60"/>
      <c r="CN660" s="61">
        <v>8064012</v>
      </c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43" t="s">
        <v>1484</v>
      </c>
      <c r="DC660" s="44"/>
      <c r="DD660" s="44"/>
      <c r="DE660" s="44"/>
      <c r="DF660" s="44"/>
      <c r="DG660" s="44"/>
      <c r="DH660" s="44"/>
      <c r="DI660" s="44"/>
      <c r="DJ660" s="44"/>
      <c r="DK660" s="44"/>
      <c r="DL660" s="44"/>
      <c r="DM660" s="44"/>
      <c r="DN660" s="45"/>
      <c r="DO660" s="43" t="s">
        <v>635</v>
      </c>
      <c r="DP660" s="44"/>
      <c r="DQ660" s="44"/>
      <c r="DR660" s="44"/>
      <c r="DS660" s="44"/>
      <c r="DT660" s="44"/>
      <c r="DU660" s="44"/>
      <c r="DV660" s="44"/>
      <c r="DW660" s="44"/>
      <c r="DX660" s="44"/>
      <c r="DY660" s="45"/>
      <c r="DZ660" s="73" t="s">
        <v>102</v>
      </c>
      <c r="EA660" s="74"/>
      <c r="EB660" s="74"/>
      <c r="EC660" s="74"/>
      <c r="ED660" s="74"/>
      <c r="EE660" s="74"/>
      <c r="EF660" s="74"/>
      <c r="EG660" s="74"/>
      <c r="EH660" s="74"/>
      <c r="EI660" s="74"/>
      <c r="EJ660" s="74"/>
      <c r="EK660" s="75"/>
      <c r="EL660" s="73" t="s">
        <v>103</v>
      </c>
      <c r="EM660" s="74"/>
      <c r="EN660" s="74"/>
      <c r="EO660" s="74"/>
      <c r="EP660" s="74"/>
      <c r="EQ660" s="74"/>
      <c r="ER660" s="74"/>
      <c r="ES660" s="74"/>
      <c r="ET660" s="74"/>
      <c r="EU660" s="74"/>
      <c r="EV660" s="74"/>
      <c r="EW660" s="74"/>
      <c r="EX660" s="75"/>
    </row>
    <row r="661" spans="1:154" s="15" customFormat="1" ht="38.25" customHeight="1" x14ac:dyDescent="0.2">
      <c r="A661" s="43" t="s">
        <v>894</v>
      </c>
      <c r="B661" s="44"/>
      <c r="C661" s="44"/>
      <c r="D661" s="44"/>
      <c r="E661" s="45"/>
      <c r="F661" s="63" t="s">
        <v>1306</v>
      </c>
      <c r="G661" s="64"/>
      <c r="H661" s="64"/>
      <c r="I661" s="64"/>
      <c r="J661" s="64"/>
      <c r="K661" s="64"/>
      <c r="L661" s="64"/>
      <c r="M661" s="64"/>
      <c r="N661" s="65"/>
      <c r="O661" s="63" t="s">
        <v>312</v>
      </c>
      <c r="P661" s="64"/>
      <c r="Q661" s="64"/>
      <c r="R661" s="64"/>
      <c r="S661" s="64"/>
      <c r="T661" s="64"/>
      <c r="U661" s="64"/>
      <c r="V661" s="64"/>
      <c r="W661" s="65"/>
      <c r="X661" s="66" t="s">
        <v>1340</v>
      </c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8"/>
      <c r="AJ661" s="66" t="s">
        <v>77</v>
      </c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8"/>
      <c r="AY661" s="69">
        <v>778</v>
      </c>
      <c r="AZ661" s="69"/>
      <c r="BA661" s="69"/>
      <c r="BB661" s="69"/>
      <c r="BC661" s="69"/>
      <c r="BD661" s="69"/>
      <c r="BE661" s="62" t="s">
        <v>95</v>
      </c>
      <c r="BF661" s="62"/>
      <c r="BG661" s="62"/>
      <c r="BH661" s="62"/>
      <c r="BI661" s="62"/>
      <c r="BJ661" s="62"/>
      <c r="BK661" s="62"/>
      <c r="BL661" s="62"/>
      <c r="BM661" s="62"/>
      <c r="BN661" s="62">
        <v>6</v>
      </c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58">
        <v>71701000</v>
      </c>
      <c r="BZ661" s="59"/>
      <c r="CA661" s="59"/>
      <c r="CB661" s="59"/>
      <c r="CC661" s="59"/>
      <c r="CD661" s="59"/>
      <c r="CE661" s="60" t="s">
        <v>80</v>
      </c>
      <c r="CF661" s="60"/>
      <c r="CG661" s="60"/>
      <c r="CH661" s="60"/>
      <c r="CI661" s="60"/>
      <c r="CJ661" s="60"/>
      <c r="CK661" s="60"/>
      <c r="CL661" s="60"/>
      <c r="CM661" s="60"/>
      <c r="CN661" s="61">
        <v>1836000</v>
      </c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43" t="s">
        <v>1484</v>
      </c>
      <c r="DC661" s="44"/>
      <c r="DD661" s="44"/>
      <c r="DE661" s="44"/>
      <c r="DF661" s="44"/>
      <c r="DG661" s="44"/>
      <c r="DH661" s="44"/>
      <c r="DI661" s="44"/>
      <c r="DJ661" s="44"/>
      <c r="DK661" s="44"/>
      <c r="DL661" s="44"/>
      <c r="DM661" s="44"/>
      <c r="DN661" s="45"/>
      <c r="DO661" s="43" t="s">
        <v>1539</v>
      </c>
      <c r="DP661" s="44"/>
      <c r="DQ661" s="44"/>
      <c r="DR661" s="44"/>
      <c r="DS661" s="44"/>
      <c r="DT661" s="44"/>
      <c r="DU661" s="44"/>
      <c r="DV661" s="44"/>
      <c r="DW661" s="44"/>
      <c r="DX661" s="44"/>
      <c r="DY661" s="45"/>
      <c r="DZ661" s="73" t="s">
        <v>86</v>
      </c>
      <c r="EA661" s="74"/>
      <c r="EB661" s="74"/>
      <c r="EC661" s="74"/>
      <c r="ED661" s="74"/>
      <c r="EE661" s="74"/>
      <c r="EF661" s="74"/>
      <c r="EG661" s="74"/>
      <c r="EH661" s="74"/>
      <c r="EI661" s="74"/>
      <c r="EJ661" s="74"/>
      <c r="EK661" s="75"/>
      <c r="EL661" s="73" t="s">
        <v>84</v>
      </c>
      <c r="EM661" s="74"/>
      <c r="EN661" s="74"/>
      <c r="EO661" s="74"/>
      <c r="EP661" s="74"/>
      <c r="EQ661" s="74"/>
      <c r="ER661" s="74"/>
      <c r="ES661" s="74"/>
      <c r="ET661" s="74"/>
      <c r="EU661" s="74"/>
      <c r="EV661" s="74"/>
      <c r="EW661" s="74"/>
      <c r="EX661" s="75"/>
    </row>
    <row r="662" spans="1:154" s="15" customFormat="1" ht="38.25" customHeight="1" x14ac:dyDescent="0.2">
      <c r="A662" s="43" t="s">
        <v>895</v>
      </c>
      <c r="B662" s="44"/>
      <c r="C662" s="44"/>
      <c r="D662" s="44"/>
      <c r="E662" s="45"/>
      <c r="F662" s="63" t="s">
        <v>1306</v>
      </c>
      <c r="G662" s="64"/>
      <c r="H662" s="64"/>
      <c r="I662" s="64"/>
      <c r="J662" s="64"/>
      <c r="K662" s="64"/>
      <c r="L662" s="64"/>
      <c r="M662" s="64"/>
      <c r="N662" s="65"/>
      <c r="O662" s="63" t="s">
        <v>312</v>
      </c>
      <c r="P662" s="64"/>
      <c r="Q662" s="64"/>
      <c r="R662" s="64"/>
      <c r="S662" s="64"/>
      <c r="T662" s="64"/>
      <c r="U662" s="64"/>
      <c r="V662" s="64"/>
      <c r="W662" s="65"/>
      <c r="X662" s="66" t="s">
        <v>1340</v>
      </c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8"/>
      <c r="AJ662" s="66" t="s">
        <v>77</v>
      </c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8"/>
      <c r="AY662" s="69">
        <v>778</v>
      </c>
      <c r="AZ662" s="69"/>
      <c r="BA662" s="69"/>
      <c r="BB662" s="69"/>
      <c r="BC662" s="69"/>
      <c r="BD662" s="69"/>
      <c r="BE662" s="62" t="s">
        <v>95</v>
      </c>
      <c r="BF662" s="62"/>
      <c r="BG662" s="62"/>
      <c r="BH662" s="62"/>
      <c r="BI662" s="62"/>
      <c r="BJ662" s="62"/>
      <c r="BK662" s="62"/>
      <c r="BL662" s="62"/>
      <c r="BM662" s="62"/>
      <c r="BN662" s="62">
        <v>4</v>
      </c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58">
        <v>71701000</v>
      </c>
      <c r="BZ662" s="59"/>
      <c r="CA662" s="59"/>
      <c r="CB662" s="59"/>
      <c r="CC662" s="59"/>
      <c r="CD662" s="59"/>
      <c r="CE662" s="60" t="s">
        <v>80</v>
      </c>
      <c r="CF662" s="60"/>
      <c r="CG662" s="60"/>
      <c r="CH662" s="60"/>
      <c r="CI662" s="60"/>
      <c r="CJ662" s="60"/>
      <c r="CK662" s="60"/>
      <c r="CL662" s="60"/>
      <c r="CM662" s="60"/>
      <c r="CN662" s="61">
        <v>1224000</v>
      </c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43" t="s">
        <v>1484</v>
      </c>
      <c r="DC662" s="44"/>
      <c r="DD662" s="44"/>
      <c r="DE662" s="44"/>
      <c r="DF662" s="44"/>
      <c r="DG662" s="44"/>
      <c r="DH662" s="44"/>
      <c r="DI662" s="44"/>
      <c r="DJ662" s="44"/>
      <c r="DK662" s="44"/>
      <c r="DL662" s="44"/>
      <c r="DM662" s="44"/>
      <c r="DN662" s="45"/>
      <c r="DO662" s="43" t="s">
        <v>1539</v>
      </c>
      <c r="DP662" s="44"/>
      <c r="DQ662" s="44"/>
      <c r="DR662" s="44"/>
      <c r="DS662" s="44"/>
      <c r="DT662" s="44"/>
      <c r="DU662" s="44"/>
      <c r="DV662" s="44"/>
      <c r="DW662" s="44"/>
      <c r="DX662" s="44"/>
      <c r="DY662" s="45"/>
      <c r="DZ662" s="73" t="s">
        <v>86</v>
      </c>
      <c r="EA662" s="74"/>
      <c r="EB662" s="74"/>
      <c r="EC662" s="74"/>
      <c r="ED662" s="74"/>
      <c r="EE662" s="74"/>
      <c r="EF662" s="74"/>
      <c r="EG662" s="74"/>
      <c r="EH662" s="74"/>
      <c r="EI662" s="74"/>
      <c r="EJ662" s="74"/>
      <c r="EK662" s="75"/>
      <c r="EL662" s="73" t="s">
        <v>84</v>
      </c>
      <c r="EM662" s="74"/>
      <c r="EN662" s="74"/>
      <c r="EO662" s="74"/>
      <c r="EP662" s="74"/>
      <c r="EQ662" s="74"/>
      <c r="ER662" s="74"/>
      <c r="ES662" s="74"/>
      <c r="ET662" s="74"/>
      <c r="EU662" s="74"/>
      <c r="EV662" s="74"/>
      <c r="EW662" s="74"/>
      <c r="EX662" s="75"/>
    </row>
    <row r="663" spans="1:154" s="15" customFormat="1" ht="38.25" customHeight="1" x14ac:dyDescent="0.2">
      <c r="A663" s="43" t="s">
        <v>896</v>
      </c>
      <c r="B663" s="44"/>
      <c r="C663" s="44"/>
      <c r="D663" s="44"/>
      <c r="E663" s="45"/>
      <c r="F663" s="63" t="s">
        <v>1306</v>
      </c>
      <c r="G663" s="64"/>
      <c r="H663" s="64"/>
      <c r="I663" s="64"/>
      <c r="J663" s="64"/>
      <c r="K663" s="64"/>
      <c r="L663" s="64"/>
      <c r="M663" s="64"/>
      <c r="N663" s="65"/>
      <c r="O663" s="63" t="s">
        <v>312</v>
      </c>
      <c r="P663" s="64"/>
      <c r="Q663" s="64"/>
      <c r="R663" s="64"/>
      <c r="S663" s="64"/>
      <c r="T663" s="64"/>
      <c r="U663" s="64"/>
      <c r="V663" s="64"/>
      <c r="W663" s="65"/>
      <c r="X663" s="66" t="s">
        <v>1340</v>
      </c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8"/>
      <c r="AJ663" s="66" t="s">
        <v>77</v>
      </c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8"/>
      <c r="AY663" s="69">
        <v>778</v>
      </c>
      <c r="AZ663" s="69"/>
      <c r="BA663" s="69"/>
      <c r="BB663" s="69"/>
      <c r="BC663" s="69"/>
      <c r="BD663" s="69"/>
      <c r="BE663" s="62" t="s">
        <v>95</v>
      </c>
      <c r="BF663" s="62"/>
      <c r="BG663" s="62"/>
      <c r="BH663" s="62"/>
      <c r="BI663" s="62"/>
      <c r="BJ663" s="62"/>
      <c r="BK663" s="62"/>
      <c r="BL663" s="62"/>
      <c r="BM663" s="62"/>
      <c r="BN663" s="62">
        <v>6</v>
      </c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58">
        <v>71701000</v>
      </c>
      <c r="BZ663" s="59"/>
      <c r="CA663" s="59"/>
      <c r="CB663" s="59"/>
      <c r="CC663" s="59"/>
      <c r="CD663" s="59"/>
      <c r="CE663" s="60" t="s">
        <v>80</v>
      </c>
      <c r="CF663" s="60"/>
      <c r="CG663" s="60"/>
      <c r="CH663" s="60"/>
      <c r="CI663" s="60"/>
      <c r="CJ663" s="60"/>
      <c r="CK663" s="60"/>
      <c r="CL663" s="60"/>
      <c r="CM663" s="60"/>
      <c r="CN663" s="61">
        <v>1836000</v>
      </c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43" t="s">
        <v>1484</v>
      </c>
      <c r="DC663" s="44"/>
      <c r="DD663" s="44"/>
      <c r="DE663" s="44"/>
      <c r="DF663" s="44"/>
      <c r="DG663" s="44"/>
      <c r="DH663" s="44"/>
      <c r="DI663" s="44"/>
      <c r="DJ663" s="44"/>
      <c r="DK663" s="44"/>
      <c r="DL663" s="44"/>
      <c r="DM663" s="44"/>
      <c r="DN663" s="45"/>
      <c r="DO663" s="43" t="s">
        <v>1539</v>
      </c>
      <c r="DP663" s="44"/>
      <c r="DQ663" s="44"/>
      <c r="DR663" s="44"/>
      <c r="DS663" s="44"/>
      <c r="DT663" s="44"/>
      <c r="DU663" s="44"/>
      <c r="DV663" s="44"/>
      <c r="DW663" s="44"/>
      <c r="DX663" s="44"/>
      <c r="DY663" s="45"/>
      <c r="DZ663" s="73" t="s">
        <v>86</v>
      </c>
      <c r="EA663" s="74"/>
      <c r="EB663" s="74"/>
      <c r="EC663" s="74"/>
      <c r="ED663" s="74"/>
      <c r="EE663" s="74"/>
      <c r="EF663" s="74"/>
      <c r="EG663" s="74"/>
      <c r="EH663" s="74"/>
      <c r="EI663" s="74"/>
      <c r="EJ663" s="74"/>
      <c r="EK663" s="75"/>
      <c r="EL663" s="73" t="s">
        <v>84</v>
      </c>
      <c r="EM663" s="74"/>
      <c r="EN663" s="74"/>
      <c r="EO663" s="74"/>
      <c r="EP663" s="74"/>
      <c r="EQ663" s="74"/>
      <c r="ER663" s="74"/>
      <c r="ES663" s="74"/>
      <c r="ET663" s="74"/>
      <c r="EU663" s="74"/>
      <c r="EV663" s="74"/>
      <c r="EW663" s="74"/>
      <c r="EX663" s="75"/>
    </row>
    <row r="664" spans="1:154" s="15" customFormat="1" ht="38.25" customHeight="1" x14ac:dyDescent="0.2">
      <c r="A664" s="43" t="s">
        <v>897</v>
      </c>
      <c r="B664" s="44"/>
      <c r="C664" s="44"/>
      <c r="D664" s="44"/>
      <c r="E664" s="45"/>
      <c r="F664" s="63" t="s">
        <v>1306</v>
      </c>
      <c r="G664" s="64"/>
      <c r="H664" s="64"/>
      <c r="I664" s="64"/>
      <c r="J664" s="64"/>
      <c r="K664" s="64"/>
      <c r="L664" s="64"/>
      <c r="M664" s="64"/>
      <c r="N664" s="65"/>
      <c r="O664" s="63" t="s">
        <v>312</v>
      </c>
      <c r="P664" s="64"/>
      <c r="Q664" s="64"/>
      <c r="R664" s="64"/>
      <c r="S664" s="64"/>
      <c r="T664" s="64"/>
      <c r="U664" s="64"/>
      <c r="V664" s="64"/>
      <c r="W664" s="65"/>
      <c r="X664" s="66" t="s">
        <v>344</v>
      </c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8"/>
      <c r="AJ664" s="66" t="s">
        <v>77</v>
      </c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8"/>
      <c r="AY664" s="69">
        <v>778</v>
      </c>
      <c r="AZ664" s="69"/>
      <c r="BA664" s="69"/>
      <c r="BB664" s="69"/>
      <c r="BC664" s="69"/>
      <c r="BD664" s="69"/>
      <c r="BE664" s="62" t="s">
        <v>95</v>
      </c>
      <c r="BF664" s="62"/>
      <c r="BG664" s="62"/>
      <c r="BH664" s="62"/>
      <c r="BI664" s="62"/>
      <c r="BJ664" s="62"/>
      <c r="BK664" s="62"/>
      <c r="BL664" s="62"/>
      <c r="BM664" s="62"/>
      <c r="BN664" s="62">
        <v>108</v>
      </c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  <c r="BY664" s="58">
        <v>71701000</v>
      </c>
      <c r="BZ664" s="59"/>
      <c r="CA664" s="59"/>
      <c r="CB664" s="59"/>
      <c r="CC664" s="59"/>
      <c r="CD664" s="59"/>
      <c r="CE664" s="60" t="s">
        <v>80</v>
      </c>
      <c r="CF664" s="60"/>
      <c r="CG664" s="60"/>
      <c r="CH664" s="60"/>
      <c r="CI664" s="60"/>
      <c r="CJ664" s="60"/>
      <c r="CK664" s="60"/>
      <c r="CL664" s="60"/>
      <c r="CM664" s="60"/>
      <c r="CN664" s="61">
        <v>3373920</v>
      </c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43" t="s">
        <v>1484</v>
      </c>
      <c r="DC664" s="44"/>
      <c r="DD664" s="44"/>
      <c r="DE664" s="44"/>
      <c r="DF664" s="44"/>
      <c r="DG664" s="44"/>
      <c r="DH664" s="44"/>
      <c r="DI664" s="44"/>
      <c r="DJ664" s="44"/>
      <c r="DK664" s="44"/>
      <c r="DL664" s="44"/>
      <c r="DM664" s="44"/>
      <c r="DN664" s="45"/>
      <c r="DO664" s="43" t="s">
        <v>1537</v>
      </c>
      <c r="DP664" s="44"/>
      <c r="DQ664" s="44"/>
      <c r="DR664" s="44"/>
      <c r="DS664" s="44"/>
      <c r="DT664" s="44"/>
      <c r="DU664" s="44"/>
      <c r="DV664" s="44"/>
      <c r="DW664" s="44"/>
      <c r="DX664" s="44"/>
      <c r="DY664" s="45"/>
      <c r="DZ664" s="73" t="s">
        <v>102</v>
      </c>
      <c r="EA664" s="74"/>
      <c r="EB664" s="74"/>
      <c r="EC664" s="74"/>
      <c r="ED664" s="74"/>
      <c r="EE664" s="74"/>
      <c r="EF664" s="74"/>
      <c r="EG664" s="74"/>
      <c r="EH664" s="74"/>
      <c r="EI664" s="74"/>
      <c r="EJ664" s="74"/>
      <c r="EK664" s="75"/>
      <c r="EL664" s="73" t="s">
        <v>103</v>
      </c>
      <c r="EM664" s="74"/>
      <c r="EN664" s="74"/>
      <c r="EO664" s="74"/>
      <c r="EP664" s="74"/>
      <c r="EQ664" s="74"/>
      <c r="ER664" s="74"/>
      <c r="ES664" s="74"/>
      <c r="ET664" s="74"/>
      <c r="EU664" s="74"/>
      <c r="EV664" s="74"/>
      <c r="EW664" s="74"/>
      <c r="EX664" s="75"/>
    </row>
    <row r="665" spans="1:154" s="15" customFormat="1" ht="38.25" customHeight="1" x14ac:dyDescent="0.2">
      <c r="A665" s="43" t="s">
        <v>898</v>
      </c>
      <c r="B665" s="44"/>
      <c r="C665" s="44"/>
      <c r="D665" s="44"/>
      <c r="E665" s="45"/>
      <c r="F665" s="63" t="s">
        <v>1306</v>
      </c>
      <c r="G665" s="64"/>
      <c r="H665" s="64"/>
      <c r="I665" s="64"/>
      <c r="J665" s="64"/>
      <c r="K665" s="64"/>
      <c r="L665" s="64"/>
      <c r="M665" s="64"/>
      <c r="N665" s="65"/>
      <c r="O665" s="63" t="s">
        <v>312</v>
      </c>
      <c r="P665" s="64"/>
      <c r="Q665" s="64"/>
      <c r="R665" s="64"/>
      <c r="S665" s="64"/>
      <c r="T665" s="64"/>
      <c r="U665" s="64"/>
      <c r="V665" s="64"/>
      <c r="W665" s="65"/>
      <c r="X665" s="66" t="s">
        <v>344</v>
      </c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8"/>
      <c r="AJ665" s="66" t="s">
        <v>77</v>
      </c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8"/>
      <c r="AY665" s="69">
        <v>778</v>
      </c>
      <c r="AZ665" s="69"/>
      <c r="BA665" s="69"/>
      <c r="BB665" s="69"/>
      <c r="BC665" s="69"/>
      <c r="BD665" s="69"/>
      <c r="BE665" s="62" t="s">
        <v>95</v>
      </c>
      <c r="BF665" s="62"/>
      <c r="BG665" s="62"/>
      <c r="BH665" s="62"/>
      <c r="BI665" s="62"/>
      <c r="BJ665" s="62"/>
      <c r="BK665" s="62"/>
      <c r="BL665" s="62"/>
      <c r="BM665" s="62"/>
      <c r="BN665" s="62">
        <v>30</v>
      </c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58">
        <v>71701000</v>
      </c>
      <c r="BZ665" s="59"/>
      <c r="CA665" s="59"/>
      <c r="CB665" s="59"/>
      <c r="CC665" s="59"/>
      <c r="CD665" s="59"/>
      <c r="CE665" s="60" t="s">
        <v>80</v>
      </c>
      <c r="CF665" s="60"/>
      <c r="CG665" s="60"/>
      <c r="CH665" s="60"/>
      <c r="CI665" s="60"/>
      <c r="CJ665" s="60"/>
      <c r="CK665" s="60"/>
      <c r="CL665" s="60"/>
      <c r="CM665" s="60"/>
      <c r="CN665" s="61">
        <v>3086719.2</v>
      </c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43" t="s">
        <v>1484</v>
      </c>
      <c r="DC665" s="44"/>
      <c r="DD665" s="44"/>
      <c r="DE665" s="44"/>
      <c r="DF665" s="44"/>
      <c r="DG665" s="44"/>
      <c r="DH665" s="44"/>
      <c r="DI665" s="44"/>
      <c r="DJ665" s="44"/>
      <c r="DK665" s="44"/>
      <c r="DL665" s="44"/>
      <c r="DM665" s="44"/>
      <c r="DN665" s="45"/>
      <c r="DO665" s="43" t="s">
        <v>1537</v>
      </c>
      <c r="DP665" s="44"/>
      <c r="DQ665" s="44"/>
      <c r="DR665" s="44"/>
      <c r="DS665" s="44"/>
      <c r="DT665" s="44"/>
      <c r="DU665" s="44"/>
      <c r="DV665" s="44"/>
      <c r="DW665" s="44"/>
      <c r="DX665" s="44"/>
      <c r="DY665" s="45"/>
      <c r="DZ665" s="73" t="s">
        <v>86</v>
      </c>
      <c r="EA665" s="74"/>
      <c r="EB665" s="74"/>
      <c r="EC665" s="74"/>
      <c r="ED665" s="74"/>
      <c r="EE665" s="74"/>
      <c r="EF665" s="74"/>
      <c r="EG665" s="74"/>
      <c r="EH665" s="74"/>
      <c r="EI665" s="74"/>
      <c r="EJ665" s="74"/>
      <c r="EK665" s="75"/>
      <c r="EL665" s="73" t="s">
        <v>84</v>
      </c>
      <c r="EM665" s="74"/>
      <c r="EN665" s="74"/>
      <c r="EO665" s="74"/>
      <c r="EP665" s="74"/>
      <c r="EQ665" s="74"/>
      <c r="ER665" s="74"/>
      <c r="ES665" s="74"/>
      <c r="ET665" s="74"/>
      <c r="EU665" s="74"/>
      <c r="EV665" s="74"/>
      <c r="EW665" s="74"/>
      <c r="EX665" s="75"/>
    </row>
    <row r="666" spans="1:154" s="15" customFormat="1" ht="38.25" customHeight="1" x14ac:dyDescent="0.2">
      <c r="A666" s="43" t="s">
        <v>899</v>
      </c>
      <c r="B666" s="44"/>
      <c r="C666" s="44"/>
      <c r="D666" s="44"/>
      <c r="E666" s="45"/>
      <c r="F666" s="63" t="s">
        <v>1306</v>
      </c>
      <c r="G666" s="64"/>
      <c r="H666" s="64"/>
      <c r="I666" s="64"/>
      <c r="J666" s="64"/>
      <c r="K666" s="64"/>
      <c r="L666" s="64"/>
      <c r="M666" s="64"/>
      <c r="N666" s="65"/>
      <c r="O666" s="63" t="s">
        <v>312</v>
      </c>
      <c r="P666" s="64"/>
      <c r="Q666" s="64"/>
      <c r="R666" s="64"/>
      <c r="S666" s="64"/>
      <c r="T666" s="64"/>
      <c r="U666" s="64"/>
      <c r="V666" s="64"/>
      <c r="W666" s="65"/>
      <c r="X666" s="66" t="s">
        <v>395</v>
      </c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8"/>
      <c r="AJ666" s="66" t="s">
        <v>77</v>
      </c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8"/>
      <c r="AY666" s="69">
        <v>778</v>
      </c>
      <c r="AZ666" s="69"/>
      <c r="BA666" s="69"/>
      <c r="BB666" s="69"/>
      <c r="BC666" s="69"/>
      <c r="BD666" s="69"/>
      <c r="BE666" s="62" t="s">
        <v>95</v>
      </c>
      <c r="BF666" s="62"/>
      <c r="BG666" s="62"/>
      <c r="BH666" s="62"/>
      <c r="BI666" s="62"/>
      <c r="BJ666" s="62"/>
      <c r="BK666" s="62"/>
      <c r="BL666" s="62"/>
      <c r="BM666" s="62"/>
      <c r="BN666" s="62">
        <v>350</v>
      </c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58">
        <v>71701000</v>
      </c>
      <c r="BZ666" s="59"/>
      <c r="CA666" s="59"/>
      <c r="CB666" s="59"/>
      <c r="CC666" s="59"/>
      <c r="CD666" s="59"/>
      <c r="CE666" s="60" t="s">
        <v>80</v>
      </c>
      <c r="CF666" s="60"/>
      <c r="CG666" s="60"/>
      <c r="CH666" s="60"/>
      <c r="CI666" s="60"/>
      <c r="CJ666" s="60"/>
      <c r="CK666" s="60"/>
      <c r="CL666" s="60"/>
      <c r="CM666" s="60"/>
      <c r="CN666" s="61">
        <v>537135.5</v>
      </c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43" t="s">
        <v>1484</v>
      </c>
      <c r="DC666" s="44"/>
      <c r="DD666" s="44"/>
      <c r="DE666" s="44"/>
      <c r="DF666" s="44"/>
      <c r="DG666" s="44"/>
      <c r="DH666" s="44"/>
      <c r="DI666" s="44"/>
      <c r="DJ666" s="44"/>
      <c r="DK666" s="44"/>
      <c r="DL666" s="44"/>
      <c r="DM666" s="44"/>
      <c r="DN666" s="45"/>
      <c r="DO666" s="43" t="s">
        <v>1539</v>
      </c>
      <c r="DP666" s="44"/>
      <c r="DQ666" s="44"/>
      <c r="DR666" s="44"/>
      <c r="DS666" s="44"/>
      <c r="DT666" s="44"/>
      <c r="DU666" s="44"/>
      <c r="DV666" s="44"/>
      <c r="DW666" s="44"/>
      <c r="DX666" s="44"/>
      <c r="DY666" s="45"/>
      <c r="DZ666" s="73" t="s">
        <v>86</v>
      </c>
      <c r="EA666" s="74"/>
      <c r="EB666" s="74"/>
      <c r="EC666" s="74"/>
      <c r="ED666" s="74"/>
      <c r="EE666" s="74"/>
      <c r="EF666" s="74"/>
      <c r="EG666" s="74"/>
      <c r="EH666" s="74"/>
      <c r="EI666" s="74"/>
      <c r="EJ666" s="74"/>
      <c r="EK666" s="75"/>
      <c r="EL666" s="73" t="s">
        <v>84</v>
      </c>
      <c r="EM666" s="74"/>
      <c r="EN666" s="74"/>
      <c r="EO666" s="74"/>
      <c r="EP666" s="74"/>
      <c r="EQ666" s="74"/>
      <c r="ER666" s="74"/>
      <c r="ES666" s="74"/>
      <c r="ET666" s="74"/>
      <c r="EU666" s="74"/>
      <c r="EV666" s="74"/>
      <c r="EW666" s="74"/>
      <c r="EX666" s="75"/>
    </row>
    <row r="667" spans="1:154" s="15" customFormat="1" ht="38.25" customHeight="1" x14ac:dyDescent="0.2">
      <c r="A667" s="43" t="s">
        <v>900</v>
      </c>
      <c r="B667" s="44"/>
      <c r="C667" s="44"/>
      <c r="D667" s="44"/>
      <c r="E667" s="45"/>
      <c r="F667" s="63" t="s">
        <v>1306</v>
      </c>
      <c r="G667" s="64"/>
      <c r="H667" s="64"/>
      <c r="I667" s="64"/>
      <c r="J667" s="64"/>
      <c r="K667" s="64"/>
      <c r="L667" s="64"/>
      <c r="M667" s="64"/>
      <c r="N667" s="65"/>
      <c r="O667" s="63" t="s">
        <v>312</v>
      </c>
      <c r="P667" s="64"/>
      <c r="Q667" s="64"/>
      <c r="R667" s="64"/>
      <c r="S667" s="64"/>
      <c r="T667" s="64"/>
      <c r="U667" s="64"/>
      <c r="V667" s="64"/>
      <c r="W667" s="65"/>
      <c r="X667" s="66" t="s">
        <v>344</v>
      </c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8"/>
      <c r="AJ667" s="66" t="s">
        <v>77</v>
      </c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8"/>
      <c r="AY667" s="69">
        <v>778</v>
      </c>
      <c r="AZ667" s="69"/>
      <c r="BA667" s="69"/>
      <c r="BB667" s="69"/>
      <c r="BC667" s="69"/>
      <c r="BD667" s="69"/>
      <c r="BE667" s="62" t="s">
        <v>95</v>
      </c>
      <c r="BF667" s="62"/>
      <c r="BG667" s="62"/>
      <c r="BH667" s="62"/>
      <c r="BI667" s="62"/>
      <c r="BJ667" s="62"/>
      <c r="BK667" s="62"/>
      <c r="BL667" s="62"/>
      <c r="BM667" s="62"/>
      <c r="BN667" s="62">
        <v>100</v>
      </c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  <c r="BY667" s="58">
        <v>71701000</v>
      </c>
      <c r="BZ667" s="59"/>
      <c r="CA667" s="59"/>
      <c r="CB667" s="59"/>
      <c r="CC667" s="59"/>
      <c r="CD667" s="59"/>
      <c r="CE667" s="60" t="s">
        <v>80</v>
      </c>
      <c r="CF667" s="60"/>
      <c r="CG667" s="60"/>
      <c r="CH667" s="60"/>
      <c r="CI667" s="60"/>
      <c r="CJ667" s="60"/>
      <c r="CK667" s="60"/>
      <c r="CL667" s="60"/>
      <c r="CM667" s="60"/>
      <c r="CN667" s="61">
        <v>3723412</v>
      </c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43" t="s">
        <v>1484</v>
      </c>
      <c r="DC667" s="44"/>
      <c r="DD667" s="44"/>
      <c r="DE667" s="44"/>
      <c r="DF667" s="44"/>
      <c r="DG667" s="44"/>
      <c r="DH667" s="44"/>
      <c r="DI667" s="44"/>
      <c r="DJ667" s="44"/>
      <c r="DK667" s="44"/>
      <c r="DL667" s="44"/>
      <c r="DM667" s="44"/>
      <c r="DN667" s="45"/>
      <c r="DO667" s="43" t="s">
        <v>1537</v>
      </c>
      <c r="DP667" s="44"/>
      <c r="DQ667" s="44"/>
      <c r="DR667" s="44"/>
      <c r="DS667" s="44"/>
      <c r="DT667" s="44"/>
      <c r="DU667" s="44"/>
      <c r="DV667" s="44"/>
      <c r="DW667" s="44"/>
      <c r="DX667" s="44"/>
      <c r="DY667" s="45"/>
      <c r="DZ667" s="73" t="s">
        <v>102</v>
      </c>
      <c r="EA667" s="74"/>
      <c r="EB667" s="74"/>
      <c r="EC667" s="74"/>
      <c r="ED667" s="74"/>
      <c r="EE667" s="74"/>
      <c r="EF667" s="74"/>
      <c r="EG667" s="74"/>
      <c r="EH667" s="74"/>
      <c r="EI667" s="74"/>
      <c r="EJ667" s="74"/>
      <c r="EK667" s="75"/>
      <c r="EL667" s="73" t="s">
        <v>103</v>
      </c>
      <c r="EM667" s="74"/>
      <c r="EN667" s="74"/>
      <c r="EO667" s="74"/>
      <c r="EP667" s="74"/>
      <c r="EQ667" s="74"/>
      <c r="ER667" s="74"/>
      <c r="ES667" s="74"/>
      <c r="ET667" s="74"/>
      <c r="EU667" s="74"/>
      <c r="EV667" s="74"/>
      <c r="EW667" s="74"/>
      <c r="EX667" s="75"/>
    </row>
    <row r="668" spans="1:154" s="15" customFormat="1" ht="38.25" customHeight="1" x14ac:dyDescent="0.2">
      <c r="A668" s="43" t="s">
        <v>901</v>
      </c>
      <c r="B668" s="44"/>
      <c r="C668" s="44"/>
      <c r="D668" s="44"/>
      <c r="E668" s="45"/>
      <c r="F668" s="63" t="s">
        <v>1306</v>
      </c>
      <c r="G668" s="64"/>
      <c r="H668" s="64"/>
      <c r="I668" s="64"/>
      <c r="J668" s="64"/>
      <c r="K668" s="64"/>
      <c r="L668" s="64"/>
      <c r="M668" s="64"/>
      <c r="N668" s="65"/>
      <c r="O668" s="63" t="s">
        <v>312</v>
      </c>
      <c r="P668" s="64"/>
      <c r="Q668" s="64"/>
      <c r="R668" s="64"/>
      <c r="S668" s="64"/>
      <c r="T668" s="64"/>
      <c r="U668" s="64"/>
      <c r="V668" s="64"/>
      <c r="W668" s="65"/>
      <c r="X668" s="66" t="s">
        <v>344</v>
      </c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8"/>
      <c r="AJ668" s="66" t="s">
        <v>77</v>
      </c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8"/>
      <c r="AY668" s="69">
        <v>778</v>
      </c>
      <c r="AZ668" s="69"/>
      <c r="BA668" s="69"/>
      <c r="BB668" s="69"/>
      <c r="BC668" s="69"/>
      <c r="BD668" s="69"/>
      <c r="BE668" s="62" t="s">
        <v>95</v>
      </c>
      <c r="BF668" s="62"/>
      <c r="BG668" s="62"/>
      <c r="BH668" s="62"/>
      <c r="BI668" s="62"/>
      <c r="BJ668" s="62"/>
      <c r="BK668" s="62"/>
      <c r="BL668" s="62"/>
      <c r="BM668" s="62"/>
      <c r="BN668" s="62">
        <v>6</v>
      </c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58">
        <v>71701000</v>
      </c>
      <c r="BZ668" s="59"/>
      <c r="CA668" s="59"/>
      <c r="CB668" s="59"/>
      <c r="CC668" s="59"/>
      <c r="CD668" s="59"/>
      <c r="CE668" s="60" t="s">
        <v>80</v>
      </c>
      <c r="CF668" s="60"/>
      <c r="CG668" s="60"/>
      <c r="CH668" s="60"/>
      <c r="CI668" s="60"/>
      <c r="CJ668" s="60"/>
      <c r="CK668" s="60"/>
      <c r="CL668" s="60"/>
      <c r="CM668" s="60"/>
      <c r="CN668" s="61">
        <v>3359364.36</v>
      </c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43" t="s">
        <v>1484</v>
      </c>
      <c r="DC668" s="44"/>
      <c r="DD668" s="44"/>
      <c r="DE668" s="44"/>
      <c r="DF668" s="44"/>
      <c r="DG668" s="44"/>
      <c r="DH668" s="44"/>
      <c r="DI668" s="44"/>
      <c r="DJ668" s="44"/>
      <c r="DK668" s="44"/>
      <c r="DL668" s="44"/>
      <c r="DM668" s="44"/>
      <c r="DN668" s="45"/>
      <c r="DO668" s="43" t="s">
        <v>1537</v>
      </c>
      <c r="DP668" s="44"/>
      <c r="DQ668" s="44"/>
      <c r="DR668" s="44"/>
      <c r="DS668" s="44"/>
      <c r="DT668" s="44"/>
      <c r="DU668" s="44"/>
      <c r="DV668" s="44"/>
      <c r="DW668" s="44"/>
      <c r="DX668" s="44"/>
      <c r="DY668" s="45"/>
      <c r="DZ668" s="73" t="s">
        <v>102</v>
      </c>
      <c r="EA668" s="74"/>
      <c r="EB668" s="74"/>
      <c r="EC668" s="74"/>
      <c r="ED668" s="74"/>
      <c r="EE668" s="74"/>
      <c r="EF668" s="74"/>
      <c r="EG668" s="74"/>
      <c r="EH668" s="74"/>
      <c r="EI668" s="74"/>
      <c r="EJ668" s="74"/>
      <c r="EK668" s="75"/>
      <c r="EL668" s="73" t="s">
        <v>103</v>
      </c>
      <c r="EM668" s="74"/>
      <c r="EN668" s="74"/>
      <c r="EO668" s="74"/>
      <c r="EP668" s="74"/>
      <c r="EQ668" s="74"/>
      <c r="ER668" s="74"/>
      <c r="ES668" s="74"/>
      <c r="ET668" s="74"/>
      <c r="EU668" s="74"/>
      <c r="EV668" s="74"/>
      <c r="EW668" s="74"/>
      <c r="EX668" s="75"/>
    </row>
    <row r="669" spans="1:154" s="15" customFormat="1" ht="38.25" customHeight="1" x14ac:dyDescent="0.2">
      <c r="A669" s="43" t="s">
        <v>902</v>
      </c>
      <c r="B669" s="44"/>
      <c r="C669" s="44"/>
      <c r="D669" s="44"/>
      <c r="E669" s="45"/>
      <c r="F669" s="63" t="s">
        <v>1306</v>
      </c>
      <c r="G669" s="64"/>
      <c r="H669" s="64"/>
      <c r="I669" s="64"/>
      <c r="J669" s="64"/>
      <c r="K669" s="64"/>
      <c r="L669" s="64"/>
      <c r="M669" s="64"/>
      <c r="N669" s="65"/>
      <c r="O669" s="63" t="s">
        <v>312</v>
      </c>
      <c r="P669" s="64"/>
      <c r="Q669" s="64"/>
      <c r="R669" s="64"/>
      <c r="S669" s="64"/>
      <c r="T669" s="64"/>
      <c r="U669" s="64"/>
      <c r="V669" s="64"/>
      <c r="W669" s="65"/>
      <c r="X669" s="66" t="s">
        <v>344</v>
      </c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8"/>
      <c r="AJ669" s="66" t="s">
        <v>77</v>
      </c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8"/>
      <c r="AY669" s="69">
        <v>778</v>
      </c>
      <c r="AZ669" s="69"/>
      <c r="BA669" s="69"/>
      <c r="BB669" s="69"/>
      <c r="BC669" s="69"/>
      <c r="BD669" s="69"/>
      <c r="BE669" s="62" t="s">
        <v>95</v>
      </c>
      <c r="BF669" s="62"/>
      <c r="BG669" s="62"/>
      <c r="BH669" s="62"/>
      <c r="BI669" s="62"/>
      <c r="BJ669" s="62"/>
      <c r="BK669" s="62"/>
      <c r="BL669" s="62"/>
      <c r="BM669" s="62"/>
      <c r="BN669" s="62">
        <v>70</v>
      </c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58">
        <v>71701000</v>
      </c>
      <c r="BZ669" s="59"/>
      <c r="CA669" s="59"/>
      <c r="CB669" s="59"/>
      <c r="CC669" s="59"/>
      <c r="CD669" s="59"/>
      <c r="CE669" s="60" t="s">
        <v>80</v>
      </c>
      <c r="CF669" s="60"/>
      <c r="CG669" s="60"/>
      <c r="CH669" s="60"/>
      <c r="CI669" s="60"/>
      <c r="CJ669" s="60"/>
      <c r="CK669" s="60"/>
      <c r="CL669" s="60"/>
      <c r="CM669" s="60"/>
      <c r="CN669" s="61">
        <v>9817990</v>
      </c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43" t="s">
        <v>1484</v>
      </c>
      <c r="DC669" s="44"/>
      <c r="DD669" s="44"/>
      <c r="DE669" s="44"/>
      <c r="DF669" s="44"/>
      <c r="DG669" s="44"/>
      <c r="DH669" s="44"/>
      <c r="DI669" s="44"/>
      <c r="DJ669" s="44"/>
      <c r="DK669" s="44"/>
      <c r="DL669" s="44"/>
      <c r="DM669" s="44"/>
      <c r="DN669" s="45"/>
      <c r="DO669" s="43" t="s">
        <v>1537</v>
      </c>
      <c r="DP669" s="44"/>
      <c r="DQ669" s="44"/>
      <c r="DR669" s="44"/>
      <c r="DS669" s="44"/>
      <c r="DT669" s="44"/>
      <c r="DU669" s="44"/>
      <c r="DV669" s="44"/>
      <c r="DW669" s="44"/>
      <c r="DX669" s="44"/>
      <c r="DY669" s="45"/>
      <c r="DZ669" s="73" t="s">
        <v>102</v>
      </c>
      <c r="EA669" s="74"/>
      <c r="EB669" s="74"/>
      <c r="EC669" s="74"/>
      <c r="ED669" s="74"/>
      <c r="EE669" s="74"/>
      <c r="EF669" s="74"/>
      <c r="EG669" s="74"/>
      <c r="EH669" s="74"/>
      <c r="EI669" s="74"/>
      <c r="EJ669" s="74"/>
      <c r="EK669" s="75"/>
      <c r="EL669" s="73" t="s">
        <v>103</v>
      </c>
      <c r="EM669" s="74"/>
      <c r="EN669" s="74"/>
      <c r="EO669" s="74"/>
      <c r="EP669" s="74"/>
      <c r="EQ669" s="74"/>
      <c r="ER669" s="74"/>
      <c r="ES669" s="74"/>
      <c r="ET669" s="74"/>
      <c r="EU669" s="74"/>
      <c r="EV669" s="74"/>
      <c r="EW669" s="74"/>
      <c r="EX669" s="75"/>
    </row>
    <row r="670" spans="1:154" s="15" customFormat="1" ht="38.25" customHeight="1" x14ac:dyDescent="0.2">
      <c r="A670" s="43" t="s">
        <v>903</v>
      </c>
      <c r="B670" s="44"/>
      <c r="C670" s="44"/>
      <c r="D670" s="44"/>
      <c r="E670" s="45"/>
      <c r="F670" s="63" t="s">
        <v>1306</v>
      </c>
      <c r="G670" s="64"/>
      <c r="H670" s="64"/>
      <c r="I670" s="64"/>
      <c r="J670" s="64"/>
      <c r="K670" s="64"/>
      <c r="L670" s="64"/>
      <c r="M670" s="64"/>
      <c r="N670" s="65"/>
      <c r="O670" s="63" t="s">
        <v>312</v>
      </c>
      <c r="P670" s="64"/>
      <c r="Q670" s="64"/>
      <c r="R670" s="64"/>
      <c r="S670" s="64"/>
      <c r="T670" s="64"/>
      <c r="U670" s="64"/>
      <c r="V670" s="64"/>
      <c r="W670" s="65"/>
      <c r="X670" s="66" t="s">
        <v>344</v>
      </c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8"/>
      <c r="AJ670" s="66" t="s">
        <v>77</v>
      </c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8"/>
      <c r="AY670" s="69">
        <v>778</v>
      </c>
      <c r="AZ670" s="69"/>
      <c r="BA670" s="69"/>
      <c r="BB670" s="69"/>
      <c r="BC670" s="69"/>
      <c r="BD670" s="69"/>
      <c r="BE670" s="62" t="s">
        <v>95</v>
      </c>
      <c r="BF670" s="62"/>
      <c r="BG670" s="62"/>
      <c r="BH670" s="62"/>
      <c r="BI670" s="62"/>
      <c r="BJ670" s="62"/>
      <c r="BK670" s="62"/>
      <c r="BL670" s="62"/>
      <c r="BM670" s="62"/>
      <c r="BN670" s="62">
        <v>60</v>
      </c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58">
        <v>71701000</v>
      </c>
      <c r="BZ670" s="59"/>
      <c r="CA670" s="59"/>
      <c r="CB670" s="59"/>
      <c r="CC670" s="59"/>
      <c r="CD670" s="59"/>
      <c r="CE670" s="60" t="s">
        <v>80</v>
      </c>
      <c r="CF670" s="60"/>
      <c r="CG670" s="60"/>
      <c r="CH670" s="60"/>
      <c r="CI670" s="60"/>
      <c r="CJ670" s="60"/>
      <c r="CK670" s="60"/>
      <c r="CL670" s="60"/>
      <c r="CM670" s="60"/>
      <c r="CN670" s="61">
        <v>7553158.7999999998</v>
      </c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43" t="s">
        <v>1484</v>
      </c>
      <c r="DC670" s="44"/>
      <c r="DD670" s="44"/>
      <c r="DE670" s="44"/>
      <c r="DF670" s="44"/>
      <c r="DG670" s="44"/>
      <c r="DH670" s="44"/>
      <c r="DI670" s="44"/>
      <c r="DJ670" s="44"/>
      <c r="DK670" s="44"/>
      <c r="DL670" s="44"/>
      <c r="DM670" s="44"/>
      <c r="DN670" s="45"/>
      <c r="DO670" s="43" t="s">
        <v>1537</v>
      </c>
      <c r="DP670" s="44"/>
      <c r="DQ670" s="44"/>
      <c r="DR670" s="44"/>
      <c r="DS670" s="44"/>
      <c r="DT670" s="44"/>
      <c r="DU670" s="44"/>
      <c r="DV670" s="44"/>
      <c r="DW670" s="44"/>
      <c r="DX670" s="44"/>
      <c r="DY670" s="45"/>
      <c r="DZ670" s="73" t="s">
        <v>102</v>
      </c>
      <c r="EA670" s="74"/>
      <c r="EB670" s="74"/>
      <c r="EC670" s="74"/>
      <c r="ED670" s="74"/>
      <c r="EE670" s="74"/>
      <c r="EF670" s="74"/>
      <c r="EG670" s="74"/>
      <c r="EH670" s="74"/>
      <c r="EI670" s="74"/>
      <c r="EJ670" s="74"/>
      <c r="EK670" s="75"/>
      <c r="EL670" s="73" t="s">
        <v>103</v>
      </c>
      <c r="EM670" s="74"/>
      <c r="EN670" s="74"/>
      <c r="EO670" s="74"/>
      <c r="EP670" s="74"/>
      <c r="EQ670" s="74"/>
      <c r="ER670" s="74"/>
      <c r="ES670" s="74"/>
      <c r="ET670" s="74"/>
      <c r="EU670" s="74"/>
      <c r="EV670" s="74"/>
      <c r="EW670" s="74"/>
      <c r="EX670" s="75"/>
    </row>
    <row r="671" spans="1:154" s="15" customFormat="1" ht="38.25" customHeight="1" x14ac:dyDescent="0.2">
      <c r="A671" s="43" t="s">
        <v>904</v>
      </c>
      <c r="B671" s="44"/>
      <c r="C671" s="44"/>
      <c r="D671" s="44"/>
      <c r="E671" s="45"/>
      <c r="F671" s="63" t="s">
        <v>1306</v>
      </c>
      <c r="G671" s="64"/>
      <c r="H671" s="64"/>
      <c r="I671" s="64"/>
      <c r="J671" s="64"/>
      <c r="K671" s="64"/>
      <c r="L671" s="64"/>
      <c r="M671" s="64"/>
      <c r="N671" s="65"/>
      <c r="O671" s="63" t="s">
        <v>312</v>
      </c>
      <c r="P671" s="64"/>
      <c r="Q671" s="64"/>
      <c r="R671" s="64"/>
      <c r="S671" s="64"/>
      <c r="T671" s="64"/>
      <c r="U671" s="64"/>
      <c r="V671" s="64"/>
      <c r="W671" s="65"/>
      <c r="X671" s="66" t="s">
        <v>344</v>
      </c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8"/>
      <c r="AJ671" s="66" t="s">
        <v>77</v>
      </c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8"/>
      <c r="AY671" s="69">
        <v>778</v>
      </c>
      <c r="AZ671" s="69"/>
      <c r="BA671" s="69"/>
      <c r="BB671" s="69"/>
      <c r="BC671" s="69"/>
      <c r="BD671" s="69"/>
      <c r="BE671" s="62" t="s">
        <v>95</v>
      </c>
      <c r="BF671" s="62"/>
      <c r="BG671" s="62"/>
      <c r="BH671" s="62"/>
      <c r="BI671" s="62"/>
      <c r="BJ671" s="62"/>
      <c r="BK671" s="62"/>
      <c r="BL671" s="62"/>
      <c r="BM671" s="62"/>
      <c r="BN671" s="62">
        <v>40</v>
      </c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  <c r="BY671" s="58">
        <v>71701000</v>
      </c>
      <c r="BZ671" s="59"/>
      <c r="CA671" s="59"/>
      <c r="CB671" s="59"/>
      <c r="CC671" s="59"/>
      <c r="CD671" s="59"/>
      <c r="CE671" s="60" t="s">
        <v>80</v>
      </c>
      <c r="CF671" s="60"/>
      <c r="CG671" s="60"/>
      <c r="CH671" s="60"/>
      <c r="CI671" s="60"/>
      <c r="CJ671" s="60"/>
      <c r="CK671" s="60"/>
      <c r="CL671" s="60"/>
      <c r="CM671" s="60"/>
      <c r="CN671" s="61">
        <v>5549737.5999999996</v>
      </c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43" t="s">
        <v>1484</v>
      </c>
      <c r="DC671" s="44"/>
      <c r="DD671" s="44"/>
      <c r="DE671" s="44"/>
      <c r="DF671" s="44"/>
      <c r="DG671" s="44"/>
      <c r="DH671" s="44"/>
      <c r="DI671" s="44"/>
      <c r="DJ671" s="44"/>
      <c r="DK671" s="44"/>
      <c r="DL671" s="44"/>
      <c r="DM671" s="44"/>
      <c r="DN671" s="45"/>
      <c r="DO671" s="43" t="s">
        <v>1537</v>
      </c>
      <c r="DP671" s="44"/>
      <c r="DQ671" s="44"/>
      <c r="DR671" s="44"/>
      <c r="DS671" s="44"/>
      <c r="DT671" s="44"/>
      <c r="DU671" s="44"/>
      <c r="DV671" s="44"/>
      <c r="DW671" s="44"/>
      <c r="DX671" s="44"/>
      <c r="DY671" s="45"/>
      <c r="DZ671" s="73" t="s">
        <v>102</v>
      </c>
      <c r="EA671" s="74"/>
      <c r="EB671" s="74"/>
      <c r="EC671" s="74"/>
      <c r="ED671" s="74"/>
      <c r="EE671" s="74"/>
      <c r="EF671" s="74"/>
      <c r="EG671" s="74"/>
      <c r="EH671" s="74"/>
      <c r="EI671" s="74"/>
      <c r="EJ671" s="74"/>
      <c r="EK671" s="75"/>
      <c r="EL671" s="73" t="s">
        <v>103</v>
      </c>
      <c r="EM671" s="74"/>
      <c r="EN671" s="74"/>
      <c r="EO671" s="74"/>
      <c r="EP671" s="74"/>
      <c r="EQ671" s="74"/>
      <c r="ER671" s="74"/>
      <c r="ES671" s="74"/>
      <c r="ET671" s="74"/>
      <c r="EU671" s="74"/>
      <c r="EV671" s="74"/>
      <c r="EW671" s="74"/>
      <c r="EX671" s="75"/>
    </row>
    <row r="672" spans="1:154" s="15" customFormat="1" ht="38.25" customHeight="1" x14ac:dyDescent="0.2">
      <c r="A672" s="43" t="s">
        <v>905</v>
      </c>
      <c r="B672" s="44"/>
      <c r="C672" s="44"/>
      <c r="D672" s="44"/>
      <c r="E672" s="45"/>
      <c r="F672" s="63" t="s">
        <v>1306</v>
      </c>
      <c r="G672" s="64"/>
      <c r="H672" s="64"/>
      <c r="I672" s="64"/>
      <c r="J672" s="64"/>
      <c r="K672" s="64"/>
      <c r="L672" s="64"/>
      <c r="M672" s="64"/>
      <c r="N672" s="65"/>
      <c r="O672" s="63" t="s">
        <v>312</v>
      </c>
      <c r="P672" s="64"/>
      <c r="Q672" s="64"/>
      <c r="R672" s="64"/>
      <c r="S672" s="64"/>
      <c r="T672" s="64"/>
      <c r="U672" s="64"/>
      <c r="V672" s="64"/>
      <c r="W672" s="65"/>
      <c r="X672" s="66" t="s">
        <v>395</v>
      </c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8"/>
      <c r="AJ672" s="66" t="s">
        <v>77</v>
      </c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8"/>
      <c r="AY672" s="69">
        <v>778</v>
      </c>
      <c r="AZ672" s="69"/>
      <c r="BA672" s="69"/>
      <c r="BB672" s="69"/>
      <c r="BC672" s="69"/>
      <c r="BD672" s="69"/>
      <c r="BE672" s="62" t="s">
        <v>95</v>
      </c>
      <c r="BF672" s="62"/>
      <c r="BG672" s="62"/>
      <c r="BH672" s="62"/>
      <c r="BI672" s="62"/>
      <c r="BJ672" s="62"/>
      <c r="BK672" s="62"/>
      <c r="BL672" s="62"/>
      <c r="BM672" s="62"/>
      <c r="BN672" s="62">
        <v>4</v>
      </c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58">
        <v>71701000</v>
      </c>
      <c r="BZ672" s="59"/>
      <c r="CA672" s="59"/>
      <c r="CB672" s="59"/>
      <c r="CC672" s="59"/>
      <c r="CD672" s="59"/>
      <c r="CE672" s="60" t="s">
        <v>80</v>
      </c>
      <c r="CF672" s="60"/>
      <c r="CG672" s="60"/>
      <c r="CH672" s="60"/>
      <c r="CI672" s="60"/>
      <c r="CJ672" s="60"/>
      <c r="CK672" s="60"/>
      <c r="CL672" s="60"/>
      <c r="CM672" s="60"/>
      <c r="CN672" s="61">
        <v>322476</v>
      </c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43" t="s">
        <v>1484</v>
      </c>
      <c r="DC672" s="44"/>
      <c r="DD672" s="44"/>
      <c r="DE672" s="44"/>
      <c r="DF672" s="44"/>
      <c r="DG672" s="44"/>
      <c r="DH672" s="44"/>
      <c r="DI672" s="44"/>
      <c r="DJ672" s="44"/>
      <c r="DK672" s="44"/>
      <c r="DL672" s="44"/>
      <c r="DM672" s="44"/>
      <c r="DN672" s="45"/>
      <c r="DO672" s="43" t="s">
        <v>1539</v>
      </c>
      <c r="DP672" s="44"/>
      <c r="DQ672" s="44"/>
      <c r="DR672" s="44"/>
      <c r="DS672" s="44"/>
      <c r="DT672" s="44"/>
      <c r="DU672" s="44"/>
      <c r="DV672" s="44"/>
      <c r="DW672" s="44"/>
      <c r="DX672" s="44"/>
      <c r="DY672" s="45"/>
      <c r="DZ672" s="73" t="s">
        <v>86</v>
      </c>
      <c r="EA672" s="74"/>
      <c r="EB672" s="74"/>
      <c r="EC672" s="74"/>
      <c r="ED672" s="74"/>
      <c r="EE672" s="74"/>
      <c r="EF672" s="74"/>
      <c r="EG672" s="74"/>
      <c r="EH672" s="74"/>
      <c r="EI672" s="74"/>
      <c r="EJ672" s="74"/>
      <c r="EK672" s="75"/>
      <c r="EL672" s="73" t="s">
        <v>84</v>
      </c>
      <c r="EM672" s="74"/>
      <c r="EN672" s="74"/>
      <c r="EO672" s="74"/>
      <c r="EP672" s="74"/>
      <c r="EQ672" s="74"/>
      <c r="ER672" s="74"/>
      <c r="ES672" s="74"/>
      <c r="ET672" s="74"/>
      <c r="EU672" s="74"/>
      <c r="EV672" s="74"/>
      <c r="EW672" s="74"/>
      <c r="EX672" s="75"/>
    </row>
    <row r="673" spans="1:154" s="15" customFormat="1" ht="38.25" customHeight="1" x14ac:dyDescent="0.2">
      <c r="A673" s="43" t="s">
        <v>906</v>
      </c>
      <c r="B673" s="44"/>
      <c r="C673" s="44"/>
      <c r="D673" s="44"/>
      <c r="E673" s="45"/>
      <c r="F673" s="63" t="s">
        <v>1306</v>
      </c>
      <c r="G673" s="64"/>
      <c r="H673" s="64"/>
      <c r="I673" s="64"/>
      <c r="J673" s="64"/>
      <c r="K673" s="64"/>
      <c r="L673" s="64"/>
      <c r="M673" s="64"/>
      <c r="N673" s="65"/>
      <c r="O673" s="63" t="s">
        <v>1481</v>
      </c>
      <c r="P673" s="64"/>
      <c r="Q673" s="64"/>
      <c r="R673" s="64"/>
      <c r="S673" s="64"/>
      <c r="T673" s="64"/>
      <c r="U673" s="64"/>
      <c r="V673" s="64"/>
      <c r="W673" s="65"/>
      <c r="X673" s="66" t="s">
        <v>299</v>
      </c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8"/>
      <c r="AJ673" s="66" t="s">
        <v>77</v>
      </c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8"/>
      <c r="AY673" s="69">
        <v>876</v>
      </c>
      <c r="AZ673" s="69"/>
      <c r="BA673" s="69"/>
      <c r="BB673" s="69"/>
      <c r="BC673" s="69"/>
      <c r="BD673" s="69"/>
      <c r="BE673" s="62" t="s">
        <v>79</v>
      </c>
      <c r="BF673" s="62"/>
      <c r="BG673" s="62"/>
      <c r="BH673" s="62"/>
      <c r="BI673" s="62"/>
      <c r="BJ673" s="62"/>
      <c r="BK673" s="62"/>
      <c r="BL673" s="62"/>
      <c r="BM673" s="62"/>
      <c r="BN673" s="62">
        <v>3692</v>
      </c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58">
        <v>71701000</v>
      </c>
      <c r="BZ673" s="59"/>
      <c r="CA673" s="59"/>
      <c r="CB673" s="59"/>
      <c r="CC673" s="59"/>
      <c r="CD673" s="59"/>
      <c r="CE673" s="60" t="s">
        <v>80</v>
      </c>
      <c r="CF673" s="60"/>
      <c r="CG673" s="60"/>
      <c r="CH673" s="60"/>
      <c r="CI673" s="60"/>
      <c r="CJ673" s="60"/>
      <c r="CK673" s="60"/>
      <c r="CL673" s="60"/>
      <c r="CM673" s="60"/>
      <c r="CN673" s="61">
        <v>202323.55</v>
      </c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43" t="s">
        <v>1484</v>
      </c>
      <c r="DC673" s="44"/>
      <c r="DD673" s="44"/>
      <c r="DE673" s="44"/>
      <c r="DF673" s="44"/>
      <c r="DG673" s="44"/>
      <c r="DH673" s="44"/>
      <c r="DI673" s="44"/>
      <c r="DJ673" s="44"/>
      <c r="DK673" s="44"/>
      <c r="DL673" s="44"/>
      <c r="DM673" s="44"/>
      <c r="DN673" s="45"/>
      <c r="DO673" s="43" t="s">
        <v>1539</v>
      </c>
      <c r="DP673" s="44"/>
      <c r="DQ673" s="44"/>
      <c r="DR673" s="44"/>
      <c r="DS673" s="44"/>
      <c r="DT673" s="44"/>
      <c r="DU673" s="44"/>
      <c r="DV673" s="44"/>
      <c r="DW673" s="44"/>
      <c r="DX673" s="44"/>
      <c r="DY673" s="45"/>
      <c r="DZ673" s="73" t="s">
        <v>86</v>
      </c>
      <c r="EA673" s="74"/>
      <c r="EB673" s="74"/>
      <c r="EC673" s="74"/>
      <c r="ED673" s="74"/>
      <c r="EE673" s="74"/>
      <c r="EF673" s="74"/>
      <c r="EG673" s="74"/>
      <c r="EH673" s="74"/>
      <c r="EI673" s="74"/>
      <c r="EJ673" s="74"/>
      <c r="EK673" s="75"/>
      <c r="EL673" s="73" t="s">
        <v>84</v>
      </c>
      <c r="EM673" s="74"/>
      <c r="EN673" s="74"/>
      <c r="EO673" s="74"/>
      <c r="EP673" s="74"/>
      <c r="EQ673" s="74"/>
      <c r="ER673" s="74"/>
      <c r="ES673" s="74"/>
      <c r="ET673" s="74"/>
      <c r="EU673" s="74"/>
      <c r="EV673" s="74"/>
      <c r="EW673" s="74"/>
      <c r="EX673" s="75"/>
    </row>
    <row r="674" spans="1:154" s="15" customFormat="1" ht="38.25" customHeight="1" x14ac:dyDescent="0.2">
      <c r="A674" s="43" t="s">
        <v>907</v>
      </c>
      <c r="B674" s="44"/>
      <c r="C674" s="44"/>
      <c r="D674" s="44"/>
      <c r="E674" s="45"/>
      <c r="F674" s="63" t="s">
        <v>1306</v>
      </c>
      <c r="G674" s="64"/>
      <c r="H674" s="64"/>
      <c r="I674" s="64"/>
      <c r="J674" s="64"/>
      <c r="K674" s="64"/>
      <c r="L674" s="64"/>
      <c r="M674" s="64"/>
      <c r="N674" s="65"/>
      <c r="O674" s="63" t="s">
        <v>312</v>
      </c>
      <c r="P674" s="64"/>
      <c r="Q674" s="64"/>
      <c r="R674" s="64"/>
      <c r="S674" s="64"/>
      <c r="T674" s="64"/>
      <c r="U674" s="64"/>
      <c r="V674" s="64"/>
      <c r="W674" s="65"/>
      <c r="X674" s="66" t="s">
        <v>1555</v>
      </c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8"/>
      <c r="AJ674" s="66" t="s">
        <v>77</v>
      </c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8"/>
      <c r="AY674" s="69">
        <v>778</v>
      </c>
      <c r="AZ674" s="69"/>
      <c r="BA674" s="69"/>
      <c r="BB674" s="69"/>
      <c r="BC674" s="69"/>
      <c r="BD674" s="69"/>
      <c r="BE674" s="62" t="s">
        <v>95</v>
      </c>
      <c r="BF674" s="62"/>
      <c r="BG674" s="62"/>
      <c r="BH674" s="62"/>
      <c r="BI674" s="62"/>
      <c r="BJ674" s="62"/>
      <c r="BK674" s="62"/>
      <c r="BL674" s="62"/>
      <c r="BM674" s="62"/>
      <c r="BN674" s="62">
        <v>1100</v>
      </c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  <c r="BY674" s="58">
        <v>71701000</v>
      </c>
      <c r="BZ674" s="59"/>
      <c r="CA674" s="59"/>
      <c r="CB674" s="59"/>
      <c r="CC674" s="59"/>
      <c r="CD674" s="59"/>
      <c r="CE674" s="60" t="s">
        <v>80</v>
      </c>
      <c r="CF674" s="60"/>
      <c r="CG674" s="60"/>
      <c r="CH674" s="60"/>
      <c r="CI674" s="60"/>
      <c r="CJ674" s="60"/>
      <c r="CK674" s="60"/>
      <c r="CL674" s="60"/>
      <c r="CM674" s="60"/>
      <c r="CN674" s="61">
        <v>2331164</v>
      </c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43" t="s">
        <v>643</v>
      </c>
      <c r="DC674" s="44"/>
      <c r="DD674" s="44"/>
      <c r="DE674" s="44"/>
      <c r="DF674" s="44"/>
      <c r="DG674" s="44"/>
      <c r="DH674" s="44"/>
      <c r="DI674" s="44"/>
      <c r="DJ674" s="44"/>
      <c r="DK674" s="44"/>
      <c r="DL674" s="44"/>
      <c r="DM674" s="44"/>
      <c r="DN674" s="45"/>
      <c r="DO674" s="43" t="s">
        <v>1537</v>
      </c>
      <c r="DP674" s="44"/>
      <c r="DQ674" s="44"/>
      <c r="DR674" s="44"/>
      <c r="DS674" s="44"/>
      <c r="DT674" s="44"/>
      <c r="DU674" s="44"/>
      <c r="DV674" s="44"/>
      <c r="DW674" s="44"/>
      <c r="DX674" s="44"/>
      <c r="DY674" s="45"/>
      <c r="DZ674" s="73" t="s">
        <v>86</v>
      </c>
      <c r="EA674" s="74"/>
      <c r="EB674" s="74"/>
      <c r="EC674" s="74"/>
      <c r="ED674" s="74"/>
      <c r="EE674" s="74"/>
      <c r="EF674" s="74"/>
      <c r="EG674" s="74"/>
      <c r="EH674" s="74"/>
      <c r="EI674" s="74"/>
      <c r="EJ674" s="74"/>
      <c r="EK674" s="75"/>
      <c r="EL674" s="73" t="s">
        <v>84</v>
      </c>
      <c r="EM674" s="74"/>
      <c r="EN674" s="74"/>
      <c r="EO674" s="74"/>
      <c r="EP674" s="74"/>
      <c r="EQ674" s="74"/>
      <c r="ER674" s="74"/>
      <c r="ES674" s="74"/>
      <c r="ET674" s="74"/>
      <c r="EU674" s="74"/>
      <c r="EV674" s="74"/>
      <c r="EW674" s="74"/>
      <c r="EX674" s="42"/>
    </row>
    <row r="675" spans="1:154" s="15" customFormat="1" ht="38.25" customHeight="1" x14ac:dyDescent="0.2">
      <c r="A675" s="43" t="s">
        <v>908</v>
      </c>
      <c r="B675" s="44"/>
      <c r="C675" s="44"/>
      <c r="D675" s="44"/>
      <c r="E675" s="45"/>
      <c r="F675" s="63" t="s">
        <v>1306</v>
      </c>
      <c r="G675" s="64"/>
      <c r="H675" s="64"/>
      <c r="I675" s="64"/>
      <c r="J675" s="64"/>
      <c r="K675" s="64"/>
      <c r="L675" s="64"/>
      <c r="M675" s="64"/>
      <c r="N675" s="65"/>
      <c r="O675" s="63" t="s">
        <v>312</v>
      </c>
      <c r="P675" s="64"/>
      <c r="Q675" s="64"/>
      <c r="R675" s="64"/>
      <c r="S675" s="64"/>
      <c r="T675" s="64"/>
      <c r="U675" s="64"/>
      <c r="V675" s="64"/>
      <c r="W675" s="65"/>
      <c r="X675" s="66" t="s">
        <v>182</v>
      </c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8"/>
      <c r="AJ675" s="66" t="s">
        <v>77</v>
      </c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8"/>
      <c r="AY675" s="69">
        <v>778</v>
      </c>
      <c r="AZ675" s="69"/>
      <c r="BA675" s="69"/>
      <c r="BB675" s="69"/>
      <c r="BC675" s="69"/>
      <c r="BD675" s="69"/>
      <c r="BE675" s="62" t="s">
        <v>95</v>
      </c>
      <c r="BF675" s="62"/>
      <c r="BG675" s="62"/>
      <c r="BH675" s="62"/>
      <c r="BI675" s="62"/>
      <c r="BJ675" s="62"/>
      <c r="BK675" s="62"/>
      <c r="BL675" s="62"/>
      <c r="BM675" s="62"/>
      <c r="BN675" s="62">
        <v>240</v>
      </c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58">
        <v>71701000</v>
      </c>
      <c r="BZ675" s="59"/>
      <c r="CA675" s="59"/>
      <c r="CB675" s="59"/>
      <c r="CC675" s="59"/>
      <c r="CD675" s="59"/>
      <c r="CE675" s="60" t="s">
        <v>80</v>
      </c>
      <c r="CF675" s="60"/>
      <c r="CG675" s="60"/>
      <c r="CH675" s="60"/>
      <c r="CI675" s="60"/>
      <c r="CJ675" s="60"/>
      <c r="CK675" s="60"/>
      <c r="CL675" s="60"/>
      <c r="CM675" s="60"/>
      <c r="CN675" s="61">
        <v>4781224.8</v>
      </c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43" t="s">
        <v>643</v>
      </c>
      <c r="DC675" s="44"/>
      <c r="DD675" s="44"/>
      <c r="DE675" s="44"/>
      <c r="DF675" s="44"/>
      <c r="DG675" s="44"/>
      <c r="DH675" s="44"/>
      <c r="DI675" s="44"/>
      <c r="DJ675" s="44"/>
      <c r="DK675" s="44"/>
      <c r="DL675" s="44"/>
      <c r="DM675" s="44"/>
      <c r="DN675" s="45"/>
      <c r="DO675" s="43" t="s">
        <v>1537</v>
      </c>
      <c r="DP675" s="44"/>
      <c r="DQ675" s="44"/>
      <c r="DR675" s="44"/>
      <c r="DS675" s="44"/>
      <c r="DT675" s="44"/>
      <c r="DU675" s="44"/>
      <c r="DV675" s="44"/>
      <c r="DW675" s="44"/>
      <c r="DX675" s="44"/>
      <c r="DY675" s="45"/>
      <c r="DZ675" s="73" t="s">
        <v>102</v>
      </c>
      <c r="EA675" s="74"/>
      <c r="EB675" s="74"/>
      <c r="EC675" s="74"/>
      <c r="ED675" s="74"/>
      <c r="EE675" s="74"/>
      <c r="EF675" s="74"/>
      <c r="EG675" s="74"/>
      <c r="EH675" s="74"/>
      <c r="EI675" s="74"/>
      <c r="EJ675" s="74"/>
      <c r="EK675" s="75"/>
      <c r="EL675" s="73" t="s">
        <v>1558</v>
      </c>
      <c r="EM675" s="74"/>
      <c r="EN675" s="74"/>
      <c r="EO675" s="74"/>
      <c r="EP675" s="74"/>
      <c r="EQ675" s="74"/>
      <c r="ER675" s="74"/>
      <c r="ES675" s="74"/>
      <c r="ET675" s="74"/>
      <c r="EU675" s="74"/>
      <c r="EV675" s="74"/>
      <c r="EW675" s="74"/>
      <c r="EX675" s="75"/>
    </row>
    <row r="676" spans="1:154" s="15" customFormat="1" ht="38.25" customHeight="1" x14ac:dyDescent="0.2">
      <c r="A676" s="43" t="s">
        <v>909</v>
      </c>
      <c r="B676" s="44"/>
      <c r="C676" s="44"/>
      <c r="D676" s="44"/>
      <c r="E676" s="45"/>
      <c r="F676" s="63" t="s">
        <v>1306</v>
      </c>
      <c r="G676" s="64"/>
      <c r="H676" s="64"/>
      <c r="I676" s="64"/>
      <c r="J676" s="64"/>
      <c r="K676" s="64"/>
      <c r="L676" s="64"/>
      <c r="M676" s="64"/>
      <c r="N676" s="65"/>
      <c r="O676" s="63" t="s">
        <v>312</v>
      </c>
      <c r="P676" s="64"/>
      <c r="Q676" s="64"/>
      <c r="R676" s="64"/>
      <c r="S676" s="64"/>
      <c r="T676" s="64"/>
      <c r="U676" s="64"/>
      <c r="V676" s="64"/>
      <c r="W676" s="65"/>
      <c r="X676" s="66" t="s">
        <v>182</v>
      </c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8"/>
      <c r="AJ676" s="66" t="s">
        <v>77</v>
      </c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8"/>
      <c r="AY676" s="69">
        <v>778</v>
      </c>
      <c r="AZ676" s="69"/>
      <c r="BA676" s="69"/>
      <c r="BB676" s="69"/>
      <c r="BC676" s="69"/>
      <c r="BD676" s="69"/>
      <c r="BE676" s="62" t="s">
        <v>95</v>
      </c>
      <c r="BF676" s="62"/>
      <c r="BG676" s="62"/>
      <c r="BH676" s="62"/>
      <c r="BI676" s="62"/>
      <c r="BJ676" s="62"/>
      <c r="BK676" s="62"/>
      <c r="BL676" s="62"/>
      <c r="BM676" s="62"/>
      <c r="BN676" s="62">
        <v>100</v>
      </c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58">
        <v>71701000</v>
      </c>
      <c r="BZ676" s="59"/>
      <c r="CA676" s="59"/>
      <c r="CB676" s="59"/>
      <c r="CC676" s="59"/>
      <c r="CD676" s="59"/>
      <c r="CE676" s="60" t="s">
        <v>80</v>
      </c>
      <c r="CF676" s="60"/>
      <c r="CG676" s="60"/>
      <c r="CH676" s="60"/>
      <c r="CI676" s="60"/>
      <c r="CJ676" s="60"/>
      <c r="CK676" s="60"/>
      <c r="CL676" s="60"/>
      <c r="CM676" s="60"/>
      <c r="CN676" s="61">
        <v>1192070</v>
      </c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43" t="s">
        <v>643</v>
      </c>
      <c r="DC676" s="44"/>
      <c r="DD676" s="44"/>
      <c r="DE676" s="44"/>
      <c r="DF676" s="44"/>
      <c r="DG676" s="44"/>
      <c r="DH676" s="44"/>
      <c r="DI676" s="44"/>
      <c r="DJ676" s="44"/>
      <c r="DK676" s="44"/>
      <c r="DL676" s="44"/>
      <c r="DM676" s="44"/>
      <c r="DN676" s="45"/>
      <c r="DO676" s="43" t="s">
        <v>1537</v>
      </c>
      <c r="DP676" s="44"/>
      <c r="DQ676" s="44"/>
      <c r="DR676" s="44"/>
      <c r="DS676" s="44"/>
      <c r="DT676" s="44"/>
      <c r="DU676" s="44"/>
      <c r="DV676" s="44"/>
      <c r="DW676" s="44"/>
      <c r="DX676" s="44"/>
      <c r="DY676" s="45"/>
      <c r="DZ676" s="73" t="s">
        <v>86</v>
      </c>
      <c r="EA676" s="74"/>
      <c r="EB676" s="74"/>
      <c r="EC676" s="74"/>
      <c r="ED676" s="74"/>
      <c r="EE676" s="74"/>
      <c r="EF676" s="74"/>
      <c r="EG676" s="74"/>
      <c r="EH676" s="74"/>
      <c r="EI676" s="74"/>
      <c r="EJ676" s="74"/>
      <c r="EK676" s="75"/>
      <c r="EL676" s="73" t="s">
        <v>84</v>
      </c>
      <c r="EM676" s="74"/>
      <c r="EN676" s="74"/>
      <c r="EO676" s="74"/>
      <c r="EP676" s="74"/>
      <c r="EQ676" s="74"/>
      <c r="ER676" s="74"/>
      <c r="ES676" s="74"/>
      <c r="ET676" s="74"/>
      <c r="EU676" s="74"/>
      <c r="EV676" s="74"/>
      <c r="EW676" s="74"/>
      <c r="EX676" s="42"/>
    </row>
    <row r="677" spans="1:154" s="15" customFormat="1" ht="38.25" customHeight="1" x14ac:dyDescent="0.2">
      <c r="A677" s="43" t="s">
        <v>910</v>
      </c>
      <c r="B677" s="44"/>
      <c r="C677" s="44"/>
      <c r="D677" s="44"/>
      <c r="E677" s="45"/>
      <c r="F677" s="63" t="s">
        <v>1306</v>
      </c>
      <c r="G677" s="64"/>
      <c r="H677" s="64"/>
      <c r="I677" s="64"/>
      <c r="J677" s="64"/>
      <c r="K677" s="64"/>
      <c r="L677" s="64"/>
      <c r="M677" s="64"/>
      <c r="N677" s="65"/>
      <c r="O677" s="63" t="s">
        <v>312</v>
      </c>
      <c r="P677" s="64"/>
      <c r="Q677" s="64"/>
      <c r="R677" s="64"/>
      <c r="S677" s="64"/>
      <c r="T677" s="64"/>
      <c r="U677" s="64"/>
      <c r="V677" s="64"/>
      <c r="W677" s="65"/>
      <c r="X677" s="66" t="s">
        <v>182</v>
      </c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8"/>
      <c r="AJ677" s="66" t="s">
        <v>77</v>
      </c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8"/>
      <c r="AY677" s="69">
        <v>778</v>
      </c>
      <c r="AZ677" s="69"/>
      <c r="BA677" s="69"/>
      <c r="BB677" s="69"/>
      <c r="BC677" s="69"/>
      <c r="BD677" s="69"/>
      <c r="BE677" s="62" t="s">
        <v>95</v>
      </c>
      <c r="BF677" s="62"/>
      <c r="BG677" s="62"/>
      <c r="BH677" s="62"/>
      <c r="BI677" s="62"/>
      <c r="BJ677" s="62"/>
      <c r="BK677" s="62"/>
      <c r="BL677" s="62"/>
      <c r="BM677" s="62"/>
      <c r="BN677" s="62">
        <v>200</v>
      </c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58">
        <v>71701000</v>
      </c>
      <c r="BZ677" s="59"/>
      <c r="CA677" s="59"/>
      <c r="CB677" s="59"/>
      <c r="CC677" s="59"/>
      <c r="CD677" s="59"/>
      <c r="CE677" s="60" t="s">
        <v>80</v>
      </c>
      <c r="CF677" s="60"/>
      <c r="CG677" s="60"/>
      <c r="CH677" s="60"/>
      <c r="CI677" s="60"/>
      <c r="CJ677" s="60"/>
      <c r="CK677" s="60"/>
      <c r="CL677" s="60"/>
      <c r="CM677" s="60"/>
      <c r="CN677" s="61">
        <v>1427756</v>
      </c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43" t="s">
        <v>643</v>
      </c>
      <c r="DC677" s="44"/>
      <c r="DD677" s="44"/>
      <c r="DE677" s="44"/>
      <c r="DF677" s="44"/>
      <c r="DG677" s="44"/>
      <c r="DH677" s="44"/>
      <c r="DI677" s="44"/>
      <c r="DJ677" s="44"/>
      <c r="DK677" s="44"/>
      <c r="DL677" s="44"/>
      <c r="DM677" s="44"/>
      <c r="DN677" s="45"/>
      <c r="DO677" s="43" t="s">
        <v>1537</v>
      </c>
      <c r="DP677" s="44"/>
      <c r="DQ677" s="44"/>
      <c r="DR677" s="44"/>
      <c r="DS677" s="44"/>
      <c r="DT677" s="44"/>
      <c r="DU677" s="44"/>
      <c r="DV677" s="44"/>
      <c r="DW677" s="44"/>
      <c r="DX677" s="44"/>
      <c r="DY677" s="45"/>
      <c r="DZ677" s="73" t="s">
        <v>86</v>
      </c>
      <c r="EA677" s="74"/>
      <c r="EB677" s="74"/>
      <c r="EC677" s="74"/>
      <c r="ED677" s="74"/>
      <c r="EE677" s="74"/>
      <c r="EF677" s="74"/>
      <c r="EG677" s="74"/>
      <c r="EH677" s="74"/>
      <c r="EI677" s="74"/>
      <c r="EJ677" s="74"/>
      <c r="EK677" s="75"/>
      <c r="EL677" s="73" t="s">
        <v>84</v>
      </c>
      <c r="EM677" s="74"/>
      <c r="EN677" s="74"/>
      <c r="EO677" s="74"/>
      <c r="EP677" s="74"/>
      <c r="EQ677" s="74"/>
      <c r="ER677" s="74"/>
      <c r="ES677" s="74"/>
      <c r="ET677" s="74"/>
      <c r="EU677" s="74"/>
      <c r="EV677" s="74"/>
      <c r="EW677" s="74"/>
      <c r="EX677" s="42"/>
    </row>
    <row r="678" spans="1:154" s="15" customFormat="1" ht="38.25" customHeight="1" x14ac:dyDescent="0.2">
      <c r="A678" s="43" t="s">
        <v>911</v>
      </c>
      <c r="B678" s="44"/>
      <c r="C678" s="44"/>
      <c r="D678" s="44"/>
      <c r="E678" s="45"/>
      <c r="F678" s="63" t="s">
        <v>1306</v>
      </c>
      <c r="G678" s="64"/>
      <c r="H678" s="64"/>
      <c r="I678" s="64"/>
      <c r="J678" s="64"/>
      <c r="K678" s="64"/>
      <c r="L678" s="64"/>
      <c r="M678" s="64"/>
      <c r="N678" s="65"/>
      <c r="O678" s="63" t="s">
        <v>1283</v>
      </c>
      <c r="P678" s="64"/>
      <c r="Q678" s="64"/>
      <c r="R678" s="64"/>
      <c r="S678" s="64"/>
      <c r="T678" s="64"/>
      <c r="U678" s="64"/>
      <c r="V678" s="64"/>
      <c r="W678" s="65"/>
      <c r="X678" s="66" t="s">
        <v>1472</v>
      </c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8"/>
      <c r="AJ678" s="66" t="s">
        <v>77</v>
      </c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8"/>
      <c r="AY678" s="69">
        <v>778</v>
      </c>
      <c r="AZ678" s="69"/>
      <c r="BA678" s="69"/>
      <c r="BB678" s="69"/>
      <c r="BC678" s="69"/>
      <c r="BD678" s="69"/>
      <c r="BE678" s="62" t="s">
        <v>95</v>
      </c>
      <c r="BF678" s="62"/>
      <c r="BG678" s="62"/>
      <c r="BH678" s="62"/>
      <c r="BI678" s="62"/>
      <c r="BJ678" s="62"/>
      <c r="BK678" s="62"/>
      <c r="BL678" s="62"/>
      <c r="BM678" s="62"/>
      <c r="BN678" s="62">
        <v>30</v>
      </c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  <c r="BY678" s="58">
        <v>71701000</v>
      </c>
      <c r="BZ678" s="59"/>
      <c r="CA678" s="59"/>
      <c r="CB678" s="59"/>
      <c r="CC678" s="59"/>
      <c r="CD678" s="59"/>
      <c r="CE678" s="60" t="s">
        <v>80</v>
      </c>
      <c r="CF678" s="60"/>
      <c r="CG678" s="60"/>
      <c r="CH678" s="60"/>
      <c r="CI678" s="60"/>
      <c r="CJ678" s="60"/>
      <c r="CK678" s="60"/>
      <c r="CL678" s="60"/>
      <c r="CM678" s="60"/>
      <c r="CN678" s="61">
        <v>307355.40000000002</v>
      </c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43" t="s">
        <v>643</v>
      </c>
      <c r="DC678" s="44"/>
      <c r="DD678" s="44"/>
      <c r="DE678" s="44"/>
      <c r="DF678" s="44"/>
      <c r="DG678" s="44"/>
      <c r="DH678" s="44"/>
      <c r="DI678" s="44"/>
      <c r="DJ678" s="44"/>
      <c r="DK678" s="44"/>
      <c r="DL678" s="44"/>
      <c r="DM678" s="44"/>
      <c r="DN678" s="45"/>
      <c r="DO678" s="43" t="s">
        <v>1539</v>
      </c>
      <c r="DP678" s="44"/>
      <c r="DQ678" s="44"/>
      <c r="DR678" s="44"/>
      <c r="DS678" s="44"/>
      <c r="DT678" s="44"/>
      <c r="DU678" s="44"/>
      <c r="DV678" s="44"/>
      <c r="DW678" s="44"/>
      <c r="DX678" s="44"/>
      <c r="DY678" s="45"/>
      <c r="DZ678" s="73" t="s">
        <v>86</v>
      </c>
      <c r="EA678" s="74"/>
      <c r="EB678" s="74"/>
      <c r="EC678" s="74"/>
      <c r="ED678" s="74"/>
      <c r="EE678" s="74"/>
      <c r="EF678" s="74"/>
      <c r="EG678" s="74"/>
      <c r="EH678" s="74"/>
      <c r="EI678" s="74"/>
      <c r="EJ678" s="74"/>
      <c r="EK678" s="75"/>
      <c r="EL678" s="73" t="s">
        <v>84</v>
      </c>
      <c r="EM678" s="74"/>
      <c r="EN678" s="74"/>
      <c r="EO678" s="74"/>
      <c r="EP678" s="74"/>
      <c r="EQ678" s="74"/>
      <c r="ER678" s="74"/>
      <c r="ES678" s="74"/>
      <c r="ET678" s="74"/>
      <c r="EU678" s="74"/>
      <c r="EV678" s="74"/>
      <c r="EW678" s="74"/>
      <c r="EX678" s="75"/>
    </row>
    <row r="679" spans="1:154" s="15" customFormat="1" ht="38.25" customHeight="1" x14ac:dyDescent="0.2">
      <c r="A679" s="43" t="s">
        <v>912</v>
      </c>
      <c r="B679" s="44"/>
      <c r="C679" s="44"/>
      <c r="D679" s="44"/>
      <c r="E679" s="45"/>
      <c r="F679" s="63" t="s">
        <v>1306</v>
      </c>
      <c r="G679" s="64"/>
      <c r="H679" s="64"/>
      <c r="I679" s="64"/>
      <c r="J679" s="64"/>
      <c r="K679" s="64"/>
      <c r="L679" s="64"/>
      <c r="M679" s="64"/>
      <c r="N679" s="65"/>
      <c r="O679" s="63" t="s">
        <v>162</v>
      </c>
      <c r="P679" s="64"/>
      <c r="Q679" s="64"/>
      <c r="R679" s="64"/>
      <c r="S679" s="64"/>
      <c r="T679" s="64"/>
      <c r="U679" s="64"/>
      <c r="V679" s="64"/>
      <c r="W679" s="65"/>
      <c r="X679" s="66" t="s">
        <v>364</v>
      </c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8"/>
      <c r="AJ679" s="66" t="s">
        <v>77</v>
      </c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8"/>
      <c r="AY679" s="69">
        <v>778</v>
      </c>
      <c r="AZ679" s="69"/>
      <c r="BA679" s="69"/>
      <c r="BB679" s="69"/>
      <c r="BC679" s="69"/>
      <c r="BD679" s="69"/>
      <c r="BE679" s="62" t="s">
        <v>95</v>
      </c>
      <c r="BF679" s="62"/>
      <c r="BG679" s="62"/>
      <c r="BH679" s="62"/>
      <c r="BI679" s="62"/>
      <c r="BJ679" s="62"/>
      <c r="BK679" s="62"/>
      <c r="BL679" s="62"/>
      <c r="BM679" s="62"/>
      <c r="BN679" s="62">
        <v>516</v>
      </c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58">
        <v>71701000</v>
      </c>
      <c r="BZ679" s="59"/>
      <c r="CA679" s="59"/>
      <c r="CB679" s="59"/>
      <c r="CC679" s="59"/>
      <c r="CD679" s="59"/>
      <c r="CE679" s="60" t="s">
        <v>80</v>
      </c>
      <c r="CF679" s="60"/>
      <c r="CG679" s="60"/>
      <c r="CH679" s="60"/>
      <c r="CI679" s="60"/>
      <c r="CJ679" s="60"/>
      <c r="CK679" s="60"/>
      <c r="CL679" s="60"/>
      <c r="CM679" s="60"/>
      <c r="CN679" s="61">
        <v>1326497.04</v>
      </c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43" t="s">
        <v>643</v>
      </c>
      <c r="DC679" s="44"/>
      <c r="DD679" s="44"/>
      <c r="DE679" s="44"/>
      <c r="DF679" s="44"/>
      <c r="DG679" s="44"/>
      <c r="DH679" s="44"/>
      <c r="DI679" s="44"/>
      <c r="DJ679" s="44"/>
      <c r="DK679" s="44"/>
      <c r="DL679" s="44"/>
      <c r="DM679" s="44"/>
      <c r="DN679" s="45"/>
      <c r="DO679" s="43" t="s">
        <v>1537</v>
      </c>
      <c r="DP679" s="44"/>
      <c r="DQ679" s="44"/>
      <c r="DR679" s="44"/>
      <c r="DS679" s="44"/>
      <c r="DT679" s="44"/>
      <c r="DU679" s="44"/>
      <c r="DV679" s="44"/>
      <c r="DW679" s="44"/>
      <c r="DX679" s="44"/>
      <c r="DY679" s="45"/>
      <c r="DZ679" s="73" t="s">
        <v>86</v>
      </c>
      <c r="EA679" s="74"/>
      <c r="EB679" s="74"/>
      <c r="EC679" s="74"/>
      <c r="ED679" s="74"/>
      <c r="EE679" s="74"/>
      <c r="EF679" s="74"/>
      <c r="EG679" s="74"/>
      <c r="EH679" s="74"/>
      <c r="EI679" s="74"/>
      <c r="EJ679" s="74"/>
      <c r="EK679" s="75"/>
      <c r="EL679" s="73" t="s">
        <v>84</v>
      </c>
      <c r="EM679" s="74"/>
      <c r="EN679" s="74"/>
      <c r="EO679" s="74"/>
      <c r="EP679" s="74"/>
      <c r="EQ679" s="74"/>
      <c r="ER679" s="74"/>
      <c r="ES679" s="74"/>
      <c r="ET679" s="74"/>
      <c r="EU679" s="74"/>
      <c r="EV679" s="74"/>
      <c r="EW679" s="74"/>
      <c r="EX679" s="75"/>
    </row>
    <row r="680" spans="1:154" s="15" customFormat="1" ht="38.25" customHeight="1" x14ac:dyDescent="0.2">
      <c r="A680" s="43" t="s">
        <v>913</v>
      </c>
      <c r="B680" s="44"/>
      <c r="C680" s="44"/>
      <c r="D680" s="44"/>
      <c r="E680" s="45"/>
      <c r="F680" s="63" t="s">
        <v>1306</v>
      </c>
      <c r="G680" s="64"/>
      <c r="H680" s="64"/>
      <c r="I680" s="64"/>
      <c r="J680" s="64"/>
      <c r="K680" s="64"/>
      <c r="L680" s="64"/>
      <c r="M680" s="64"/>
      <c r="N680" s="65"/>
      <c r="O680" s="63" t="s">
        <v>312</v>
      </c>
      <c r="P680" s="64"/>
      <c r="Q680" s="64"/>
      <c r="R680" s="64"/>
      <c r="S680" s="64"/>
      <c r="T680" s="64"/>
      <c r="U680" s="64"/>
      <c r="V680" s="64"/>
      <c r="W680" s="65"/>
      <c r="X680" s="66" t="s">
        <v>384</v>
      </c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8"/>
      <c r="AJ680" s="66" t="s">
        <v>77</v>
      </c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8"/>
      <c r="AY680" s="69">
        <v>778</v>
      </c>
      <c r="AZ680" s="69"/>
      <c r="BA680" s="69"/>
      <c r="BB680" s="69"/>
      <c r="BC680" s="69"/>
      <c r="BD680" s="69"/>
      <c r="BE680" s="62" t="s">
        <v>95</v>
      </c>
      <c r="BF680" s="62"/>
      <c r="BG680" s="62"/>
      <c r="BH680" s="62"/>
      <c r="BI680" s="62"/>
      <c r="BJ680" s="62"/>
      <c r="BK680" s="62"/>
      <c r="BL680" s="62"/>
      <c r="BM680" s="62"/>
      <c r="BN680" s="62">
        <v>1050</v>
      </c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  <c r="BY680" s="58">
        <v>71701000</v>
      </c>
      <c r="BZ680" s="59"/>
      <c r="CA680" s="59"/>
      <c r="CB680" s="59"/>
      <c r="CC680" s="59"/>
      <c r="CD680" s="59"/>
      <c r="CE680" s="60" t="s">
        <v>80</v>
      </c>
      <c r="CF680" s="60"/>
      <c r="CG680" s="60"/>
      <c r="CH680" s="60"/>
      <c r="CI680" s="60"/>
      <c r="CJ680" s="60"/>
      <c r="CK680" s="60"/>
      <c r="CL680" s="60"/>
      <c r="CM680" s="60"/>
      <c r="CN680" s="61">
        <v>1711050</v>
      </c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43" t="s">
        <v>643</v>
      </c>
      <c r="DC680" s="44"/>
      <c r="DD680" s="44"/>
      <c r="DE680" s="44"/>
      <c r="DF680" s="44"/>
      <c r="DG680" s="44"/>
      <c r="DH680" s="44"/>
      <c r="DI680" s="44"/>
      <c r="DJ680" s="44"/>
      <c r="DK680" s="44"/>
      <c r="DL680" s="44"/>
      <c r="DM680" s="44"/>
      <c r="DN680" s="45"/>
      <c r="DO680" s="43" t="s">
        <v>1537</v>
      </c>
      <c r="DP680" s="44"/>
      <c r="DQ680" s="44"/>
      <c r="DR680" s="44"/>
      <c r="DS680" s="44"/>
      <c r="DT680" s="44"/>
      <c r="DU680" s="44"/>
      <c r="DV680" s="44"/>
      <c r="DW680" s="44"/>
      <c r="DX680" s="44"/>
      <c r="DY680" s="45"/>
      <c r="DZ680" s="73" t="s">
        <v>86</v>
      </c>
      <c r="EA680" s="74"/>
      <c r="EB680" s="74"/>
      <c r="EC680" s="74"/>
      <c r="ED680" s="74"/>
      <c r="EE680" s="74"/>
      <c r="EF680" s="74"/>
      <c r="EG680" s="74"/>
      <c r="EH680" s="74"/>
      <c r="EI680" s="74"/>
      <c r="EJ680" s="74"/>
      <c r="EK680" s="75"/>
      <c r="EL680" s="73" t="s">
        <v>84</v>
      </c>
      <c r="EM680" s="74"/>
      <c r="EN680" s="74"/>
      <c r="EO680" s="74"/>
      <c r="EP680" s="74"/>
      <c r="EQ680" s="74"/>
      <c r="ER680" s="74"/>
      <c r="ES680" s="74"/>
      <c r="ET680" s="74"/>
      <c r="EU680" s="74"/>
      <c r="EV680" s="74"/>
      <c r="EW680" s="74"/>
      <c r="EX680" s="75"/>
    </row>
    <row r="681" spans="1:154" s="15" customFormat="1" ht="38.25" customHeight="1" x14ac:dyDescent="0.2">
      <c r="A681" s="43" t="s">
        <v>914</v>
      </c>
      <c r="B681" s="44"/>
      <c r="C681" s="44"/>
      <c r="D681" s="44"/>
      <c r="E681" s="45"/>
      <c r="F681" s="63" t="s">
        <v>1306</v>
      </c>
      <c r="G681" s="64"/>
      <c r="H681" s="64"/>
      <c r="I681" s="64"/>
      <c r="J681" s="64"/>
      <c r="K681" s="64"/>
      <c r="L681" s="64"/>
      <c r="M681" s="64"/>
      <c r="N681" s="65"/>
      <c r="O681" s="63" t="s">
        <v>312</v>
      </c>
      <c r="P681" s="64"/>
      <c r="Q681" s="64"/>
      <c r="R681" s="64"/>
      <c r="S681" s="64"/>
      <c r="T681" s="64"/>
      <c r="U681" s="64"/>
      <c r="V681" s="64"/>
      <c r="W681" s="65"/>
      <c r="X681" s="66" t="s">
        <v>382</v>
      </c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8"/>
      <c r="AJ681" s="66" t="s">
        <v>77</v>
      </c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8"/>
      <c r="AY681" s="69">
        <v>778</v>
      </c>
      <c r="AZ681" s="69"/>
      <c r="BA681" s="69"/>
      <c r="BB681" s="69"/>
      <c r="BC681" s="69"/>
      <c r="BD681" s="69"/>
      <c r="BE681" s="62" t="s">
        <v>95</v>
      </c>
      <c r="BF681" s="62"/>
      <c r="BG681" s="62"/>
      <c r="BH681" s="62"/>
      <c r="BI681" s="62"/>
      <c r="BJ681" s="62"/>
      <c r="BK681" s="62"/>
      <c r="BL681" s="62"/>
      <c r="BM681" s="62"/>
      <c r="BN681" s="62">
        <v>360</v>
      </c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58">
        <v>71701000</v>
      </c>
      <c r="BZ681" s="59"/>
      <c r="CA681" s="59"/>
      <c r="CB681" s="59"/>
      <c r="CC681" s="59"/>
      <c r="CD681" s="59"/>
      <c r="CE681" s="60" t="s">
        <v>80</v>
      </c>
      <c r="CF681" s="60"/>
      <c r="CG681" s="60"/>
      <c r="CH681" s="60"/>
      <c r="CI681" s="60"/>
      <c r="CJ681" s="60"/>
      <c r="CK681" s="60"/>
      <c r="CL681" s="60"/>
      <c r="CM681" s="60"/>
      <c r="CN681" s="61">
        <v>3077503.2</v>
      </c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43" t="s">
        <v>643</v>
      </c>
      <c r="DC681" s="44"/>
      <c r="DD681" s="44"/>
      <c r="DE681" s="44"/>
      <c r="DF681" s="44"/>
      <c r="DG681" s="44"/>
      <c r="DH681" s="44"/>
      <c r="DI681" s="44"/>
      <c r="DJ681" s="44"/>
      <c r="DK681" s="44"/>
      <c r="DL681" s="44"/>
      <c r="DM681" s="44"/>
      <c r="DN681" s="45"/>
      <c r="DO681" s="43" t="s">
        <v>1537</v>
      </c>
      <c r="DP681" s="44"/>
      <c r="DQ681" s="44"/>
      <c r="DR681" s="44"/>
      <c r="DS681" s="44"/>
      <c r="DT681" s="44"/>
      <c r="DU681" s="44"/>
      <c r="DV681" s="44"/>
      <c r="DW681" s="44"/>
      <c r="DX681" s="44"/>
      <c r="DY681" s="45"/>
      <c r="DZ681" s="73" t="s">
        <v>102</v>
      </c>
      <c r="EA681" s="74"/>
      <c r="EB681" s="74"/>
      <c r="EC681" s="74"/>
      <c r="ED681" s="74"/>
      <c r="EE681" s="74"/>
      <c r="EF681" s="74"/>
      <c r="EG681" s="74"/>
      <c r="EH681" s="74"/>
      <c r="EI681" s="74"/>
      <c r="EJ681" s="74"/>
      <c r="EK681" s="75"/>
      <c r="EL681" s="73" t="s">
        <v>103</v>
      </c>
      <c r="EM681" s="74"/>
      <c r="EN681" s="74"/>
      <c r="EO681" s="74"/>
      <c r="EP681" s="74"/>
      <c r="EQ681" s="74"/>
      <c r="ER681" s="74"/>
      <c r="ES681" s="74"/>
      <c r="ET681" s="74"/>
      <c r="EU681" s="74"/>
      <c r="EV681" s="74"/>
      <c r="EW681" s="74"/>
      <c r="EX681" s="75"/>
    </row>
    <row r="682" spans="1:154" s="15" customFormat="1" ht="38.25" customHeight="1" x14ac:dyDescent="0.2">
      <c r="A682" s="43" t="s">
        <v>915</v>
      </c>
      <c r="B682" s="44"/>
      <c r="C682" s="44"/>
      <c r="D682" s="44"/>
      <c r="E682" s="45"/>
      <c r="F682" s="63" t="s">
        <v>1306</v>
      </c>
      <c r="G682" s="64"/>
      <c r="H682" s="64"/>
      <c r="I682" s="64"/>
      <c r="J682" s="64"/>
      <c r="K682" s="64"/>
      <c r="L682" s="64"/>
      <c r="M682" s="64"/>
      <c r="N682" s="65"/>
      <c r="O682" s="63" t="s">
        <v>312</v>
      </c>
      <c r="P682" s="64"/>
      <c r="Q682" s="64"/>
      <c r="R682" s="64"/>
      <c r="S682" s="64"/>
      <c r="T682" s="64"/>
      <c r="U682" s="64"/>
      <c r="V682" s="64"/>
      <c r="W682" s="65"/>
      <c r="X682" s="66" t="s">
        <v>382</v>
      </c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8"/>
      <c r="AJ682" s="66" t="s">
        <v>77</v>
      </c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8"/>
      <c r="AY682" s="69">
        <v>778</v>
      </c>
      <c r="AZ682" s="69"/>
      <c r="BA682" s="69"/>
      <c r="BB682" s="69"/>
      <c r="BC682" s="69"/>
      <c r="BD682" s="69"/>
      <c r="BE682" s="62" t="s">
        <v>95</v>
      </c>
      <c r="BF682" s="62"/>
      <c r="BG682" s="62"/>
      <c r="BH682" s="62"/>
      <c r="BI682" s="62"/>
      <c r="BJ682" s="62"/>
      <c r="BK682" s="62"/>
      <c r="BL682" s="62"/>
      <c r="BM682" s="62"/>
      <c r="BN682" s="62">
        <v>48</v>
      </c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58">
        <v>71701000</v>
      </c>
      <c r="BZ682" s="59"/>
      <c r="CA682" s="59"/>
      <c r="CB682" s="59"/>
      <c r="CC682" s="59"/>
      <c r="CD682" s="59"/>
      <c r="CE682" s="60" t="s">
        <v>80</v>
      </c>
      <c r="CF682" s="60"/>
      <c r="CG682" s="60"/>
      <c r="CH682" s="60"/>
      <c r="CI682" s="60"/>
      <c r="CJ682" s="60"/>
      <c r="CK682" s="60"/>
      <c r="CL682" s="60"/>
      <c r="CM682" s="60"/>
      <c r="CN682" s="61">
        <v>2549830.7999999998</v>
      </c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43" t="s">
        <v>643</v>
      </c>
      <c r="DC682" s="44"/>
      <c r="DD682" s="44"/>
      <c r="DE682" s="44"/>
      <c r="DF682" s="44"/>
      <c r="DG682" s="44"/>
      <c r="DH682" s="44"/>
      <c r="DI682" s="44"/>
      <c r="DJ682" s="44"/>
      <c r="DK682" s="44"/>
      <c r="DL682" s="44"/>
      <c r="DM682" s="44"/>
      <c r="DN682" s="45"/>
      <c r="DO682" s="43" t="s">
        <v>1557</v>
      </c>
      <c r="DP682" s="44"/>
      <c r="DQ682" s="44"/>
      <c r="DR682" s="44"/>
      <c r="DS682" s="44"/>
      <c r="DT682" s="44"/>
      <c r="DU682" s="44"/>
      <c r="DV682" s="44"/>
      <c r="DW682" s="44"/>
      <c r="DX682" s="44"/>
      <c r="DY682" s="45"/>
      <c r="DZ682" s="73" t="s">
        <v>102</v>
      </c>
      <c r="EA682" s="74"/>
      <c r="EB682" s="74"/>
      <c r="EC682" s="74"/>
      <c r="ED682" s="74"/>
      <c r="EE682" s="74"/>
      <c r="EF682" s="74"/>
      <c r="EG682" s="74"/>
      <c r="EH682" s="74"/>
      <c r="EI682" s="74"/>
      <c r="EJ682" s="74"/>
      <c r="EK682" s="75"/>
      <c r="EL682" s="73" t="s">
        <v>103</v>
      </c>
      <c r="EM682" s="74"/>
      <c r="EN682" s="74"/>
      <c r="EO682" s="74"/>
      <c r="EP682" s="74"/>
      <c r="EQ682" s="74"/>
      <c r="ER682" s="74"/>
      <c r="ES682" s="74"/>
      <c r="ET682" s="74"/>
      <c r="EU682" s="74"/>
      <c r="EV682" s="74"/>
      <c r="EW682" s="74"/>
      <c r="EX682" s="75"/>
    </row>
    <row r="683" spans="1:154" s="15" customFormat="1" ht="38.25" customHeight="1" x14ac:dyDescent="0.2">
      <c r="A683" s="43" t="s">
        <v>916</v>
      </c>
      <c r="B683" s="44"/>
      <c r="C683" s="44"/>
      <c r="D683" s="44"/>
      <c r="E683" s="45"/>
      <c r="F683" s="63" t="s">
        <v>1306</v>
      </c>
      <c r="G683" s="64"/>
      <c r="H683" s="64"/>
      <c r="I683" s="64"/>
      <c r="J683" s="64"/>
      <c r="K683" s="64"/>
      <c r="L683" s="64"/>
      <c r="M683" s="64"/>
      <c r="N683" s="65"/>
      <c r="O683" s="63" t="s">
        <v>312</v>
      </c>
      <c r="P683" s="64"/>
      <c r="Q683" s="64"/>
      <c r="R683" s="64"/>
      <c r="S683" s="64"/>
      <c r="T683" s="64"/>
      <c r="U683" s="64"/>
      <c r="V683" s="64"/>
      <c r="W683" s="65"/>
      <c r="X683" s="66" t="s">
        <v>382</v>
      </c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8"/>
      <c r="AJ683" s="66" t="s">
        <v>77</v>
      </c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8"/>
      <c r="AY683" s="69">
        <v>778</v>
      </c>
      <c r="AZ683" s="69"/>
      <c r="BA683" s="69"/>
      <c r="BB683" s="69"/>
      <c r="BC683" s="69"/>
      <c r="BD683" s="69"/>
      <c r="BE683" s="62" t="s">
        <v>95</v>
      </c>
      <c r="BF683" s="62"/>
      <c r="BG683" s="62"/>
      <c r="BH683" s="62"/>
      <c r="BI683" s="62"/>
      <c r="BJ683" s="62"/>
      <c r="BK683" s="62"/>
      <c r="BL683" s="62"/>
      <c r="BM683" s="62"/>
      <c r="BN683" s="62">
        <v>12</v>
      </c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58">
        <v>71701000</v>
      </c>
      <c r="BZ683" s="59"/>
      <c r="CA683" s="59"/>
      <c r="CB683" s="59"/>
      <c r="CC683" s="59"/>
      <c r="CD683" s="59"/>
      <c r="CE683" s="60" t="s">
        <v>80</v>
      </c>
      <c r="CF683" s="60"/>
      <c r="CG683" s="60"/>
      <c r="CH683" s="60"/>
      <c r="CI683" s="60"/>
      <c r="CJ683" s="60"/>
      <c r="CK683" s="60"/>
      <c r="CL683" s="60"/>
      <c r="CM683" s="60"/>
      <c r="CN683" s="61">
        <v>967428</v>
      </c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43" t="s">
        <v>643</v>
      </c>
      <c r="DC683" s="44"/>
      <c r="DD683" s="44"/>
      <c r="DE683" s="44"/>
      <c r="DF683" s="44"/>
      <c r="DG683" s="44"/>
      <c r="DH683" s="44"/>
      <c r="DI683" s="44"/>
      <c r="DJ683" s="44"/>
      <c r="DK683" s="44"/>
      <c r="DL683" s="44"/>
      <c r="DM683" s="44"/>
      <c r="DN683" s="45"/>
      <c r="DO683" s="43" t="s">
        <v>1537</v>
      </c>
      <c r="DP683" s="44"/>
      <c r="DQ683" s="44"/>
      <c r="DR683" s="44"/>
      <c r="DS683" s="44"/>
      <c r="DT683" s="44"/>
      <c r="DU683" s="44"/>
      <c r="DV683" s="44"/>
      <c r="DW683" s="44"/>
      <c r="DX683" s="44"/>
      <c r="DY683" s="45"/>
      <c r="DZ683" s="73" t="s">
        <v>86</v>
      </c>
      <c r="EA683" s="74"/>
      <c r="EB683" s="74"/>
      <c r="EC683" s="74"/>
      <c r="ED683" s="74"/>
      <c r="EE683" s="74"/>
      <c r="EF683" s="74"/>
      <c r="EG683" s="74"/>
      <c r="EH683" s="74"/>
      <c r="EI683" s="74"/>
      <c r="EJ683" s="74"/>
      <c r="EK683" s="75"/>
      <c r="EL683" s="73" t="s">
        <v>84</v>
      </c>
      <c r="EM683" s="74"/>
      <c r="EN683" s="74"/>
      <c r="EO683" s="74"/>
      <c r="EP683" s="74"/>
      <c r="EQ683" s="74"/>
      <c r="ER683" s="74"/>
      <c r="ES683" s="74"/>
      <c r="ET683" s="74"/>
      <c r="EU683" s="74"/>
      <c r="EV683" s="74"/>
      <c r="EW683" s="74"/>
      <c r="EX683" s="75"/>
    </row>
    <row r="684" spans="1:154" s="15" customFormat="1" ht="38.25" customHeight="1" x14ac:dyDescent="0.2">
      <c r="A684" s="43" t="s">
        <v>917</v>
      </c>
      <c r="B684" s="44"/>
      <c r="C684" s="44"/>
      <c r="D684" s="44"/>
      <c r="E684" s="45"/>
      <c r="F684" s="63" t="s">
        <v>1306</v>
      </c>
      <c r="G684" s="64"/>
      <c r="H684" s="64"/>
      <c r="I684" s="64"/>
      <c r="J684" s="64"/>
      <c r="K684" s="64"/>
      <c r="L684" s="64"/>
      <c r="M684" s="64"/>
      <c r="N684" s="65"/>
      <c r="O684" s="63" t="s">
        <v>312</v>
      </c>
      <c r="P684" s="64"/>
      <c r="Q684" s="64"/>
      <c r="R684" s="64"/>
      <c r="S684" s="64"/>
      <c r="T684" s="64"/>
      <c r="U684" s="64"/>
      <c r="V684" s="64"/>
      <c r="W684" s="65"/>
      <c r="X684" s="66" t="s">
        <v>384</v>
      </c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8"/>
      <c r="AJ684" s="66" t="s">
        <v>77</v>
      </c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8"/>
      <c r="AY684" s="69">
        <v>778</v>
      </c>
      <c r="AZ684" s="69"/>
      <c r="BA684" s="69"/>
      <c r="BB684" s="69"/>
      <c r="BC684" s="69"/>
      <c r="BD684" s="69"/>
      <c r="BE684" s="62" t="s">
        <v>95</v>
      </c>
      <c r="BF684" s="62"/>
      <c r="BG684" s="62"/>
      <c r="BH684" s="62"/>
      <c r="BI684" s="62"/>
      <c r="BJ684" s="62"/>
      <c r="BK684" s="62"/>
      <c r="BL684" s="62"/>
      <c r="BM684" s="62"/>
      <c r="BN684" s="62">
        <v>3050</v>
      </c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  <c r="BY684" s="58">
        <v>71701000</v>
      </c>
      <c r="BZ684" s="59"/>
      <c r="CA684" s="59"/>
      <c r="CB684" s="59"/>
      <c r="CC684" s="59"/>
      <c r="CD684" s="59"/>
      <c r="CE684" s="60" t="s">
        <v>80</v>
      </c>
      <c r="CF684" s="60"/>
      <c r="CG684" s="60"/>
      <c r="CH684" s="60"/>
      <c r="CI684" s="60"/>
      <c r="CJ684" s="60"/>
      <c r="CK684" s="60"/>
      <c r="CL684" s="60"/>
      <c r="CM684" s="60"/>
      <c r="CN684" s="61">
        <v>8103100.5</v>
      </c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43" t="s">
        <v>643</v>
      </c>
      <c r="DC684" s="44"/>
      <c r="DD684" s="44"/>
      <c r="DE684" s="44"/>
      <c r="DF684" s="44"/>
      <c r="DG684" s="44"/>
      <c r="DH684" s="44"/>
      <c r="DI684" s="44"/>
      <c r="DJ684" s="44"/>
      <c r="DK684" s="44"/>
      <c r="DL684" s="44"/>
      <c r="DM684" s="44"/>
      <c r="DN684" s="45"/>
      <c r="DO684" s="43" t="s">
        <v>1537</v>
      </c>
      <c r="DP684" s="44"/>
      <c r="DQ684" s="44"/>
      <c r="DR684" s="44"/>
      <c r="DS684" s="44"/>
      <c r="DT684" s="44"/>
      <c r="DU684" s="44"/>
      <c r="DV684" s="44"/>
      <c r="DW684" s="44"/>
      <c r="DX684" s="44"/>
      <c r="DY684" s="45"/>
      <c r="DZ684" s="73" t="s">
        <v>102</v>
      </c>
      <c r="EA684" s="74"/>
      <c r="EB684" s="74"/>
      <c r="EC684" s="74"/>
      <c r="ED684" s="74"/>
      <c r="EE684" s="74"/>
      <c r="EF684" s="74"/>
      <c r="EG684" s="74"/>
      <c r="EH684" s="74"/>
      <c r="EI684" s="74"/>
      <c r="EJ684" s="74"/>
      <c r="EK684" s="75"/>
      <c r="EL684" s="73" t="s">
        <v>103</v>
      </c>
      <c r="EM684" s="74"/>
      <c r="EN684" s="74"/>
      <c r="EO684" s="74"/>
      <c r="EP684" s="74"/>
      <c r="EQ684" s="74"/>
      <c r="ER684" s="74"/>
      <c r="ES684" s="74"/>
      <c r="ET684" s="74"/>
      <c r="EU684" s="74"/>
      <c r="EV684" s="74"/>
      <c r="EW684" s="74"/>
      <c r="EX684" s="75"/>
    </row>
    <row r="685" spans="1:154" s="15" customFormat="1" ht="38.25" customHeight="1" x14ac:dyDescent="0.2">
      <c r="A685" s="43" t="s">
        <v>918</v>
      </c>
      <c r="B685" s="44"/>
      <c r="C685" s="44"/>
      <c r="D685" s="44"/>
      <c r="E685" s="45"/>
      <c r="F685" s="63" t="s">
        <v>1306</v>
      </c>
      <c r="G685" s="64"/>
      <c r="H685" s="64"/>
      <c r="I685" s="64"/>
      <c r="J685" s="64"/>
      <c r="K685" s="64"/>
      <c r="L685" s="64"/>
      <c r="M685" s="64"/>
      <c r="N685" s="65"/>
      <c r="O685" s="63" t="s">
        <v>312</v>
      </c>
      <c r="P685" s="64"/>
      <c r="Q685" s="64"/>
      <c r="R685" s="64"/>
      <c r="S685" s="64"/>
      <c r="T685" s="64"/>
      <c r="U685" s="64"/>
      <c r="V685" s="64"/>
      <c r="W685" s="65"/>
      <c r="X685" s="66" t="s">
        <v>182</v>
      </c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8"/>
      <c r="AJ685" s="66" t="s">
        <v>77</v>
      </c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8"/>
      <c r="AY685" s="69">
        <v>778</v>
      </c>
      <c r="AZ685" s="69"/>
      <c r="BA685" s="69"/>
      <c r="BB685" s="69"/>
      <c r="BC685" s="69"/>
      <c r="BD685" s="69"/>
      <c r="BE685" s="62" t="s">
        <v>95</v>
      </c>
      <c r="BF685" s="62"/>
      <c r="BG685" s="62"/>
      <c r="BH685" s="62"/>
      <c r="BI685" s="62"/>
      <c r="BJ685" s="62"/>
      <c r="BK685" s="62"/>
      <c r="BL685" s="62"/>
      <c r="BM685" s="62"/>
      <c r="BN685" s="62">
        <v>240</v>
      </c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58">
        <v>71701000</v>
      </c>
      <c r="BZ685" s="59"/>
      <c r="CA685" s="59"/>
      <c r="CB685" s="59"/>
      <c r="CC685" s="59"/>
      <c r="CD685" s="59"/>
      <c r="CE685" s="60" t="s">
        <v>80</v>
      </c>
      <c r="CF685" s="60"/>
      <c r="CG685" s="60"/>
      <c r="CH685" s="60"/>
      <c r="CI685" s="60"/>
      <c r="CJ685" s="60"/>
      <c r="CK685" s="60"/>
      <c r="CL685" s="60"/>
      <c r="CM685" s="60"/>
      <c r="CN685" s="61">
        <v>4781224.8</v>
      </c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43" t="s">
        <v>643</v>
      </c>
      <c r="DC685" s="44"/>
      <c r="DD685" s="44"/>
      <c r="DE685" s="44"/>
      <c r="DF685" s="44"/>
      <c r="DG685" s="44"/>
      <c r="DH685" s="44"/>
      <c r="DI685" s="44"/>
      <c r="DJ685" s="44"/>
      <c r="DK685" s="44"/>
      <c r="DL685" s="44"/>
      <c r="DM685" s="44"/>
      <c r="DN685" s="45"/>
      <c r="DO685" s="43" t="s">
        <v>1537</v>
      </c>
      <c r="DP685" s="44"/>
      <c r="DQ685" s="44"/>
      <c r="DR685" s="44"/>
      <c r="DS685" s="44"/>
      <c r="DT685" s="44"/>
      <c r="DU685" s="44"/>
      <c r="DV685" s="44"/>
      <c r="DW685" s="44"/>
      <c r="DX685" s="44"/>
      <c r="DY685" s="45"/>
      <c r="DZ685" s="73" t="s">
        <v>102</v>
      </c>
      <c r="EA685" s="74"/>
      <c r="EB685" s="74"/>
      <c r="EC685" s="74"/>
      <c r="ED685" s="74"/>
      <c r="EE685" s="74"/>
      <c r="EF685" s="74"/>
      <c r="EG685" s="74"/>
      <c r="EH685" s="74"/>
      <c r="EI685" s="74"/>
      <c r="EJ685" s="74"/>
      <c r="EK685" s="75"/>
      <c r="EL685" s="73" t="s">
        <v>103</v>
      </c>
      <c r="EM685" s="74"/>
      <c r="EN685" s="74"/>
      <c r="EO685" s="74"/>
      <c r="EP685" s="74"/>
      <c r="EQ685" s="74"/>
      <c r="ER685" s="74"/>
      <c r="ES685" s="74"/>
      <c r="ET685" s="74"/>
      <c r="EU685" s="74"/>
      <c r="EV685" s="74"/>
      <c r="EW685" s="74"/>
      <c r="EX685" s="75"/>
    </row>
    <row r="686" spans="1:154" s="15" customFormat="1" ht="38.25" customHeight="1" x14ac:dyDescent="0.2">
      <c r="A686" s="43" t="s">
        <v>919</v>
      </c>
      <c r="B686" s="44"/>
      <c r="C686" s="44"/>
      <c r="D686" s="44"/>
      <c r="E686" s="45"/>
      <c r="F686" s="63" t="s">
        <v>1306</v>
      </c>
      <c r="G686" s="64"/>
      <c r="H686" s="64"/>
      <c r="I686" s="64"/>
      <c r="J686" s="64"/>
      <c r="K686" s="64"/>
      <c r="L686" s="64"/>
      <c r="M686" s="64"/>
      <c r="N686" s="65"/>
      <c r="O686" s="63" t="s">
        <v>312</v>
      </c>
      <c r="P686" s="64"/>
      <c r="Q686" s="64"/>
      <c r="R686" s="64"/>
      <c r="S686" s="64"/>
      <c r="T686" s="64"/>
      <c r="U686" s="64"/>
      <c r="V686" s="64"/>
      <c r="W686" s="65"/>
      <c r="X686" s="66" t="s">
        <v>382</v>
      </c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8"/>
      <c r="AJ686" s="66" t="s">
        <v>77</v>
      </c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8"/>
      <c r="AY686" s="69">
        <v>778</v>
      </c>
      <c r="AZ686" s="69"/>
      <c r="BA686" s="69"/>
      <c r="BB686" s="69"/>
      <c r="BC686" s="69"/>
      <c r="BD686" s="69"/>
      <c r="BE686" s="62" t="s">
        <v>95</v>
      </c>
      <c r="BF686" s="62"/>
      <c r="BG686" s="62"/>
      <c r="BH686" s="62"/>
      <c r="BI686" s="62"/>
      <c r="BJ686" s="62"/>
      <c r="BK686" s="62"/>
      <c r="BL686" s="62"/>
      <c r="BM686" s="62"/>
      <c r="BN686" s="62">
        <v>100</v>
      </c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58">
        <v>71701000</v>
      </c>
      <c r="BZ686" s="59"/>
      <c r="CA686" s="59"/>
      <c r="CB686" s="59"/>
      <c r="CC686" s="59"/>
      <c r="CD686" s="59"/>
      <c r="CE686" s="60" t="s">
        <v>80</v>
      </c>
      <c r="CF686" s="60"/>
      <c r="CG686" s="60"/>
      <c r="CH686" s="60"/>
      <c r="CI686" s="60"/>
      <c r="CJ686" s="60"/>
      <c r="CK686" s="60"/>
      <c r="CL686" s="60"/>
      <c r="CM686" s="60"/>
      <c r="CN686" s="61">
        <v>487025</v>
      </c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43" t="s">
        <v>643</v>
      </c>
      <c r="DC686" s="44"/>
      <c r="DD686" s="44"/>
      <c r="DE686" s="44"/>
      <c r="DF686" s="44"/>
      <c r="DG686" s="44"/>
      <c r="DH686" s="44"/>
      <c r="DI686" s="44"/>
      <c r="DJ686" s="44"/>
      <c r="DK686" s="44"/>
      <c r="DL686" s="44"/>
      <c r="DM686" s="44"/>
      <c r="DN686" s="45"/>
      <c r="DO686" s="43" t="s">
        <v>1537</v>
      </c>
      <c r="DP686" s="44"/>
      <c r="DQ686" s="44"/>
      <c r="DR686" s="44"/>
      <c r="DS686" s="44"/>
      <c r="DT686" s="44"/>
      <c r="DU686" s="44"/>
      <c r="DV686" s="44"/>
      <c r="DW686" s="44"/>
      <c r="DX686" s="44"/>
      <c r="DY686" s="45"/>
      <c r="DZ686" s="73" t="s">
        <v>86</v>
      </c>
      <c r="EA686" s="74"/>
      <c r="EB686" s="74"/>
      <c r="EC686" s="74"/>
      <c r="ED686" s="74"/>
      <c r="EE686" s="74"/>
      <c r="EF686" s="74"/>
      <c r="EG686" s="74"/>
      <c r="EH686" s="74"/>
      <c r="EI686" s="74"/>
      <c r="EJ686" s="74"/>
      <c r="EK686" s="75"/>
      <c r="EL686" s="73" t="s">
        <v>84</v>
      </c>
      <c r="EM686" s="74"/>
      <c r="EN686" s="74"/>
      <c r="EO686" s="74"/>
      <c r="EP686" s="74"/>
      <c r="EQ686" s="74"/>
      <c r="ER686" s="74"/>
      <c r="ES686" s="74"/>
      <c r="ET686" s="74"/>
      <c r="EU686" s="74"/>
      <c r="EV686" s="74"/>
      <c r="EW686" s="74"/>
      <c r="EX686" s="75"/>
    </row>
    <row r="687" spans="1:154" s="15" customFormat="1" ht="38.25" customHeight="1" x14ac:dyDescent="0.2">
      <c r="A687" s="43" t="s">
        <v>920</v>
      </c>
      <c r="B687" s="44"/>
      <c r="C687" s="44"/>
      <c r="D687" s="44"/>
      <c r="E687" s="45"/>
      <c r="F687" s="63" t="s">
        <v>1306</v>
      </c>
      <c r="G687" s="64"/>
      <c r="H687" s="64"/>
      <c r="I687" s="64"/>
      <c r="J687" s="64"/>
      <c r="K687" s="64"/>
      <c r="L687" s="64"/>
      <c r="M687" s="64"/>
      <c r="N687" s="65"/>
      <c r="O687" s="63" t="s">
        <v>312</v>
      </c>
      <c r="P687" s="64"/>
      <c r="Q687" s="64"/>
      <c r="R687" s="64"/>
      <c r="S687" s="64"/>
      <c r="T687" s="64"/>
      <c r="U687" s="64"/>
      <c r="V687" s="64"/>
      <c r="W687" s="65"/>
      <c r="X687" s="66" t="s">
        <v>382</v>
      </c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8"/>
      <c r="AJ687" s="66" t="s">
        <v>77</v>
      </c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8"/>
      <c r="AY687" s="69">
        <v>778</v>
      </c>
      <c r="AZ687" s="69"/>
      <c r="BA687" s="69"/>
      <c r="BB687" s="69"/>
      <c r="BC687" s="69"/>
      <c r="BD687" s="69"/>
      <c r="BE687" s="62" t="s">
        <v>95</v>
      </c>
      <c r="BF687" s="62"/>
      <c r="BG687" s="62"/>
      <c r="BH687" s="62"/>
      <c r="BI687" s="62"/>
      <c r="BJ687" s="62"/>
      <c r="BK687" s="62"/>
      <c r="BL687" s="62"/>
      <c r="BM687" s="62"/>
      <c r="BN687" s="62">
        <v>194</v>
      </c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  <c r="BY687" s="58">
        <v>71701000</v>
      </c>
      <c r="BZ687" s="59"/>
      <c r="CA687" s="59"/>
      <c r="CB687" s="59"/>
      <c r="CC687" s="59"/>
      <c r="CD687" s="59"/>
      <c r="CE687" s="60" t="s">
        <v>80</v>
      </c>
      <c r="CF687" s="60"/>
      <c r="CG687" s="60"/>
      <c r="CH687" s="60"/>
      <c r="CI687" s="60"/>
      <c r="CJ687" s="60"/>
      <c r="CK687" s="60"/>
      <c r="CL687" s="60"/>
      <c r="CM687" s="60"/>
      <c r="CN687" s="61">
        <v>497867.48</v>
      </c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43" t="s">
        <v>643</v>
      </c>
      <c r="DC687" s="44"/>
      <c r="DD687" s="44"/>
      <c r="DE687" s="44"/>
      <c r="DF687" s="44"/>
      <c r="DG687" s="44"/>
      <c r="DH687" s="44"/>
      <c r="DI687" s="44"/>
      <c r="DJ687" s="44"/>
      <c r="DK687" s="44"/>
      <c r="DL687" s="44"/>
      <c r="DM687" s="44"/>
      <c r="DN687" s="45"/>
      <c r="DO687" s="43" t="s">
        <v>643</v>
      </c>
      <c r="DP687" s="44"/>
      <c r="DQ687" s="44"/>
      <c r="DR687" s="44"/>
      <c r="DS687" s="44"/>
      <c r="DT687" s="44"/>
      <c r="DU687" s="44"/>
      <c r="DV687" s="44"/>
      <c r="DW687" s="44"/>
      <c r="DX687" s="44"/>
      <c r="DY687" s="45"/>
      <c r="DZ687" s="73" t="s">
        <v>83</v>
      </c>
      <c r="EA687" s="74"/>
      <c r="EB687" s="74"/>
      <c r="EC687" s="74"/>
      <c r="ED687" s="74"/>
      <c r="EE687" s="74"/>
      <c r="EF687" s="74"/>
      <c r="EG687" s="74"/>
      <c r="EH687" s="74"/>
      <c r="EI687" s="74"/>
      <c r="EJ687" s="74"/>
      <c r="EK687" s="75"/>
      <c r="EL687" s="73" t="s">
        <v>84</v>
      </c>
      <c r="EM687" s="74"/>
      <c r="EN687" s="74"/>
      <c r="EO687" s="74"/>
      <c r="EP687" s="74"/>
      <c r="EQ687" s="74"/>
      <c r="ER687" s="74"/>
      <c r="ES687" s="74"/>
      <c r="ET687" s="74"/>
      <c r="EU687" s="74"/>
      <c r="EV687" s="74"/>
      <c r="EW687" s="74"/>
      <c r="EX687" s="75"/>
    </row>
    <row r="688" spans="1:154" s="15" customFormat="1" ht="38.25" customHeight="1" x14ac:dyDescent="0.2">
      <c r="A688" s="43" t="s">
        <v>921</v>
      </c>
      <c r="B688" s="44"/>
      <c r="C688" s="44"/>
      <c r="D688" s="44"/>
      <c r="E688" s="45"/>
      <c r="F688" s="63" t="s">
        <v>1306</v>
      </c>
      <c r="G688" s="64"/>
      <c r="H688" s="64"/>
      <c r="I688" s="64"/>
      <c r="J688" s="64"/>
      <c r="K688" s="64"/>
      <c r="L688" s="64"/>
      <c r="M688" s="64"/>
      <c r="N688" s="65"/>
      <c r="O688" s="63" t="s">
        <v>312</v>
      </c>
      <c r="P688" s="64"/>
      <c r="Q688" s="64"/>
      <c r="R688" s="64"/>
      <c r="S688" s="64"/>
      <c r="T688" s="64"/>
      <c r="U688" s="64"/>
      <c r="V688" s="64"/>
      <c r="W688" s="65"/>
      <c r="X688" s="66" t="s">
        <v>395</v>
      </c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8"/>
      <c r="AJ688" s="66" t="s">
        <v>77</v>
      </c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8"/>
      <c r="AY688" s="69">
        <v>778</v>
      </c>
      <c r="AZ688" s="69"/>
      <c r="BA688" s="69"/>
      <c r="BB688" s="69"/>
      <c r="BC688" s="69"/>
      <c r="BD688" s="69"/>
      <c r="BE688" s="62" t="s">
        <v>95</v>
      </c>
      <c r="BF688" s="62"/>
      <c r="BG688" s="62"/>
      <c r="BH688" s="62"/>
      <c r="BI688" s="62"/>
      <c r="BJ688" s="62"/>
      <c r="BK688" s="62"/>
      <c r="BL688" s="62"/>
      <c r="BM688" s="62"/>
      <c r="BN688" s="62">
        <v>60</v>
      </c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58">
        <v>71701000</v>
      </c>
      <c r="BZ688" s="59"/>
      <c r="CA688" s="59"/>
      <c r="CB688" s="59"/>
      <c r="CC688" s="59"/>
      <c r="CD688" s="59"/>
      <c r="CE688" s="60" t="s">
        <v>80</v>
      </c>
      <c r="CF688" s="60"/>
      <c r="CG688" s="60"/>
      <c r="CH688" s="60"/>
      <c r="CI688" s="60"/>
      <c r="CJ688" s="60"/>
      <c r="CK688" s="60"/>
      <c r="CL688" s="60"/>
      <c r="CM688" s="60"/>
      <c r="CN688" s="61">
        <v>499998</v>
      </c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43" t="s">
        <v>643</v>
      </c>
      <c r="DC688" s="44"/>
      <c r="DD688" s="44"/>
      <c r="DE688" s="44"/>
      <c r="DF688" s="44"/>
      <c r="DG688" s="44"/>
      <c r="DH688" s="44"/>
      <c r="DI688" s="44"/>
      <c r="DJ688" s="44"/>
      <c r="DK688" s="44"/>
      <c r="DL688" s="44"/>
      <c r="DM688" s="44"/>
      <c r="DN688" s="45"/>
      <c r="DO688" s="43" t="s">
        <v>643</v>
      </c>
      <c r="DP688" s="44"/>
      <c r="DQ688" s="44"/>
      <c r="DR688" s="44"/>
      <c r="DS688" s="44"/>
      <c r="DT688" s="44"/>
      <c r="DU688" s="44"/>
      <c r="DV688" s="44"/>
      <c r="DW688" s="44"/>
      <c r="DX688" s="44"/>
      <c r="DY688" s="45"/>
      <c r="DZ688" s="73" t="s">
        <v>83</v>
      </c>
      <c r="EA688" s="74"/>
      <c r="EB688" s="74"/>
      <c r="EC688" s="74"/>
      <c r="ED688" s="74"/>
      <c r="EE688" s="74"/>
      <c r="EF688" s="74"/>
      <c r="EG688" s="74"/>
      <c r="EH688" s="74"/>
      <c r="EI688" s="74"/>
      <c r="EJ688" s="74"/>
      <c r="EK688" s="75"/>
      <c r="EL688" s="73" t="s">
        <v>84</v>
      </c>
      <c r="EM688" s="74"/>
      <c r="EN688" s="74"/>
      <c r="EO688" s="74"/>
      <c r="EP688" s="74"/>
      <c r="EQ688" s="74"/>
      <c r="ER688" s="74"/>
      <c r="ES688" s="74"/>
      <c r="ET688" s="74"/>
      <c r="EU688" s="74"/>
      <c r="EV688" s="74"/>
      <c r="EW688" s="74"/>
      <c r="EX688" s="75"/>
    </row>
    <row r="689" spans="1:154" s="15" customFormat="1" ht="38.25" customHeight="1" x14ac:dyDescent="0.2">
      <c r="A689" s="43" t="s">
        <v>922</v>
      </c>
      <c r="B689" s="44"/>
      <c r="C689" s="44"/>
      <c r="D689" s="44"/>
      <c r="E689" s="45"/>
      <c r="F689" s="63" t="s">
        <v>1306</v>
      </c>
      <c r="G689" s="64"/>
      <c r="H689" s="64"/>
      <c r="I689" s="64"/>
      <c r="J689" s="64"/>
      <c r="K689" s="64"/>
      <c r="L689" s="64"/>
      <c r="M689" s="64"/>
      <c r="N689" s="65"/>
      <c r="O689" s="63" t="s">
        <v>312</v>
      </c>
      <c r="P689" s="64"/>
      <c r="Q689" s="64"/>
      <c r="R689" s="64"/>
      <c r="S689" s="64"/>
      <c r="T689" s="64"/>
      <c r="U689" s="64"/>
      <c r="V689" s="64"/>
      <c r="W689" s="65"/>
      <c r="X689" s="66" t="s">
        <v>382</v>
      </c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8"/>
      <c r="AJ689" s="66" t="s">
        <v>77</v>
      </c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8"/>
      <c r="AY689" s="69">
        <v>778</v>
      </c>
      <c r="AZ689" s="69"/>
      <c r="BA689" s="69"/>
      <c r="BB689" s="69"/>
      <c r="BC689" s="69"/>
      <c r="BD689" s="69"/>
      <c r="BE689" s="62" t="s">
        <v>95</v>
      </c>
      <c r="BF689" s="62"/>
      <c r="BG689" s="62"/>
      <c r="BH689" s="62"/>
      <c r="BI689" s="62"/>
      <c r="BJ689" s="62"/>
      <c r="BK689" s="62"/>
      <c r="BL689" s="62"/>
      <c r="BM689" s="62"/>
      <c r="BN689" s="62">
        <v>400</v>
      </c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58">
        <v>71701000</v>
      </c>
      <c r="BZ689" s="59"/>
      <c r="CA689" s="59"/>
      <c r="CB689" s="59"/>
      <c r="CC689" s="59"/>
      <c r="CD689" s="59"/>
      <c r="CE689" s="60" t="s">
        <v>80</v>
      </c>
      <c r="CF689" s="60"/>
      <c r="CG689" s="60"/>
      <c r="CH689" s="60"/>
      <c r="CI689" s="60"/>
      <c r="CJ689" s="60"/>
      <c r="CK689" s="60"/>
      <c r="CL689" s="60"/>
      <c r="CM689" s="60"/>
      <c r="CN689" s="61">
        <v>1920200</v>
      </c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43" t="s">
        <v>643</v>
      </c>
      <c r="DC689" s="44"/>
      <c r="DD689" s="44"/>
      <c r="DE689" s="44"/>
      <c r="DF689" s="44"/>
      <c r="DG689" s="44"/>
      <c r="DH689" s="44"/>
      <c r="DI689" s="44"/>
      <c r="DJ689" s="44"/>
      <c r="DK689" s="44"/>
      <c r="DL689" s="44"/>
      <c r="DM689" s="44"/>
      <c r="DN689" s="45"/>
      <c r="DO689" s="43" t="s">
        <v>1537</v>
      </c>
      <c r="DP689" s="44"/>
      <c r="DQ689" s="44"/>
      <c r="DR689" s="44"/>
      <c r="DS689" s="44"/>
      <c r="DT689" s="44"/>
      <c r="DU689" s="44"/>
      <c r="DV689" s="44"/>
      <c r="DW689" s="44"/>
      <c r="DX689" s="44"/>
      <c r="DY689" s="45"/>
      <c r="DZ689" s="73" t="s">
        <v>86</v>
      </c>
      <c r="EA689" s="74"/>
      <c r="EB689" s="74"/>
      <c r="EC689" s="74"/>
      <c r="ED689" s="74"/>
      <c r="EE689" s="74"/>
      <c r="EF689" s="74"/>
      <c r="EG689" s="74"/>
      <c r="EH689" s="74"/>
      <c r="EI689" s="74"/>
      <c r="EJ689" s="74"/>
      <c r="EK689" s="75"/>
      <c r="EL689" s="73" t="s">
        <v>84</v>
      </c>
      <c r="EM689" s="74"/>
      <c r="EN689" s="74"/>
      <c r="EO689" s="74"/>
      <c r="EP689" s="74"/>
      <c r="EQ689" s="74"/>
      <c r="ER689" s="74"/>
      <c r="ES689" s="74"/>
      <c r="ET689" s="74"/>
      <c r="EU689" s="74"/>
      <c r="EV689" s="74"/>
      <c r="EW689" s="74"/>
      <c r="EX689" s="75"/>
    </row>
    <row r="690" spans="1:154" s="15" customFormat="1" ht="38.25" customHeight="1" x14ac:dyDescent="0.2">
      <c r="A690" s="43" t="s">
        <v>923</v>
      </c>
      <c r="B690" s="44"/>
      <c r="C690" s="44"/>
      <c r="D690" s="44"/>
      <c r="E690" s="45"/>
      <c r="F690" s="63" t="s">
        <v>1306</v>
      </c>
      <c r="G690" s="64"/>
      <c r="H690" s="64"/>
      <c r="I690" s="64"/>
      <c r="J690" s="64"/>
      <c r="K690" s="64"/>
      <c r="L690" s="64"/>
      <c r="M690" s="64"/>
      <c r="N690" s="65"/>
      <c r="O690" s="63" t="s">
        <v>312</v>
      </c>
      <c r="P690" s="64"/>
      <c r="Q690" s="64"/>
      <c r="R690" s="64"/>
      <c r="S690" s="64"/>
      <c r="T690" s="64"/>
      <c r="U690" s="64"/>
      <c r="V690" s="64"/>
      <c r="W690" s="65"/>
      <c r="X690" s="66" t="s">
        <v>382</v>
      </c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8"/>
      <c r="AJ690" s="66" t="s">
        <v>77</v>
      </c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8"/>
      <c r="AY690" s="69">
        <v>778</v>
      </c>
      <c r="AZ690" s="69"/>
      <c r="BA690" s="69"/>
      <c r="BB690" s="69"/>
      <c r="BC690" s="69"/>
      <c r="BD690" s="69"/>
      <c r="BE690" s="62" t="s">
        <v>95</v>
      </c>
      <c r="BF690" s="62"/>
      <c r="BG690" s="62"/>
      <c r="BH690" s="62"/>
      <c r="BI690" s="62"/>
      <c r="BJ690" s="62"/>
      <c r="BK690" s="62"/>
      <c r="BL690" s="62"/>
      <c r="BM690" s="62"/>
      <c r="BN690" s="62">
        <v>450</v>
      </c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58">
        <v>71701000</v>
      </c>
      <c r="BZ690" s="59"/>
      <c r="CA690" s="59"/>
      <c r="CB690" s="59"/>
      <c r="CC690" s="59"/>
      <c r="CD690" s="59"/>
      <c r="CE690" s="60" t="s">
        <v>80</v>
      </c>
      <c r="CF690" s="60"/>
      <c r="CG690" s="60"/>
      <c r="CH690" s="60"/>
      <c r="CI690" s="60"/>
      <c r="CJ690" s="60"/>
      <c r="CK690" s="60"/>
      <c r="CL690" s="60"/>
      <c r="CM690" s="60"/>
      <c r="CN690" s="61">
        <v>13016047</v>
      </c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43" t="s">
        <v>643</v>
      </c>
      <c r="DC690" s="44"/>
      <c r="DD690" s="44"/>
      <c r="DE690" s="44"/>
      <c r="DF690" s="44"/>
      <c r="DG690" s="44"/>
      <c r="DH690" s="44"/>
      <c r="DI690" s="44"/>
      <c r="DJ690" s="44"/>
      <c r="DK690" s="44"/>
      <c r="DL690" s="44"/>
      <c r="DM690" s="44"/>
      <c r="DN690" s="45"/>
      <c r="DO690" s="43" t="s">
        <v>1537</v>
      </c>
      <c r="DP690" s="44"/>
      <c r="DQ690" s="44"/>
      <c r="DR690" s="44"/>
      <c r="DS690" s="44"/>
      <c r="DT690" s="44"/>
      <c r="DU690" s="44"/>
      <c r="DV690" s="44"/>
      <c r="DW690" s="44"/>
      <c r="DX690" s="44"/>
      <c r="DY690" s="45"/>
      <c r="DZ690" s="73" t="s">
        <v>102</v>
      </c>
      <c r="EA690" s="74"/>
      <c r="EB690" s="74"/>
      <c r="EC690" s="74"/>
      <c r="ED690" s="74"/>
      <c r="EE690" s="74"/>
      <c r="EF690" s="74"/>
      <c r="EG690" s="74"/>
      <c r="EH690" s="74"/>
      <c r="EI690" s="74"/>
      <c r="EJ690" s="74"/>
      <c r="EK690" s="75"/>
      <c r="EL690" s="73" t="s">
        <v>103</v>
      </c>
      <c r="EM690" s="74"/>
      <c r="EN690" s="74"/>
      <c r="EO690" s="74"/>
      <c r="EP690" s="74"/>
      <c r="EQ690" s="74"/>
      <c r="ER690" s="74"/>
      <c r="ES690" s="74"/>
      <c r="ET690" s="74"/>
      <c r="EU690" s="74"/>
      <c r="EV690" s="74"/>
      <c r="EW690" s="74"/>
      <c r="EX690" s="75"/>
    </row>
    <row r="691" spans="1:154" s="15" customFormat="1" ht="38.25" customHeight="1" x14ac:dyDescent="0.2">
      <c r="A691" s="43" t="s">
        <v>924</v>
      </c>
      <c r="B691" s="44"/>
      <c r="C691" s="44"/>
      <c r="D691" s="44"/>
      <c r="E691" s="45"/>
      <c r="F691" s="63" t="s">
        <v>1306</v>
      </c>
      <c r="G691" s="64"/>
      <c r="H691" s="64"/>
      <c r="I691" s="64"/>
      <c r="J691" s="64"/>
      <c r="K691" s="64"/>
      <c r="L691" s="64"/>
      <c r="M691" s="64"/>
      <c r="N691" s="65"/>
      <c r="O691" s="63" t="s">
        <v>312</v>
      </c>
      <c r="P691" s="64"/>
      <c r="Q691" s="64"/>
      <c r="R691" s="64"/>
      <c r="S691" s="64"/>
      <c r="T691" s="64"/>
      <c r="U691" s="64"/>
      <c r="V691" s="64"/>
      <c r="W691" s="65"/>
      <c r="X691" s="66" t="s">
        <v>382</v>
      </c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8"/>
      <c r="AJ691" s="66" t="s">
        <v>77</v>
      </c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8"/>
      <c r="AY691" s="69">
        <v>778</v>
      </c>
      <c r="AZ691" s="69"/>
      <c r="BA691" s="69"/>
      <c r="BB691" s="69"/>
      <c r="BC691" s="69"/>
      <c r="BD691" s="69"/>
      <c r="BE691" s="62" t="s">
        <v>95</v>
      </c>
      <c r="BF691" s="62"/>
      <c r="BG691" s="62"/>
      <c r="BH691" s="62"/>
      <c r="BI691" s="62"/>
      <c r="BJ691" s="62"/>
      <c r="BK691" s="62"/>
      <c r="BL691" s="62"/>
      <c r="BM691" s="62"/>
      <c r="BN691" s="62">
        <v>650</v>
      </c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58">
        <v>71701000</v>
      </c>
      <c r="BZ691" s="59"/>
      <c r="CA691" s="59"/>
      <c r="CB691" s="59"/>
      <c r="CC691" s="59"/>
      <c r="CD691" s="59"/>
      <c r="CE691" s="60" t="s">
        <v>80</v>
      </c>
      <c r="CF691" s="60"/>
      <c r="CG691" s="60"/>
      <c r="CH691" s="60"/>
      <c r="CI691" s="60"/>
      <c r="CJ691" s="60"/>
      <c r="CK691" s="60"/>
      <c r="CL691" s="60"/>
      <c r="CM691" s="60"/>
      <c r="CN691" s="61">
        <v>1316436</v>
      </c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43" t="s">
        <v>643</v>
      </c>
      <c r="DC691" s="44"/>
      <c r="DD691" s="44"/>
      <c r="DE691" s="44"/>
      <c r="DF691" s="44"/>
      <c r="DG691" s="44"/>
      <c r="DH691" s="44"/>
      <c r="DI691" s="44"/>
      <c r="DJ691" s="44"/>
      <c r="DK691" s="44"/>
      <c r="DL691" s="44"/>
      <c r="DM691" s="44"/>
      <c r="DN691" s="45"/>
      <c r="DO691" s="43" t="s">
        <v>1537</v>
      </c>
      <c r="DP691" s="44"/>
      <c r="DQ691" s="44"/>
      <c r="DR691" s="44"/>
      <c r="DS691" s="44"/>
      <c r="DT691" s="44"/>
      <c r="DU691" s="44"/>
      <c r="DV691" s="44"/>
      <c r="DW691" s="44"/>
      <c r="DX691" s="44"/>
      <c r="DY691" s="45"/>
      <c r="DZ691" s="73" t="s">
        <v>86</v>
      </c>
      <c r="EA691" s="74"/>
      <c r="EB691" s="74"/>
      <c r="EC691" s="74"/>
      <c r="ED691" s="74"/>
      <c r="EE691" s="74"/>
      <c r="EF691" s="74"/>
      <c r="EG691" s="74"/>
      <c r="EH691" s="74"/>
      <c r="EI691" s="74"/>
      <c r="EJ691" s="74"/>
      <c r="EK691" s="75"/>
      <c r="EL691" s="73" t="s">
        <v>84</v>
      </c>
      <c r="EM691" s="74"/>
      <c r="EN691" s="74"/>
      <c r="EO691" s="74"/>
      <c r="EP691" s="74"/>
      <c r="EQ691" s="74"/>
      <c r="ER691" s="74"/>
      <c r="ES691" s="74"/>
      <c r="ET691" s="74"/>
      <c r="EU691" s="74"/>
      <c r="EV691" s="74"/>
      <c r="EW691" s="74"/>
      <c r="EX691" s="75"/>
    </row>
    <row r="692" spans="1:154" s="15" customFormat="1" ht="38.25" customHeight="1" x14ac:dyDescent="0.2">
      <c r="A692" s="43" t="s">
        <v>925</v>
      </c>
      <c r="B692" s="44"/>
      <c r="C692" s="44"/>
      <c r="D692" s="44"/>
      <c r="E692" s="45"/>
      <c r="F692" s="63" t="s">
        <v>1306</v>
      </c>
      <c r="G692" s="64"/>
      <c r="H692" s="64"/>
      <c r="I692" s="64"/>
      <c r="J692" s="64"/>
      <c r="K692" s="64"/>
      <c r="L692" s="64"/>
      <c r="M692" s="64"/>
      <c r="N692" s="65"/>
      <c r="O692" s="63" t="s">
        <v>312</v>
      </c>
      <c r="P692" s="64"/>
      <c r="Q692" s="64"/>
      <c r="R692" s="64"/>
      <c r="S692" s="64"/>
      <c r="T692" s="64"/>
      <c r="U692" s="64"/>
      <c r="V692" s="64"/>
      <c r="W692" s="65"/>
      <c r="X692" s="66" t="s">
        <v>344</v>
      </c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8"/>
      <c r="AJ692" s="66" t="s">
        <v>77</v>
      </c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8"/>
      <c r="AY692" s="69">
        <v>778</v>
      </c>
      <c r="AZ692" s="69"/>
      <c r="BA692" s="69"/>
      <c r="BB692" s="69"/>
      <c r="BC692" s="69"/>
      <c r="BD692" s="69"/>
      <c r="BE692" s="62" t="s">
        <v>95</v>
      </c>
      <c r="BF692" s="62"/>
      <c r="BG692" s="62"/>
      <c r="BH692" s="62"/>
      <c r="BI692" s="62"/>
      <c r="BJ692" s="62"/>
      <c r="BK692" s="62"/>
      <c r="BL692" s="62"/>
      <c r="BM692" s="62"/>
      <c r="BN692" s="62">
        <v>40</v>
      </c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58">
        <v>71701000</v>
      </c>
      <c r="BZ692" s="59"/>
      <c r="CA692" s="59"/>
      <c r="CB692" s="59"/>
      <c r="CC692" s="59"/>
      <c r="CD692" s="59"/>
      <c r="CE692" s="60" t="s">
        <v>80</v>
      </c>
      <c r="CF692" s="60"/>
      <c r="CG692" s="60"/>
      <c r="CH692" s="60"/>
      <c r="CI692" s="60"/>
      <c r="CJ692" s="60"/>
      <c r="CK692" s="60"/>
      <c r="CL692" s="60"/>
      <c r="CM692" s="60"/>
      <c r="CN692" s="61">
        <v>380344.8</v>
      </c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43" t="s">
        <v>643</v>
      </c>
      <c r="DC692" s="44"/>
      <c r="DD692" s="44"/>
      <c r="DE692" s="44"/>
      <c r="DF692" s="44"/>
      <c r="DG692" s="44"/>
      <c r="DH692" s="44"/>
      <c r="DI692" s="44"/>
      <c r="DJ692" s="44"/>
      <c r="DK692" s="44"/>
      <c r="DL692" s="44"/>
      <c r="DM692" s="44"/>
      <c r="DN692" s="45"/>
      <c r="DO692" s="43" t="s">
        <v>1537</v>
      </c>
      <c r="DP692" s="44"/>
      <c r="DQ692" s="44"/>
      <c r="DR692" s="44"/>
      <c r="DS692" s="44"/>
      <c r="DT692" s="44"/>
      <c r="DU692" s="44"/>
      <c r="DV692" s="44"/>
      <c r="DW692" s="44"/>
      <c r="DX692" s="44"/>
      <c r="DY692" s="45"/>
      <c r="DZ692" s="73" t="s">
        <v>86</v>
      </c>
      <c r="EA692" s="74"/>
      <c r="EB692" s="74"/>
      <c r="EC692" s="74"/>
      <c r="ED692" s="74"/>
      <c r="EE692" s="74"/>
      <c r="EF692" s="74"/>
      <c r="EG692" s="74"/>
      <c r="EH692" s="74"/>
      <c r="EI692" s="74"/>
      <c r="EJ692" s="74"/>
      <c r="EK692" s="75"/>
      <c r="EL692" s="73" t="s">
        <v>84</v>
      </c>
      <c r="EM692" s="74"/>
      <c r="EN692" s="74"/>
      <c r="EO692" s="74"/>
      <c r="EP692" s="74"/>
      <c r="EQ692" s="74"/>
      <c r="ER692" s="74"/>
      <c r="ES692" s="74"/>
      <c r="ET692" s="74"/>
      <c r="EU692" s="74"/>
      <c r="EV692" s="74"/>
      <c r="EW692" s="74"/>
      <c r="EX692" s="75"/>
    </row>
    <row r="693" spans="1:154" s="15" customFormat="1" ht="38.25" customHeight="1" x14ac:dyDescent="0.2">
      <c r="A693" s="43" t="s">
        <v>926</v>
      </c>
      <c r="B693" s="44"/>
      <c r="C693" s="44"/>
      <c r="D693" s="44"/>
      <c r="E693" s="45"/>
      <c r="F693" s="63" t="s">
        <v>1306</v>
      </c>
      <c r="G693" s="64"/>
      <c r="H693" s="64"/>
      <c r="I693" s="64"/>
      <c r="J693" s="64"/>
      <c r="K693" s="64"/>
      <c r="L693" s="64"/>
      <c r="M693" s="64"/>
      <c r="N693" s="65"/>
      <c r="O693" s="63" t="s">
        <v>1236</v>
      </c>
      <c r="P693" s="64"/>
      <c r="Q693" s="64"/>
      <c r="R693" s="64"/>
      <c r="S693" s="64"/>
      <c r="T693" s="64"/>
      <c r="U693" s="64"/>
      <c r="V693" s="64"/>
      <c r="W693" s="65"/>
      <c r="X693" s="66" t="s">
        <v>370</v>
      </c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8"/>
      <c r="AJ693" s="66" t="s">
        <v>77</v>
      </c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8"/>
      <c r="AY693" s="69">
        <v>778</v>
      </c>
      <c r="AZ693" s="69"/>
      <c r="BA693" s="69"/>
      <c r="BB693" s="69"/>
      <c r="BC693" s="69"/>
      <c r="BD693" s="69"/>
      <c r="BE693" s="62" t="s">
        <v>95</v>
      </c>
      <c r="BF693" s="62"/>
      <c r="BG693" s="62"/>
      <c r="BH693" s="62"/>
      <c r="BI693" s="62"/>
      <c r="BJ693" s="62"/>
      <c r="BK693" s="62"/>
      <c r="BL693" s="62"/>
      <c r="BM693" s="62"/>
      <c r="BN693" s="62">
        <v>500</v>
      </c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58">
        <v>71701000</v>
      </c>
      <c r="BZ693" s="59"/>
      <c r="CA693" s="59"/>
      <c r="CB693" s="59"/>
      <c r="CC693" s="59"/>
      <c r="CD693" s="59"/>
      <c r="CE693" s="60" t="s">
        <v>80</v>
      </c>
      <c r="CF693" s="60"/>
      <c r="CG693" s="60"/>
      <c r="CH693" s="60"/>
      <c r="CI693" s="60"/>
      <c r="CJ693" s="60"/>
      <c r="CK693" s="60"/>
      <c r="CL693" s="60"/>
      <c r="CM693" s="60"/>
      <c r="CN693" s="61">
        <v>1215445</v>
      </c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43" t="s">
        <v>643</v>
      </c>
      <c r="DC693" s="44"/>
      <c r="DD693" s="44"/>
      <c r="DE693" s="44"/>
      <c r="DF693" s="44"/>
      <c r="DG693" s="44"/>
      <c r="DH693" s="44"/>
      <c r="DI693" s="44"/>
      <c r="DJ693" s="44"/>
      <c r="DK693" s="44"/>
      <c r="DL693" s="44"/>
      <c r="DM693" s="44"/>
      <c r="DN693" s="45"/>
      <c r="DO693" s="43" t="s">
        <v>1537</v>
      </c>
      <c r="DP693" s="44"/>
      <c r="DQ693" s="44"/>
      <c r="DR693" s="44"/>
      <c r="DS693" s="44"/>
      <c r="DT693" s="44"/>
      <c r="DU693" s="44"/>
      <c r="DV693" s="44"/>
      <c r="DW693" s="44"/>
      <c r="DX693" s="44"/>
      <c r="DY693" s="45"/>
      <c r="DZ693" s="73" t="s">
        <v>86</v>
      </c>
      <c r="EA693" s="74"/>
      <c r="EB693" s="74"/>
      <c r="EC693" s="74"/>
      <c r="ED693" s="74"/>
      <c r="EE693" s="74"/>
      <c r="EF693" s="74"/>
      <c r="EG693" s="74"/>
      <c r="EH693" s="74"/>
      <c r="EI693" s="74"/>
      <c r="EJ693" s="74"/>
      <c r="EK693" s="75"/>
      <c r="EL693" s="73" t="s">
        <v>84</v>
      </c>
      <c r="EM693" s="74"/>
      <c r="EN693" s="74"/>
      <c r="EO693" s="74"/>
      <c r="EP693" s="74"/>
      <c r="EQ693" s="74"/>
      <c r="ER693" s="74"/>
      <c r="ES693" s="74"/>
      <c r="ET693" s="74"/>
      <c r="EU693" s="74"/>
      <c r="EV693" s="74"/>
      <c r="EW693" s="74"/>
      <c r="EX693" s="75"/>
    </row>
    <row r="694" spans="1:154" s="15" customFormat="1" ht="38.25" customHeight="1" x14ac:dyDescent="0.2">
      <c r="A694" s="43" t="s">
        <v>927</v>
      </c>
      <c r="B694" s="44"/>
      <c r="C694" s="44"/>
      <c r="D694" s="44"/>
      <c r="E694" s="45"/>
      <c r="F694" s="63" t="s">
        <v>1306</v>
      </c>
      <c r="G694" s="64"/>
      <c r="H694" s="64"/>
      <c r="I694" s="64"/>
      <c r="J694" s="64"/>
      <c r="K694" s="64"/>
      <c r="L694" s="64"/>
      <c r="M694" s="64"/>
      <c r="N694" s="65"/>
      <c r="O694" s="63" t="s">
        <v>312</v>
      </c>
      <c r="P694" s="64"/>
      <c r="Q694" s="64"/>
      <c r="R694" s="64"/>
      <c r="S694" s="64"/>
      <c r="T694" s="64"/>
      <c r="U694" s="64"/>
      <c r="V694" s="64"/>
      <c r="W694" s="65"/>
      <c r="X694" s="66" t="s">
        <v>344</v>
      </c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8"/>
      <c r="AJ694" s="66" t="s">
        <v>77</v>
      </c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8"/>
      <c r="AY694" s="69">
        <v>778</v>
      </c>
      <c r="AZ694" s="69"/>
      <c r="BA694" s="69"/>
      <c r="BB694" s="69"/>
      <c r="BC694" s="69"/>
      <c r="BD694" s="69"/>
      <c r="BE694" s="62" t="s">
        <v>95</v>
      </c>
      <c r="BF694" s="62"/>
      <c r="BG694" s="62"/>
      <c r="BH694" s="62"/>
      <c r="BI694" s="62"/>
      <c r="BJ694" s="62"/>
      <c r="BK694" s="62"/>
      <c r="BL694" s="62"/>
      <c r="BM694" s="62"/>
      <c r="BN694" s="62">
        <v>1300</v>
      </c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58">
        <v>71701000</v>
      </c>
      <c r="BZ694" s="59"/>
      <c r="CA694" s="59"/>
      <c r="CB694" s="59"/>
      <c r="CC694" s="59"/>
      <c r="CD694" s="59"/>
      <c r="CE694" s="60" t="s">
        <v>80</v>
      </c>
      <c r="CF694" s="60"/>
      <c r="CG694" s="60"/>
      <c r="CH694" s="60"/>
      <c r="CI694" s="60"/>
      <c r="CJ694" s="60"/>
      <c r="CK694" s="60"/>
      <c r="CL694" s="60"/>
      <c r="CM694" s="60"/>
      <c r="CN694" s="61">
        <v>2375373</v>
      </c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43" t="s">
        <v>643</v>
      </c>
      <c r="DC694" s="44"/>
      <c r="DD694" s="44"/>
      <c r="DE694" s="44"/>
      <c r="DF694" s="44"/>
      <c r="DG694" s="44"/>
      <c r="DH694" s="44"/>
      <c r="DI694" s="44"/>
      <c r="DJ694" s="44"/>
      <c r="DK694" s="44"/>
      <c r="DL694" s="44"/>
      <c r="DM694" s="44"/>
      <c r="DN694" s="45"/>
      <c r="DO694" s="43" t="s">
        <v>1537</v>
      </c>
      <c r="DP694" s="44"/>
      <c r="DQ694" s="44"/>
      <c r="DR694" s="44"/>
      <c r="DS694" s="44"/>
      <c r="DT694" s="44"/>
      <c r="DU694" s="44"/>
      <c r="DV694" s="44"/>
      <c r="DW694" s="44"/>
      <c r="DX694" s="44"/>
      <c r="DY694" s="45"/>
      <c r="DZ694" s="73" t="s">
        <v>86</v>
      </c>
      <c r="EA694" s="74"/>
      <c r="EB694" s="74"/>
      <c r="EC694" s="74"/>
      <c r="ED694" s="74"/>
      <c r="EE694" s="74"/>
      <c r="EF694" s="74"/>
      <c r="EG694" s="74"/>
      <c r="EH694" s="74"/>
      <c r="EI694" s="74"/>
      <c r="EJ694" s="74"/>
      <c r="EK694" s="75"/>
      <c r="EL694" s="73" t="s">
        <v>84</v>
      </c>
      <c r="EM694" s="74"/>
      <c r="EN694" s="74"/>
      <c r="EO694" s="74"/>
      <c r="EP694" s="74"/>
      <c r="EQ694" s="74"/>
      <c r="ER694" s="74"/>
      <c r="ES694" s="74"/>
      <c r="ET694" s="74"/>
      <c r="EU694" s="74"/>
      <c r="EV694" s="74"/>
      <c r="EW694" s="74"/>
      <c r="EX694" s="75"/>
    </row>
    <row r="695" spans="1:154" s="15" customFormat="1" ht="38.25" customHeight="1" x14ac:dyDescent="0.2">
      <c r="A695" s="43" t="s">
        <v>928</v>
      </c>
      <c r="B695" s="44"/>
      <c r="C695" s="44"/>
      <c r="D695" s="44"/>
      <c r="E695" s="45"/>
      <c r="F695" s="63" t="s">
        <v>1306</v>
      </c>
      <c r="G695" s="64"/>
      <c r="H695" s="64"/>
      <c r="I695" s="64"/>
      <c r="J695" s="64"/>
      <c r="K695" s="64"/>
      <c r="L695" s="64"/>
      <c r="M695" s="64"/>
      <c r="N695" s="65"/>
      <c r="O695" s="63" t="s">
        <v>312</v>
      </c>
      <c r="P695" s="64"/>
      <c r="Q695" s="64"/>
      <c r="R695" s="64"/>
      <c r="S695" s="64"/>
      <c r="T695" s="64"/>
      <c r="U695" s="64"/>
      <c r="V695" s="64"/>
      <c r="W695" s="65"/>
      <c r="X695" s="66" t="s">
        <v>1559</v>
      </c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8"/>
      <c r="AJ695" s="66" t="s">
        <v>77</v>
      </c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8"/>
      <c r="AY695" s="69">
        <v>778</v>
      </c>
      <c r="AZ695" s="69"/>
      <c r="BA695" s="69"/>
      <c r="BB695" s="69"/>
      <c r="BC695" s="69"/>
      <c r="BD695" s="69"/>
      <c r="BE695" s="62" t="s">
        <v>95</v>
      </c>
      <c r="BF695" s="62"/>
      <c r="BG695" s="62"/>
      <c r="BH695" s="62"/>
      <c r="BI695" s="62"/>
      <c r="BJ695" s="62"/>
      <c r="BK695" s="62"/>
      <c r="BL695" s="62"/>
      <c r="BM695" s="62"/>
      <c r="BN695" s="62">
        <v>19045</v>
      </c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58">
        <v>71701000</v>
      </c>
      <c r="BZ695" s="59"/>
      <c r="CA695" s="59"/>
      <c r="CB695" s="59"/>
      <c r="CC695" s="59"/>
      <c r="CD695" s="59"/>
      <c r="CE695" s="60" t="s">
        <v>80</v>
      </c>
      <c r="CF695" s="60"/>
      <c r="CG695" s="60"/>
      <c r="CH695" s="60"/>
      <c r="CI695" s="60"/>
      <c r="CJ695" s="60"/>
      <c r="CK695" s="60"/>
      <c r="CL695" s="60"/>
      <c r="CM695" s="60"/>
      <c r="CN695" s="61">
        <v>13738949.4</v>
      </c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43" t="s">
        <v>643</v>
      </c>
      <c r="DC695" s="44"/>
      <c r="DD695" s="44"/>
      <c r="DE695" s="44"/>
      <c r="DF695" s="44"/>
      <c r="DG695" s="44"/>
      <c r="DH695" s="44"/>
      <c r="DI695" s="44"/>
      <c r="DJ695" s="44"/>
      <c r="DK695" s="44"/>
      <c r="DL695" s="44"/>
      <c r="DM695" s="44"/>
      <c r="DN695" s="45"/>
      <c r="DO695" s="43" t="s">
        <v>1537</v>
      </c>
      <c r="DP695" s="44"/>
      <c r="DQ695" s="44"/>
      <c r="DR695" s="44"/>
      <c r="DS695" s="44"/>
      <c r="DT695" s="44"/>
      <c r="DU695" s="44"/>
      <c r="DV695" s="44"/>
      <c r="DW695" s="44"/>
      <c r="DX695" s="44"/>
      <c r="DY695" s="45"/>
      <c r="DZ695" s="73" t="s">
        <v>102</v>
      </c>
      <c r="EA695" s="74"/>
      <c r="EB695" s="74"/>
      <c r="EC695" s="74"/>
      <c r="ED695" s="74"/>
      <c r="EE695" s="74"/>
      <c r="EF695" s="74"/>
      <c r="EG695" s="74"/>
      <c r="EH695" s="74"/>
      <c r="EI695" s="74"/>
      <c r="EJ695" s="74"/>
      <c r="EK695" s="75"/>
      <c r="EL695" s="73" t="s">
        <v>103</v>
      </c>
      <c r="EM695" s="74"/>
      <c r="EN695" s="74"/>
      <c r="EO695" s="74"/>
      <c r="EP695" s="74"/>
      <c r="EQ695" s="74"/>
      <c r="ER695" s="74"/>
      <c r="ES695" s="74"/>
      <c r="ET695" s="74"/>
      <c r="EU695" s="74"/>
      <c r="EV695" s="74"/>
      <c r="EW695" s="74"/>
      <c r="EX695" s="75"/>
    </row>
    <row r="696" spans="1:154" s="15" customFormat="1" ht="38.25" customHeight="1" x14ac:dyDescent="0.2">
      <c r="A696" s="43" t="s">
        <v>929</v>
      </c>
      <c r="B696" s="44"/>
      <c r="C696" s="44"/>
      <c r="D696" s="44"/>
      <c r="E696" s="45"/>
      <c r="F696" s="63" t="s">
        <v>1306</v>
      </c>
      <c r="G696" s="64"/>
      <c r="H696" s="64"/>
      <c r="I696" s="64"/>
      <c r="J696" s="64"/>
      <c r="K696" s="64"/>
      <c r="L696" s="64"/>
      <c r="M696" s="64"/>
      <c r="N696" s="65"/>
      <c r="O696" s="63" t="s">
        <v>312</v>
      </c>
      <c r="P696" s="64"/>
      <c r="Q696" s="64"/>
      <c r="R696" s="64"/>
      <c r="S696" s="64"/>
      <c r="T696" s="64"/>
      <c r="U696" s="64"/>
      <c r="V696" s="64"/>
      <c r="W696" s="65"/>
      <c r="X696" s="66" t="s">
        <v>182</v>
      </c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8"/>
      <c r="AJ696" s="66" t="s">
        <v>77</v>
      </c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8"/>
      <c r="AY696" s="69">
        <v>778</v>
      </c>
      <c r="AZ696" s="69"/>
      <c r="BA696" s="69"/>
      <c r="BB696" s="69"/>
      <c r="BC696" s="69"/>
      <c r="BD696" s="69"/>
      <c r="BE696" s="62" t="s">
        <v>95</v>
      </c>
      <c r="BF696" s="62"/>
      <c r="BG696" s="62"/>
      <c r="BH696" s="62"/>
      <c r="BI696" s="62"/>
      <c r="BJ696" s="62"/>
      <c r="BK696" s="62"/>
      <c r="BL696" s="62"/>
      <c r="BM696" s="62"/>
      <c r="BN696" s="62">
        <v>15</v>
      </c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58">
        <v>71701000</v>
      </c>
      <c r="BZ696" s="59"/>
      <c r="CA696" s="59"/>
      <c r="CB696" s="59"/>
      <c r="CC696" s="59"/>
      <c r="CD696" s="59"/>
      <c r="CE696" s="60" t="s">
        <v>80</v>
      </c>
      <c r="CF696" s="60"/>
      <c r="CG696" s="60"/>
      <c r="CH696" s="60"/>
      <c r="CI696" s="60"/>
      <c r="CJ696" s="60"/>
      <c r="CK696" s="60"/>
      <c r="CL696" s="60"/>
      <c r="CM696" s="60"/>
      <c r="CN696" s="61">
        <v>152100</v>
      </c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43" t="s">
        <v>643</v>
      </c>
      <c r="DC696" s="44"/>
      <c r="DD696" s="44"/>
      <c r="DE696" s="44"/>
      <c r="DF696" s="44"/>
      <c r="DG696" s="44"/>
      <c r="DH696" s="44"/>
      <c r="DI696" s="44"/>
      <c r="DJ696" s="44"/>
      <c r="DK696" s="44"/>
      <c r="DL696" s="44"/>
      <c r="DM696" s="44"/>
      <c r="DN696" s="45"/>
      <c r="DO696" s="43" t="s">
        <v>1537</v>
      </c>
      <c r="DP696" s="44"/>
      <c r="DQ696" s="44"/>
      <c r="DR696" s="44"/>
      <c r="DS696" s="44"/>
      <c r="DT696" s="44"/>
      <c r="DU696" s="44"/>
      <c r="DV696" s="44"/>
      <c r="DW696" s="44"/>
      <c r="DX696" s="44"/>
      <c r="DY696" s="45"/>
      <c r="DZ696" s="73" t="s">
        <v>83</v>
      </c>
      <c r="EA696" s="74"/>
      <c r="EB696" s="74"/>
      <c r="EC696" s="74"/>
      <c r="ED696" s="74"/>
      <c r="EE696" s="74"/>
      <c r="EF696" s="74"/>
      <c r="EG696" s="74"/>
      <c r="EH696" s="74"/>
      <c r="EI696" s="74"/>
      <c r="EJ696" s="74"/>
      <c r="EK696" s="75"/>
      <c r="EL696" s="73" t="s">
        <v>84</v>
      </c>
      <c r="EM696" s="74"/>
      <c r="EN696" s="74"/>
      <c r="EO696" s="74"/>
      <c r="EP696" s="74"/>
      <c r="EQ696" s="74"/>
      <c r="ER696" s="74"/>
      <c r="ES696" s="74"/>
      <c r="ET696" s="74"/>
      <c r="EU696" s="74"/>
      <c r="EV696" s="74"/>
      <c r="EW696" s="74"/>
      <c r="EX696" s="75"/>
    </row>
    <row r="697" spans="1:154" s="15" customFormat="1" ht="38.25" customHeight="1" x14ac:dyDescent="0.2">
      <c r="A697" s="43" t="s">
        <v>930</v>
      </c>
      <c r="B697" s="44"/>
      <c r="C697" s="44"/>
      <c r="D697" s="44"/>
      <c r="E697" s="45"/>
      <c r="F697" s="63" t="s">
        <v>1306</v>
      </c>
      <c r="G697" s="64"/>
      <c r="H697" s="64"/>
      <c r="I697" s="64"/>
      <c r="J697" s="64"/>
      <c r="K697" s="64"/>
      <c r="L697" s="64"/>
      <c r="M697" s="64"/>
      <c r="N697" s="65"/>
      <c r="O697" s="63" t="s">
        <v>312</v>
      </c>
      <c r="P697" s="64"/>
      <c r="Q697" s="64"/>
      <c r="R697" s="64"/>
      <c r="S697" s="64"/>
      <c r="T697" s="64"/>
      <c r="U697" s="64"/>
      <c r="V697" s="64"/>
      <c r="W697" s="65"/>
      <c r="X697" s="66" t="s">
        <v>182</v>
      </c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8"/>
      <c r="AJ697" s="66" t="s">
        <v>77</v>
      </c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8"/>
      <c r="AY697" s="69">
        <v>778</v>
      </c>
      <c r="AZ697" s="69"/>
      <c r="BA697" s="69"/>
      <c r="BB697" s="69"/>
      <c r="BC697" s="69"/>
      <c r="BD697" s="69"/>
      <c r="BE697" s="62" t="s">
        <v>95</v>
      </c>
      <c r="BF697" s="62"/>
      <c r="BG697" s="62"/>
      <c r="BH697" s="62"/>
      <c r="BI697" s="62"/>
      <c r="BJ697" s="62"/>
      <c r="BK697" s="62"/>
      <c r="BL697" s="62"/>
      <c r="BM697" s="62"/>
      <c r="BN697" s="62">
        <v>18</v>
      </c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58">
        <v>71701000</v>
      </c>
      <c r="BZ697" s="59"/>
      <c r="CA697" s="59"/>
      <c r="CB697" s="59"/>
      <c r="CC697" s="59"/>
      <c r="CD697" s="59"/>
      <c r="CE697" s="60" t="s">
        <v>80</v>
      </c>
      <c r="CF697" s="60"/>
      <c r="CG697" s="60"/>
      <c r="CH697" s="60"/>
      <c r="CI697" s="60"/>
      <c r="CJ697" s="60"/>
      <c r="CK697" s="60"/>
      <c r="CL697" s="60"/>
      <c r="CM697" s="60"/>
      <c r="CN697" s="61">
        <v>202559.94</v>
      </c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43" t="s">
        <v>643</v>
      </c>
      <c r="DC697" s="44"/>
      <c r="DD697" s="44"/>
      <c r="DE697" s="44"/>
      <c r="DF697" s="44"/>
      <c r="DG697" s="44"/>
      <c r="DH697" s="44"/>
      <c r="DI697" s="44"/>
      <c r="DJ697" s="44"/>
      <c r="DK697" s="44"/>
      <c r="DL697" s="44"/>
      <c r="DM697" s="44"/>
      <c r="DN697" s="45"/>
      <c r="DO697" s="43" t="s">
        <v>1537</v>
      </c>
      <c r="DP697" s="44"/>
      <c r="DQ697" s="44"/>
      <c r="DR697" s="44"/>
      <c r="DS697" s="44"/>
      <c r="DT697" s="44"/>
      <c r="DU697" s="44"/>
      <c r="DV697" s="44"/>
      <c r="DW697" s="44"/>
      <c r="DX697" s="44"/>
      <c r="DY697" s="45"/>
      <c r="DZ697" s="73" t="s">
        <v>83</v>
      </c>
      <c r="EA697" s="74"/>
      <c r="EB697" s="74"/>
      <c r="EC697" s="74"/>
      <c r="ED697" s="74"/>
      <c r="EE697" s="74"/>
      <c r="EF697" s="74"/>
      <c r="EG697" s="74"/>
      <c r="EH697" s="74"/>
      <c r="EI697" s="74"/>
      <c r="EJ697" s="74"/>
      <c r="EK697" s="75"/>
      <c r="EL697" s="73" t="s">
        <v>84</v>
      </c>
      <c r="EM697" s="74"/>
      <c r="EN697" s="74"/>
      <c r="EO697" s="74"/>
      <c r="EP697" s="74"/>
      <c r="EQ697" s="74"/>
      <c r="ER697" s="74"/>
      <c r="ES697" s="74"/>
      <c r="ET697" s="74"/>
      <c r="EU697" s="74"/>
      <c r="EV697" s="74"/>
      <c r="EW697" s="74"/>
      <c r="EX697" s="75"/>
    </row>
    <row r="698" spans="1:154" s="15" customFormat="1" ht="38.25" customHeight="1" x14ac:dyDescent="0.2">
      <c r="A698" s="43" t="s">
        <v>931</v>
      </c>
      <c r="B698" s="44"/>
      <c r="C698" s="44"/>
      <c r="D698" s="44"/>
      <c r="E698" s="45"/>
      <c r="F698" s="63" t="s">
        <v>1306</v>
      </c>
      <c r="G698" s="64"/>
      <c r="H698" s="64"/>
      <c r="I698" s="64"/>
      <c r="J698" s="64"/>
      <c r="K698" s="64"/>
      <c r="L698" s="64"/>
      <c r="M698" s="64"/>
      <c r="N698" s="65"/>
      <c r="O698" s="63" t="s">
        <v>312</v>
      </c>
      <c r="P698" s="64"/>
      <c r="Q698" s="64"/>
      <c r="R698" s="64"/>
      <c r="S698" s="64"/>
      <c r="T698" s="64"/>
      <c r="U698" s="64"/>
      <c r="V698" s="64"/>
      <c r="W698" s="65"/>
      <c r="X698" s="66" t="s">
        <v>1340</v>
      </c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8"/>
      <c r="AJ698" s="66" t="s">
        <v>77</v>
      </c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8"/>
      <c r="AY698" s="69">
        <v>778</v>
      </c>
      <c r="AZ698" s="69"/>
      <c r="BA698" s="69"/>
      <c r="BB698" s="69"/>
      <c r="BC698" s="69"/>
      <c r="BD698" s="69"/>
      <c r="BE698" s="62" t="s">
        <v>95</v>
      </c>
      <c r="BF698" s="62"/>
      <c r="BG698" s="62"/>
      <c r="BH698" s="62"/>
      <c r="BI698" s="62"/>
      <c r="BJ698" s="62"/>
      <c r="BK698" s="62"/>
      <c r="BL698" s="62"/>
      <c r="BM698" s="62"/>
      <c r="BN698" s="62">
        <v>3</v>
      </c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58">
        <v>71701000</v>
      </c>
      <c r="BZ698" s="59"/>
      <c r="CA698" s="59"/>
      <c r="CB698" s="59"/>
      <c r="CC698" s="59"/>
      <c r="CD698" s="59"/>
      <c r="CE698" s="60" t="s">
        <v>80</v>
      </c>
      <c r="CF698" s="60"/>
      <c r="CG698" s="60"/>
      <c r="CH698" s="60"/>
      <c r="CI698" s="60"/>
      <c r="CJ698" s="60"/>
      <c r="CK698" s="60"/>
      <c r="CL698" s="60"/>
      <c r="CM698" s="60"/>
      <c r="CN698" s="61">
        <v>806121.75</v>
      </c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59" t="s">
        <v>643</v>
      </c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 t="s">
        <v>635</v>
      </c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62" t="s">
        <v>86</v>
      </c>
      <c r="EA698" s="62"/>
      <c r="EB698" s="62"/>
      <c r="EC698" s="62"/>
      <c r="ED698" s="62"/>
      <c r="EE698" s="62"/>
      <c r="EF698" s="62"/>
      <c r="EG698" s="62"/>
      <c r="EH698" s="62"/>
      <c r="EI698" s="62"/>
      <c r="EJ698" s="62"/>
      <c r="EK698" s="62"/>
      <c r="EL698" s="62" t="s">
        <v>84</v>
      </c>
      <c r="EM698" s="62"/>
      <c r="EN698" s="62"/>
      <c r="EO698" s="62"/>
      <c r="EP698" s="62"/>
      <c r="EQ698" s="62"/>
      <c r="ER698" s="62"/>
      <c r="ES698" s="62"/>
      <c r="ET698" s="62"/>
      <c r="EU698" s="62"/>
      <c r="EV698" s="62"/>
      <c r="EW698" s="62"/>
      <c r="EX698" s="62"/>
    </row>
    <row r="699" spans="1:154" s="15" customFormat="1" ht="38.25" customHeight="1" x14ac:dyDescent="0.2">
      <c r="A699" s="43" t="s">
        <v>932</v>
      </c>
      <c r="B699" s="44"/>
      <c r="C699" s="44"/>
      <c r="D699" s="44"/>
      <c r="E699" s="45"/>
      <c r="F699" s="63" t="s">
        <v>1306</v>
      </c>
      <c r="G699" s="64"/>
      <c r="H699" s="64"/>
      <c r="I699" s="64"/>
      <c r="J699" s="64"/>
      <c r="K699" s="64"/>
      <c r="L699" s="64"/>
      <c r="M699" s="64"/>
      <c r="N699" s="65"/>
      <c r="O699" s="63" t="s">
        <v>1283</v>
      </c>
      <c r="P699" s="64"/>
      <c r="Q699" s="64"/>
      <c r="R699" s="64"/>
      <c r="S699" s="64"/>
      <c r="T699" s="64"/>
      <c r="U699" s="64"/>
      <c r="V699" s="64"/>
      <c r="W699" s="65"/>
      <c r="X699" s="66" t="s">
        <v>299</v>
      </c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8"/>
      <c r="AJ699" s="66" t="s">
        <v>77</v>
      </c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8"/>
      <c r="AY699" s="69">
        <v>778</v>
      </c>
      <c r="AZ699" s="69"/>
      <c r="BA699" s="69"/>
      <c r="BB699" s="69"/>
      <c r="BC699" s="69"/>
      <c r="BD699" s="69"/>
      <c r="BE699" s="62" t="s">
        <v>95</v>
      </c>
      <c r="BF699" s="62"/>
      <c r="BG699" s="62"/>
      <c r="BH699" s="62"/>
      <c r="BI699" s="62"/>
      <c r="BJ699" s="62"/>
      <c r="BK699" s="62"/>
      <c r="BL699" s="62"/>
      <c r="BM699" s="62"/>
      <c r="BN699" s="62">
        <v>870</v>
      </c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58">
        <v>71701000</v>
      </c>
      <c r="BZ699" s="59"/>
      <c r="CA699" s="59"/>
      <c r="CB699" s="59"/>
      <c r="CC699" s="59"/>
      <c r="CD699" s="59"/>
      <c r="CE699" s="60" t="s">
        <v>80</v>
      </c>
      <c r="CF699" s="60"/>
      <c r="CG699" s="60"/>
      <c r="CH699" s="60"/>
      <c r="CI699" s="60"/>
      <c r="CJ699" s="60"/>
      <c r="CK699" s="60"/>
      <c r="CL699" s="60"/>
      <c r="CM699" s="60"/>
      <c r="CN699" s="70">
        <v>1867833</v>
      </c>
      <c r="CO699" s="71"/>
      <c r="CP699" s="71"/>
      <c r="CQ699" s="71"/>
      <c r="CR699" s="71"/>
      <c r="CS699" s="71"/>
      <c r="CT699" s="71"/>
      <c r="CU699" s="71"/>
      <c r="CV699" s="71"/>
      <c r="CW699" s="71"/>
      <c r="CX699" s="71"/>
      <c r="CY699" s="71"/>
      <c r="CZ699" s="71"/>
      <c r="DA699" s="72"/>
      <c r="DB699" s="43" t="s">
        <v>643</v>
      </c>
      <c r="DC699" s="44"/>
      <c r="DD699" s="44"/>
      <c r="DE699" s="44"/>
      <c r="DF699" s="44"/>
      <c r="DG699" s="44"/>
      <c r="DH699" s="44"/>
      <c r="DI699" s="44"/>
      <c r="DJ699" s="44"/>
      <c r="DK699" s="44"/>
      <c r="DL699" s="44"/>
      <c r="DM699" s="44"/>
      <c r="DN699" s="45"/>
      <c r="DO699" s="43" t="s">
        <v>1537</v>
      </c>
      <c r="DP699" s="44"/>
      <c r="DQ699" s="44"/>
      <c r="DR699" s="44"/>
      <c r="DS699" s="44"/>
      <c r="DT699" s="44"/>
      <c r="DU699" s="44"/>
      <c r="DV699" s="44"/>
      <c r="DW699" s="44"/>
      <c r="DX699" s="44"/>
      <c r="DY699" s="45"/>
      <c r="DZ699" s="73" t="s">
        <v>86</v>
      </c>
      <c r="EA699" s="74"/>
      <c r="EB699" s="74"/>
      <c r="EC699" s="74"/>
      <c r="ED699" s="74"/>
      <c r="EE699" s="74"/>
      <c r="EF699" s="74"/>
      <c r="EG699" s="74"/>
      <c r="EH699" s="74"/>
      <c r="EI699" s="74"/>
      <c r="EJ699" s="74"/>
      <c r="EK699" s="75"/>
      <c r="EL699" s="73" t="s">
        <v>84</v>
      </c>
      <c r="EM699" s="74"/>
      <c r="EN699" s="74"/>
      <c r="EO699" s="74"/>
      <c r="EP699" s="74"/>
      <c r="EQ699" s="74"/>
      <c r="ER699" s="74"/>
      <c r="ES699" s="74"/>
      <c r="ET699" s="74"/>
      <c r="EU699" s="74"/>
      <c r="EV699" s="74"/>
      <c r="EW699" s="74"/>
      <c r="EX699" s="75"/>
    </row>
    <row r="700" spans="1:154" s="15" customFormat="1" ht="38.25" customHeight="1" x14ac:dyDescent="0.2">
      <c r="A700" s="43" t="s">
        <v>933</v>
      </c>
      <c r="B700" s="44"/>
      <c r="C700" s="44"/>
      <c r="D700" s="44"/>
      <c r="E700" s="45"/>
      <c r="F700" s="63" t="s">
        <v>111</v>
      </c>
      <c r="G700" s="64"/>
      <c r="H700" s="64"/>
      <c r="I700" s="64"/>
      <c r="J700" s="64"/>
      <c r="K700" s="64"/>
      <c r="L700" s="64"/>
      <c r="M700" s="64"/>
      <c r="N700" s="65"/>
      <c r="O700" s="63" t="s">
        <v>1473</v>
      </c>
      <c r="P700" s="64"/>
      <c r="Q700" s="64"/>
      <c r="R700" s="64"/>
      <c r="S700" s="64"/>
      <c r="T700" s="64"/>
      <c r="U700" s="64"/>
      <c r="V700" s="64"/>
      <c r="W700" s="65"/>
      <c r="X700" s="66" t="s">
        <v>1560</v>
      </c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8"/>
      <c r="AJ700" s="66" t="s">
        <v>77</v>
      </c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8"/>
      <c r="AY700" s="69">
        <v>876</v>
      </c>
      <c r="AZ700" s="69"/>
      <c r="BA700" s="69"/>
      <c r="BB700" s="69"/>
      <c r="BC700" s="69"/>
      <c r="BD700" s="69"/>
      <c r="BE700" s="62" t="s">
        <v>79</v>
      </c>
      <c r="BF700" s="62"/>
      <c r="BG700" s="62"/>
      <c r="BH700" s="62"/>
      <c r="BI700" s="62"/>
      <c r="BJ700" s="62"/>
      <c r="BK700" s="62"/>
      <c r="BL700" s="62"/>
      <c r="BM700" s="62"/>
      <c r="BN700" s="62">
        <v>16520</v>
      </c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58">
        <v>71701000</v>
      </c>
      <c r="BZ700" s="59"/>
      <c r="CA700" s="59"/>
      <c r="CB700" s="59"/>
      <c r="CC700" s="59"/>
      <c r="CD700" s="59"/>
      <c r="CE700" s="60" t="s">
        <v>80</v>
      </c>
      <c r="CF700" s="60"/>
      <c r="CG700" s="60"/>
      <c r="CH700" s="60"/>
      <c r="CI700" s="60"/>
      <c r="CJ700" s="60"/>
      <c r="CK700" s="60"/>
      <c r="CL700" s="60"/>
      <c r="CM700" s="60"/>
      <c r="CN700" s="70">
        <v>1140225</v>
      </c>
      <c r="CO700" s="71"/>
      <c r="CP700" s="71"/>
      <c r="CQ700" s="71"/>
      <c r="CR700" s="71"/>
      <c r="CS700" s="71"/>
      <c r="CT700" s="71"/>
      <c r="CU700" s="71"/>
      <c r="CV700" s="71"/>
      <c r="CW700" s="71"/>
      <c r="CX700" s="71"/>
      <c r="CY700" s="71"/>
      <c r="CZ700" s="71"/>
      <c r="DA700" s="72"/>
      <c r="DB700" s="43" t="s">
        <v>643</v>
      </c>
      <c r="DC700" s="44"/>
      <c r="DD700" s="44"/>
      <c r="DE700" s="44"/>
      <c r="DF700" s="44"/>
      <c r="DG700" s="44"/>
      <c r="DH700" s="44"/>
      <c r="DI700" s="44"/>
      <c r="DJ700" s="44"/>
      <c r="DK700" s="44"/>
      <c r="DL700" s="44"/>
      <c r="DM700" s="44"/>
      <c r="DN700" s="45"/>
      <c r="DO700" s="43" t="s">
        <v>1537</v>
      </c>
      <c r="DP700" s="44"/>
      <c r="DQ700" s="44"/>
      <c r="DR700" s="44"/>
      <c r="DS700" s="44"/>
      <c r="DT700" s="44"/>
      <c r="DU700" s="44"/>
      <c r="DV700" s="44"/>
      <c r="DW700" s="44"/>
      <c r="DX700" s="44"/>
      <c r="DY700" s="45"/>
      <c r="DZ700" s="73" t="s">
        <v>102</v>
      </c>
      <c r="EA700" s="74"/>
      <c r="EB700" s="74"/>
      <c r="EC700" s="74"/>
      <c r="ED700" s="74"/>
      <c r="EE700" s="74"/>
      <c r="EF700" s="74"/>
      <c r="EG700" s="74"/>
      <c r="EH700" s="74"/>
      <c r="EI700" s="74"/>
      <c r="EJ700" s="74"/>
      <c r="EK700" s="75"/>
      <c r="EL700" s="73" t="s">
        <v>103</v>
      </c>
      <c r="EM700" s="74"/>
      <c r="EN700" s="74"/>
      <c r="EO700" s="74"/>
      <c r="EP700" s="74"/>
      <c r="EQ700" s="74"/>
      <c r="ER700" s="74"/>
      <c r="ES700" s="74"/>
      <c r="ET700" s="74"/>
      <c r="EU700" s="74"/>
      <c r="EV700" s="74"/>
      <c r="EW700" s="74"/>
      <c r="EX700" s="75"/>
    </row>
    <row r="701" spans="1:154" s="15" customFormat="1" ht="38.25" customHeight="1" x14ac:dyDescent="0.2">
      <c r="A701" s="43" t="s">
        <v>934</v>
      </c>
      <c r="B701" s="44"/>
      <c r="C701" s="44"/>
      <c r="D701" s="44"/>
      <c r="E701" s="45"/>
      <c r="F701" s="63" t="s">
        <v>1174</v>
      </c>
      <c r="G701" s="64"/>
      <c r="H701" s="64"/>
      <c r="I701" s="64"/>
      <c r="J701" s="64"/>
      <c r="K701" s="64"/>
      <c r="L701" s="64"/>
      <c r="M701" s="64"/>
      <c r="N701" s="65"/>
      <c r="O701" s="63" t="s">
        <v>1170</v>
      </c>
      <c r="P701" s="64"/>
      <c r="Q701" s="64"/>
      <c r="R701" s="64"/>
      <c r="S701" s="64"/>
      <c r="T701" s="64"/>
      <c r="U701" s="64"/>
      <c r="V701" s="64"/>
      <c r="W701" s="65"/>
      <c r="X701" s="66" t="s">
        <v>340</v>
      </c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8"/>
      <c r="AJ701" s="66" t="s">
        <v>77</v>
      </c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8"/>
      <c r="AY701" s="69">
        <v>796</v>
      </c>
      <c r="AZ701" s="69"/>
      <c r="BA701" s="69"/>
      <c r="BB701" s="69"/>
      <c r="BC701" s="69"/>
      <c r="BD701" s="69"/>
      <c r="BE701" s="62" t="s">
        <v>146</v>
      </c>
      <c r="BF701" s="62"/>
      <c r="BG701" s="62"/>
      <c r="BH701" s="62"/>
      <c r="BI701" s="62"/>
      <c r="BJ701" s="62"/>
      <c r="BK701" s="62"/>
      <c r="BL701" s="62"/>
      <c r="BM701" s="62"/>
      <c r="BN701" s="62">
        <v>142</v>
      </c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58">
        <v>71701000</v>
      </c>
      <c r="BZ701" s="59"/>
      <c r="CA701" s="59"/>
      <c r="CB701" s="59"/>
      <c r="CC701" s="59"/>
      <c r="CD701" s="59"/>
      <c r="CE701" s="60" t="s">
        <v>80</v>
      </c>
      <c r="CF701" s="60"/>
      <c r="CG701" s="60"/>
      <c r="CH701" s="60"/>
      <c r="CI701" s="60"/>
      <c r="CJ701" s="60"/>
      <c r="CK701" s="60"/>
      <c r="CL701" s="60"/>
      <c r="CM701" s="60"/>
      <c r="CN701" s="61">
        <v>678269.6</v>
      </c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59" t="s">
        <v>643</v>
      </c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 t="s">
        <v>635</v>
      </c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62" t="s">
        <v>86</v>
      </c>
      <c r="EA701" s="62"/>
      <c r="EB701" s="62"/>
      <c r="EC701" s="62"/>
      <c r="ED701" s="62"/>
      <c r="EE701" s="62"/>
      <c r="EF701" s="62"/>
      <c r="EG701" s="62"/>
      <c r="EH701" s="62"/>
      <c r="EI701" s="62"/>
      <c r="EJ701" s="62"/>
      <c r="EK701" s="62"/>
      <c r="EL701" s="62" t="s">
        <v>84</v>
      </c>
      <c r="EM701" s="62"/>
      <c r="EN701" s="62"/>
      <c r="EO701" s="62"/>
      <c r="EP701" s="62"/>
      <c r="EQ701" s="62"/>
      <c r="ER701" s="62"/>
      <c r="ES701" s="62"/>
      <c r="ET701" s="62"/>
      <c r="EU701" s="62"/>
      <c r="EV701" s="62"/>
      <c r="EW701" s="62"/>
      <c r="EX701" s="62"/>
    </row>
    <row r="702" spans="1:154" s="15" customFormat="1" ht="38.25" customHeight="1" x14ac:dyDescent="0.2">
      <c r="A702" s="43" t="s">
        <v>935</v>
      </c>
      <c r="B702" s="44"/>
      <c r="C702" s="44"/>
      <c r="D702" s="44"/>
      <c r="E702" s="45"/>
      <c r="F702" s="63" t="s">
        <v>1306</v>
      </c>
      <c r="G702" s="64"/>
      <c r="H702" s="64"/>
      <c r="I702" s="64"/>
      <c r="J702" s="64"/>
      <c r="K702" s="64"/>
      <c r="L702" s="64"/>
      <c r="M702" s="64"/>
      <c r="N702" s="65"/>
      <c r="O702" s="63" t="s">
        <v>312</v>
      </c>
      <c r="P702" s="64"/>
      <c r="Q702" s="64"/>
      <c r="R702" s="64"/>
      <c r="S702" s="64"/>
      <c r="T702" s="64"/>
      <c r="U702" s="64"/>
      <c r="V702" s="64"/>
      <c r="W702" s="65"/>
      <c r="X702" s="66" t="s">
        <v>344</v>
      </c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8"/>
      <c r="AJ702" s="66" t="s">
        <v>77</v>
      </c>
      <c r="AK702" s="67"/>
      <c r="AL702" s="67"/>
      <c r="AM702" s="67"/>
      <c r="AN702" s="67"/>
      <c r="AO702" s="67"/>
      <c r="AP702" s="67"/>
      <c r="AQ702" s="67"/>
      <c r="AR702" s="67"/>
      <c r="AS702" s="67"/>
      <c r="AT702" s="67"/>
      <c r="AU702" s="67"/>
      <c r="AV702" s="67"/>
      <c r="AW702" s="67"/>
      <c r="AX702" s="68"/>
      <c r="AY702" s="69">
        <v>778</v>
      </c>
      <c r="AZ702" s="69"/>
      <c r="BA702" s="69"/>
      <c r="BB702" s="69"/>
      <c r="BC702" s="69"/>
      <c r="BD702" s="69"/>
      <c r="BE702" s="62" t="s">
        <v>95</v>
      </c>
      <c r="BF702" s="62"/>
      <c r="BG702" s="62"/>
      <c r="BH702" s="62"/>
      <c r="BI702" s="62"/>
      <c r="BJ702" s="62"/>
      <c r="BK702" s="62"/>
      <c r="BL702" s="62"/>
      <c r="BM702" s="62"/>
      <c r="BN702" s="62">
        <v>400</v>
      </c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58">
        <v>71701000</v>
      </c>
      <c r="BZ702" s="59"/>
      <c r="CA702" s="59"/>
      <c r="CB702" s="59"/>
      <c r="CC702" s="59"/>
      <c r="CD702" s="59"/>
      <c r="CE702" s="60" t="s">
        <v>80</v>
      </c>
      <c r="CF702" s="60"/>
      <c r="CG702" s="60"/>
      <c r="CH702" s="60"/>
      <c r="CI702" s="60"/>
      <c r="CJ702" s="60"/>
      <c r="CK702" s="60"/>
      <c r="CL702" s="60"/>
      <c r="CM702" s="60"/>
      <c r="CN702" s="61">
        <v>812592</v>
      </c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59" t="s">
        <v>643</v>
      </c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 t="s">
        <v>1557</v>
      </c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62" t="s">
        <v>86</v>
      </c>
      <c r="EA702" s="62"/>
      <c r="EB702" s="62"/>
      <c r="EC702" s="62"/>
      <c r="ED702" s="62"/>
      <c r="EE702" s="62"/>
      <c r="EF702" s="62"/>
      <c r="EG702" s="62"/>
      <c r="EH702" s="62"/>
      <c r="EI702" s="62"/>
      <c r="EJ702" s="62"/>
      <c r="EK702" s="62"/>
      <c r="EL702" s="62" t="s">
        <v>84</v>
      </c>
      <c r="EM702" s="62"/>
      <c r="EN702" s="62"/>
      <c r="EO702" s="62"/>
      <c r="EP702" s="62"/>
      <c r="EQ702" s="62"/>
      <c r="ER702" s="62"/>
      <c r="ES702" s="62"/>
      <c r="ET702" s="62"/>
      <c r="EU702" s="62"/>
      <c r="EV702" s="62"/>
      <c r="EW702" s="62"/>
      <c r="EX702" s="62"/>
    </row>
    <row r="703" spans="1:154" s="15" customFormat="1" ht="38.25" customHeight="1" x14ac:dyDescent="0.2">
      <c r="A703" s="43" t="s">
        <v>936</v>
      </c>
      <c r="B703" s="44"/>
      <c r="C703" s="44"/>
      <c r="D703" s="44"/>
      <c r="E703" s="45"/>
      <c r="F703" s="63" t="s">
        <v>1306</v>
      </c>
      <c r="G703" s="64"/>
      <c r="H703" s="64"/>
      <c r="I703" s="64"/>
      <c r="J703" s="64"/>
      <c r="K703" s="64"/>
      <c r="L703" s="64"/>
      <c r="M703" s="64"/>
      <c r="N703" s="65"/>
      <c r="O703" s="63" t="s">
        <v>312</v>
      </c>
      <c r="P703" s="64"/>
      <c r="Q703" s="64"/>
      <c r="R703" s="64"/>
      <c r="S703" s="64"/>
      <c r="T703" s="64"/>
      <c r="U703" s="64"/>
      <c r="V703" s="64"/>
      <c r="W703" s="65"/>
      <c r="X703" s="66" t="s">
        <v>1340</v>
      </c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8"/>
      <c r="AJ703" s="66" t="s">
        <v>77</v>
      </c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8"/>
      <c r="AY703" s="69">
        <v>778</v>
      </c>
      <c r="AZ703" s="69"/>
      <c r="BA703" s="69"/>
      <c r="BB703" s="69"/>
      <c r="BC703" s="69"/>
      <c r="BD703" s="69"/>
      <c r="BE703" s="62" t="s">
        <v>95</v>
      </c>
      <c r="BF703" s="62"/>
      <c r="BG703" s="62"/>
      <c r="BH703" s="62"/>
      <c r="BI703" s="62"/>
      <c r="BJ703" s="62"/>
      <c r="BK703" s="62"/>
      <c r="BL703" s="62"/>
      <c r="BM703" s="62"/>
      <c r="BN703" s="62">
        <v>6</v>
      </c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58">
        <v>71701000</v>
      </c>
      <c r="BZ703" s="59"/>
      <c r="CA703" s="59"/>
      <c r="CB703" s="59"/>
      <c r="CC703" s="59"/>
      <c r="CD703" s="59"/>
      <c r="CE703" s="60" t="s">
        <v>80</v>
      </c>
      <c r="CF703" s="60"/>
      <c r="CG703" s="60"/>
      <c r="CH703" s="60"/>
      <c r="CI703" s="60"/>
      <c r="CJ703" s="60"/>
      <c r="CK703" s="60"/>
      <c r="CL703" s="60"/>
      <c r="CM703" s="60"/>
      <c r="CN703" s="61">
        <v>1470000</v>
      </c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59" t="s">
        <v>643</v>
      </c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 t="s">
        <v>1561</v>
      </c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62" t="s">
        <v>86</v>
      </c>
      <c r="EA703" s="62"/>
      <c r="EB703" s="62"/>
      <c r="EC703" s="62"/>
      <c r="ED703" s="62"/>
      <c r="EE703" s="62"/>
      <c r="EF703" s="62"/>
      <c r="EG703" s="62"/>
      <c r="EH703" s="62"/>
      <c r="EI703" s="62"/>
      <c r="EJ703" s="62"/>
      <c r="EK703" s="62"/>
      <c r="EL703" s="62" t="s">
        <v>84</v>
      </c>
      <c r="EM703" s="62"/>
      <c r="EN703" s="62"/>
      <c r="EO703" s="62"/>
      <c r="EP703" s="62"/>
      <c r="EQ703" s="62"/>
      <c r="ER703" s="62"/>
      <c r="ES703" s="62"/>
      <c r="ET703" s="62"/>
      <c r="EU703" s="62"/>
      <c r="EV703" s="62"/>
      <c r="EW703" s="62"/>
      <c r="EX703" s="62"/>
    </row>
    <row r="704" spans="1:154" s="15" customFormat="1" ht="38.25" customHeight="1" x14ac:dyDescent="0.2">
      <c r="A704" s="43" t="s">
        <v>937</v>
      </c>
      <c r="B704" s="44"/>
      <c r="C704" s="44"/>
      <c r="D704" s="44"/>
      <c r="E704" s="45"/>
      <c r="F704" s="63" t="s">
        <v>1306</v>
      </c>
      <c r="G704" s="64"/>
      <c r="H704" s="64"/>
      <c r="I704" s="64"/>
      <c r="J704" s="64"/>
      <c r="K704" s="64"/>
      <c r="L704" s="64"/>
      <c r="M704" s="64"/>
      <c r="N704" s="65"/>
      <c r="O704" s="63" t="s">
        <v>312</v>
      </c>
      <c r="P704" s="64"/>
      <c r="Q704" s="64"/>
      <c r="R704" s="64"/>
      <c r="S704" s="64"/>
      <c r="T704" s="64"/>
      <c r="U704" s="64"/>
      <c r="V704" s="64"/>
      <c r="W704" s="65"/>
      <c r="X704" s="66" t="s">
        <v>344</v>
      </c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8"/>
      <c r="AJ704" s="66" t="s">
        <v>77</v>
      </c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8"/>
      <c r="AY704" s="69">
        <v>778</v>
      </c>
      <c r="AZ704" s="69"/>
      <c r="BA704" s="69"/>
      <c r="BB704" s="69"/>
      <c r="BC704" s="69"/>
      <c r="BD704" s="69"/>
      <c r="BE704" s="62" t="s">
        <v>95</v>
      </c>
      <c r="BF704" s="62"/>
      <c r="BG704" s="62"/>
      <c r="BH704" s="62"/>
      <c r="BI704" s="62"/>
      <c r="BJ704" s="62"/>
      <c r="BK704" s="62"/>
      <c r="BL704" s="62"/>
      <c r="BM704" s="62"/>
      <c r="BN704" s="62">
        <v>52</v>
      </c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58">
        <v>71701000</v>
      </c>
      <c r="BZ704" s="59"/>
      <c r="CA704" s="59"/>
      <c r="CB704" s="59"/>
      <c r="CC704" s="59"/>
      <c r="CD704" s="59"/>
      <c r="CE704" s="60" t="s">
        <v>80</v>
      </c>
      <c r="CF704" s="60"/>
      <c r="CG704" s="60"/>
      <c r="CH704" s="60"/>
      <c r="CI704" s="60"/>
      <c r="CJ704" s="60"/>
      <c r="CK704" s="60"/>
      <c r="CL704" s="60"/>
      <c r="CM704" s="60"/>
      <c r="CN704" s="61">
        <v>2631071.2999999998</v>
      </c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59" t="s">
        <v>643</v>
      </c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 t="s">
        <v>1537</v>
      </c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62" t="s">
        <v>102</v>
      </c>
      <c r="EA704" s="62"/>
      <c r="EB704" s="62"/>
      <c r="EC704" s="62"/>
      <c r="ED704" s="62"/>
      <c r="EE704" s="62"/>
      <c r="EF704" s="62"/>
      <c r="EG704" s="62"/>
      <c r="EH704" s="62"/>
      <c r="EI704" s="62"/>
      <c r="EJ704" s="62"/>
      <c r="EK704" s="62"/>
      <c r="EL704" s="62" t="s">
        <v>103</v>
      </c>
      <c r="EM704" s="62"/>
      <c r="EN704" s="62"/>
      <c r="EO704" s="62"/>
      <c r="EP704" s="62"/>
      <c r="EQ704" s="62"/>
      <c r="ER704" s="62"/>
      <c r="ES704" s="62"/>
      <c r="ET704" s="62"/>
      <c r="EU704" s="62"/>
      <c r="EV704" s="62"/>
      <c r="EW704" s="62"/>
      <c r="EX704" s="62"/>
    </row>
    <row r="705" spans="1:154" s="15" customFormat="1" ht="38.25" customHeight="1" x14ac:dyDescent="0.2">
      <c r="A705" s="43" t="s">
        <v>938</v>
      </c>
      <c r="B705" s="44"/>
      <c r="C705" s="44"/>
      <c r="D705" s="44"/>
      <c r="E705" s="45"/>
      <c r="F705" s="63" t="s">
        <v>1306</v>
      </c>
      <c r="G705" s="64"/>
      <c r="H705" s="64"/>
      <c r="I705" s="64"/>
      <c r="J705" s="64"/>
      <c r="K705" s="64"/>
      <c r="L705" s="64"/>
      <c r="M705" s="64"/>
      <c r="N705" s="65"/>
      <c r="O705" s="63" t="s">
        <v>312</v>
      </c>
      <c r="P705" s="64"/>
      <c r="Q705" s="64"/>
      <c r="R705" s="64"/>
      <c r="S705" s="64"/>
      <c r="T705" s="64"/>
      <c r="U705" s="64"/>
      <c r="V705" s="64"/>
      <c r="W705" s="65"/>
      <c r="X705" s="66" t="s">
        <v>344</v>
      </c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8"/>
      <c r="AJ705" s="66" t="s">
        <v>77</v>
      </c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8"/>
      <c r="AY705" s="69">
        <v>778</v>
      </c>
      <c r="AZ705" s="69"/>
      <c r="BA705" s="69"/>
      <c r="BB705" s="69"/>
      <c r="BC705" s="69"/>
      <c r="BD705" s="69"/>
      <c r="BE705" s="62" t="s">
        <v>95</v>
      </c>
      <c r="BF705" s="62"/>
      <c r="BG705" s="62"/>
      <c r="BH705" s="62"/>
      <c r="BI705" s="62"/>
      <c r="BJ705" s="62"/>
      <c r="BK705" s="62"/>
      <c r="BL705" s="62"/>
      <c r="BM705" s="62"/>
      <c r="BN705" s="62">
        <v>4</v>
      </c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58">
        <v>71701000</v>
      </c>
      <c r="BZ705" s="59"/>
      <c r="CA705" s="59"/>
      <c r="CB705" s="59"/>
      <c r="CC705" s="59"/>
      <c r="CD705" s="59"/>
      <c r="CE705" s="60" t="s">
        <v>80</v>
      </c>
      <c r="CF705" s="60"/>
      <c r="CG705" s="60"/>
      <c r="CH705" s="60"/>
      <c r="CI705" s="60"/>
      <c r="CJ705" s="60"/>
      <c r="CK705" s="60"/>
      <c r="CL705" s="60"/>
      <c r="CM705" s="60"/>
      <c r="CN705" s="61">
        <v>1582768</v>
      </c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59" t="s">
        <v>643</v>
      </c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 t="s">
        <v>1537</v>
      </c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62" t="s">
        <v>86</v>
      </c>
      <c r="EA705" s="62"/>
      <c r="EB705" s="62"/>
      <c r="EC705" s="62"/>
      <c r="ED705" s="62"/>
      <c r="EE705" s="62"/>
      <c r="EF705" s="62"/>
      <c r="EG705" s="62"/>
      <c r="EH705" s="62"/>
      <c r="EI705" s="62"/>
      <c r="EJ705" s="62"/>
      <c r="EK705" s="62"/>
      <c r="EL705" s="62" t="s">
        <v>84</v>
      </c>
      <c r="EM705" s="62"/>
      <c r="EN705" s="62"/>
      <c r="EO705" s="62"/>
      <c r="EP705" s="62"/>
      <c r="EQ705" s="62"/>
      <c r="ER705" s="62"/>
      <c r="ES705" s="62"/>
      <c r="ET705" s="62"/>
      <c r="EU705" s="62"/>
      <c r="EV705" s="62"/>
      <c r="EW705" s="62"/>
      <c r="EX705" s="62"/>
    </row>
    <row r="706" spans="1:154" s="15" customFormat="1" ht="38.25" customHeight="1" x14ac:dyDescent="0.2">
      <c r="A706" s="43" t="s">
        <v>939</v>
      </c>
      <c r="B706" s="44"/>
      <c r="C706" s="44"/>
      <c r="D706" s="44"/>
      <c r="E706" s="45"/>
      <c r="F706" s="63" t="s">
        <v>1306</v>
      </c>
      <c r="G706" s="64"/>
      <c r="H706" s="64"/>
      <c r="I706" s="64"/>
      <c r="J706" s="64"/>
      <c r="K706" s="64"/>
      <c r="L706" s="64"/>
      <c r="M706" s="64"/>
      <c r="N706" s="65"/>
      <c r="O706" s="63" t="s">
        <v>312</v>
      </c>
      <c r="P706" s="64"/>
      <c r="Q706" s="64"/>
      <c r="R706" s="64"/>
      <c r="S706" s="64"/>
      <c r="T706" s="64"/>
      <c r="U706" s="64"/>
      <c r="V706" s="64"/>
      <c r="W706" s="65"/>
      <c r="X706" s="66" t="s">
        <v>182</v>
      </c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8"/>
      <c r="AJ706" s="66" t="s">
        <v>77</v>
      </c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8"/>
      <c r="AY706" s="69">
        <v>778</v>
      </c>
      <c r="AZ706" s="69"/>
      <c r="BA706" s="69"/>
      <c r="BB706" s="69"/>
      <c r="BC706" s="69"/>
      <c r="BD706" s="69"/>
      <c r="BE706" s="62" t="s">
        <v>95</v>
      </c>
      <c r="BF706" s="62"/>
      <c r="BG706" s="62"/>
      <c r="BH706" s="62"/>
      <c r="BI706" s="62"/>
      <c r="BJ706" s="62"/>
      <c r="BK706" s="62"/>
      <c r="BL706" s="62"/>
      <c r="BM706" s="62"/>
      <c r="BN706" s="62">
        <v>6</v>
      </c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  <c r="BY706" s="58">
        <v>71701000</v>
      </c>
      <c r="BZ706" s="59"/>
      <c r="CA706" s="59"/>
      <c r="CB706" s="59"/>
      <c r="CC706" s="59"/>
      <c r="CD706" s="59"/>
      <c r="CE706" s="60" t="s">
        <v>80</v>
      </c>
      <c r="CF706" s="60"/>
      <c r="CG706" s="60"/>
      <c r="CH706" s="60"/>
      <c r="CI706" s="60"/>
      <c r="CJ706" s="60"/>
      <c r="CK706" s="60"/>
      <c r="CL706" s="60"/>
      <c r="CM706" s="60"/>
      <c r="CN706" s="61">
        <v>1329036.72</v>
      </c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59" t="s">
        <v>643</v>
      </c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 t="s">
        <v>1537</v>
      </c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62" t="s">
        <v>86</v>
      </c>
      <c r="EA706" s="62"/>
      <c r="EB706" s="62"/>
      <c r="EC706" s="62"/>
      <c r="ED706" s="62"/>
      <c r="EE706" s="62"/>
      <c r="EF706" s="62"/>
      <c r="EG706" s="62"/>
      <c r="EH706" s="62"/>
      <c r="EI706" s="62"/>
      <c r="EJ706" s="62"/>
      <c r="EK706" s="62"/>
      <c r="EL706" s="62" t="s">
        <v>84</v>
      </c>
      <c r="EM706" s="62"/>
      <c r="EN706" s="62"/>
      <c r="EO706" s="62"/>
      <c r="EP706" s="62"/>
      <c r="EQ706" s="62"/>
      <c r="ER706" s="62"/>
      <c r="ES706" s="62"/>
      <c r="ET706" s="62"/>
      <c r="EU706" s="62"/>
      <c r="EV706" s="62"/>
      <c r="EW706" s="62"/>
      <c r="EX706" s="62"/>
    </row>
    <row r="707" spans="1:154" s="15" customFormat="1" ht="38.25" customHeight="1" x14ac:dyDescent="0.2">
      <c r="A707" s="43" t="s">
        <v>940</v>
      </c>
      <c r="B707" s="44"/>
      <c r="C707" s="44"/>
      <c r="D707" s="44"/>
      <c r="E707" s="45"/>
      <c r="F707" s="63" t="s">
        <v>1306</v>
      </c>
      <c r="G707" s="64"/>
      <c r="H707" s="64"/>
      <c r="I707" s="64"/>
      <c r="J707" s="64"/>
      <c r="K707" s="64"/>
      <c r="L707" s="64"/>
      <c r="M707" s="64"/>
      <c r="N707" s="65"/>
      <c r="O707" s="63" t="s">
        <v>134</v>
      </c>
      <c r="P707" s="64"/>
      <c r="Q707" s="64"/>
      <c r="R707" s="64"/>
      <c r="S707" s="64"/>
      <c r="T707" s="64"/>
      <c r="U707" s="64"/>
      <c r="V707" s="64"/>
      <c r="W707" s="65"/>
      <c r="X707" s="66" t="s">
        <v>1562</v>
      </c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8"/>
      <c r="AJ707" s="66" t="s">
        <v>77</v>
      </c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8"/>
      <c r="AY707" s="69">
        <v>778</v>
      </c>
      <c r="AZ707" s="69"/>
      <c r="BA707" s="69"/>
      <c r="BB707" s="69"/>
      <c r="BC707" s="69"/>
      <c r="BD707" s="69"/>
      <c r="BE707" s="62" t="s">
        <v>95</v>
      </c>
      <c r="BF707" s="62"/>
      <c r="BG707" s="62"/>
      <c r="BH707" s="62"/>
      <c r="BI707" s="62"/>
      <c r="BJ707" s="62"/>
      <c r="BK707" s="62"/>
      <c r="BL707" s="62"/>
      <c r="BM707" s="62"/>
      <c r="BN707" s="62">
        <v>100</v>
      </c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58">
        <v>71701000</v>
      </c>
      <c r="BZ707" s="59"/>
      <c r="CA707" s="59"/>
      <c r="CB707" s="59"/>
      <c r="CC707" s="59"/>
      <c r="CD707" s="59"/>
      <c r="CE707" s="60" t="s">
        <v>80</v>
      </c>
      <c r="CF707" s="60"/>
      <c r="CG707" s="60"/>
      <c r="CH707" s="60"/>
      <c r="CI707" s="60"/>
      <c r="CJ707" s="60"/>
      <c r="CK707" s="60"/>
      <c r="CL707" s="60"/>
      <c r="CM707" s="60"/>
      <c r="CN707" s="61">
        <v>576760</v>
      </c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59" t="s">
        <v>643</v>
      </c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 t="s">
        <v>1537</v>
      </c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62" t="s">
        <v>86</v>
      </c>
      <c r="EA707" s="62"/>
      <c r="EB707" s="62"/>
      <c r="EC707" s="62"/>
      <c r="ED707" s="62"/>
      <c r="EE707" s="62"/>
      <c r="EF707" s="62"/>
      <c r="EG707" s="62"/>
      <c r="EH707" s="62"/>
      <c r="EI707" s="62"/>
      <c r="EJ707" s="62"/>
      <c r="EK707" s="62"/>
      <c r="EL707" s="62" t="s">
        <v>84</v>
      </c>
      <c r="EM707" s="62"/>
      <c r="EN707" s="62"/>
      <c r="EO707" s="62"/>
      <c r="EP707" s="62"/>
      <c r="EQ707" s="62"/>
      <c r="ER707" s="62"/>
      <c r="ES707" s="62"/>
      <c r="ET707" s="62"/>
      <c r="EU707" s="62"/>
      <c r="EV707" s="62"/>
      <c r="EW707" s="62"/>
      <c r="EX707" s="62"/>
    </row>
    <row r="708" spans="1:154" s="15" customFormat="1" ht="38.25" customHeight="1" x14ac:dyDescent="0.2">
      <c r="A708" s="43" t="s">
        <v>941</v>
      </c>
      <c r="B708" s="44"/>
      <c r="C708" s="44"/>
      <c r="D708" s="44"/>
      <c r="E708" s="45"/>
      <c r="F708" s="63" t="s">
        <v>1306</v>
      </c>
      <c r="G708" s="64"/>
      <c r="H708" s="64"/>
      <c r="I708" s="64"/>
      <c r="J708" s="64"/>
      <c r="K708" s="64"/>
      <c r="L708" s="64"/>
      <c r="M708" s="64"/>
      <c r="N708" s="65"/>
      <c r="O708" s="63" t="s">
        <v>652</v>
      </c>
      <c r="P708" s="64"/>
      <c r="Q708" s="64"/>
      <c r="R708" s="64"/>
      <c r="S708" s="64"/>
      <c r="T708" s="64"/>
      <c r="U708" s="64"/>
      <c r="V708" s="64"/>
      <c r="W708" s="65"/>
      <c r="X708" s="66" t="s">
        <v>113</v>
      </c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8"/>
      <c r="AJ708" s="66" t="s">
        <v>77</v>
      </c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8"/>
      <c r="AY708" s="69">
        <v>876</v>
      </c>
      <c r="AZ708" s="69"/>
      <c r="BA708" s="69"/>
      <c r="BB708" s="69"/>
      <c r="BC708" s="69"/>
      <c r="BD708" s="69"/>
      <c r="BE708" s="62" t="s">
        <v>79</v>
      </c>
      <c r="BF708" s="62"/>
      <c r="BG708" s="62"/>
      <c r="BH708" s="62"/>
      <c r="BI708" s="62"/>
      <c r="BJ708" s="62"/>
      <c r="BK708" s="62"/>
      <c r="BL708" s="62"/>
      <c r="BM708" s="62"/>
      <c r="BN708" s="62">
        <v>6656</v>
      </c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58">
        <v>71701000</v>
      </c>
      <c r="BZ708" s="59"/>
      <c r="CA708" s="59"/>
      <c r="CB708" s="59"/>
      <c r="CC708" s="59"/>
      <c r="CD708" s="59"/>
      <c r="CE708" s="60" t="s">
        <v>80</v>
      </c>
      <c r="CF708" s="60"/>
      <c r="CG708" s="60"/>
      <c r="CH708" s="60"/>
      <c r="CI708" s="60"/>
      <c r="CJ708" s="60"/>
      <c r="CK708" s="60"/>
      <c r="CL708" s="60"/>
      <c r="CM708" s="60"/>
      <c r="CN708" s="61">
        <v>6412350</v>
      </c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59" t="s">
        <v>643</v>
      </c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 t="s">
        <v>1563</v>
      </c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62" t="s">
        <v>102</v>
      </c>
      <c r="EA708" s="62"/>
      <c r="EB708" s="62"/>
      <c r="EC708" s="62"/>
      <c r="ED708" s="62"/>
      <c r="EE708" s="62"/>
      <c r="EF708" s="62"/>
      <c r="EG708" s="62"/>
      <c r="EH708" s="62"/>
      <c r="EI708" s="62"/>
      <c r="EJ708" s="62"/>
      <c r="EK708" s="62"/>
      <c r="EL708" s="62" t="s">
        <v>103</v>
      </c>
      <c r="EM708" s="62"/>
      <c r="EN708" s="62"/>
      <c r="EO708" s="62"/>
      <c r="EP708" s="62"/>
      <c r="EQ708" s="62"/>
      <c r="ER708" s="62"/>
      <c r="ES708" s="62"/>
      <c r="ET708" s="62"/>
      <c r="EU708" s="62"/>
      <c r="EV708" s="62"/>
      <c r="EW708" s="62"/>
      <c r="EX708" s="62"/>
    </row>
    <row r="709" spans="1:154" s="15" customFormat="1" ht="38.25" customHeight="1" x14ac:dyDescent="0.2">
      <c r="A709" s="43" t="s">
        <v>942</v>
      </c>
      <c r="B709" s="44"/>
      <c r="C709" s="44"/>
      <c r="D709" s="44"/>
      <c r="E709" s="45"/>
      <c r="F709" s="63" t="s">
        <v>1306</v>
      </c>
      <c r="G709" s="64"/>
      <c r="H709" s="64"/>
      <c r="I709" s="64"/>
      <c r="J709" s="64"/>
      <c r="K709" s="64"/>
      <c r="L709" s="64"/>
      <c r="M709" s="64"/>
      <c r="N709" s="65"/>
      <c r="O709" s="63" t="s">
        <v>652</v>
      </c>
      <c r="P709" s="64"/>
      <c r="Q709" s="64"/>
      <c r="R709" s="64"/>
      <c r="S709" s="64"/>
      <c r="T709" s="64"/>
      <c r="U709" s="64"/>
      <c r="V709" s="64"/>
      <c r="W709" s="65"/>
      <c r="X709" s="66" t="s">
        <v>113</v>
      </c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8"/>
      <c r="AJ709" s="66" t="s">
        <v>77</v>
      </c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8"/>
      <c r="AY709" s="69">
        <v>796</v>
      </c>
      <c r="AZ709" s="69"/>
      <c r="BA709" s="69"/>
      <c r="BB709" s="69"/>
      <c r="BC709" s="69"/>
      <c r="BD709" s="69"/>
      <c r="BE709" s="62" t="s">
        <v>89</v>
      </c>
      <c r="BF709" s="62"/>
      <c r="BG709" s="62"/>
      <c r="BH709" s="62"/>
      <c r="BI709" s="62"/>
      <c r="BJ709" s="62"/>
      <c r="BK709" s="62"/>
      <c r="BL709" s="62"/>
      <c r="BM709" s="62"/>
      <c r="BN709" s="62">
        <v>592</v>
      </c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58">
        <v>71701000</v>
      </c>
      <c r="BZ709" s="59"/>
      <c r="CA709" s="59"/>
      <c r="CB709" s="59"/>
      <c r="CC709" s="59"/>
      <c r="CD709" s="59"/>
      <c r="CE709" s="60" t="s">
        <v>80</v>
      </c>
      <c r="CF709" s="60"/>
      <c r="CG709" s="60"/>
      <c r="CH709" s="60"/>
      <c r="CI709" s="60"/>
      <c r="CJ709" s="60"/>
      <c r="CK709" s="60"/>
      <c r="CL709" s="60"/>
      <c r="CM709" s="60"/>
      <c r="CN709" s="61">
        <v>2809984</v>
      </c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59" t="s">
        <v>643</v>
      </c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 t="s">
        <v>1563</v>
      </c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62" t="s">
        <v>102</v>
      </c>
      <c r="EA709" s="62"/>
      <c r="EB709" s="62"/>
      <c r="EC709" s="62"/>
      <c r="ED709" s="62"/>
      <c r="EE709" s="62"/>
      <c r="EF709" s="62"/>
      <c r="EG709" s="62"/>
      <c r="EH709" s="62"/>
      <c r="EI709" s="62"/>
      <c r="EJ709" s="62"/>
      <c r="EK709" s="62"/>
      <c r="EL709" s="62" t="s">
        <v>103</v>
      </c>
      <c r="EM709" s="62"/>
      <c r="EN709" s="62"/>
      <c r="EO709" s="62"/>
      <c r="EP709" s="62"/>
      <c r="EQ709" s="62"/>
      <c r="ER709" s="62"/>
      <c r="ES709" s="62"/>
      <c r="ET709" s="62"/>
      <c r="EU709" s="62"/>
      <c r="EV709" s="62"/>
      <c r="EW709" s="62"/>
      <c r="EX709" s="62"/>
    </row>
    <row r="710" spans="1:154" s="15" customFormat="1" ht="38.25" customHeight="1" x14ac:dyDescent="0.2">
      <c r="A710" s="43" t="s">
        <v>943</v>
      </c>
      <c r="B710" s="44"/>
      <c r="C710" s="44"/>
      <c r="D710" s="44"/>
      <c r="E710" s="45"/>
      <c r="F710" s="63" t="s">
        <v>1306</v>
      </c>
      <c r="G710" s="64"/>
      <c r="H710" s="64"/>
      <c r="I710" s="64"/>
      <c r="J710" s="64"/>
      <c r="K710" s="64"/>
      <c r="L710" s="64"/>
      <c r="M710" s="64"/>
      <c r="N710" s="65"/>
      <c r="O710" s="63" t="s">
        <v>1243</v>
      </c>
      <c r="P710" s="64"/>
      <c r="Q710" s="64"/>
      <c r="R710" s="64"/>
      <c r="S710" s="64"/>
      <c r="T710" s="64"/>
      <c r="U710" s="64"/>
      <c r="V710" s="64"/>
      <c r="W710" s="65"/>
      <c r="X710" s="66" t="s">
        <v>1338</v>
      </c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8"/>
      <c r="AJ710" s="66" t="s">
        <v>77</v>
      </c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8"/>
      <c r="AY710" s="69">
        <v>876</v>
      </c>
      <c r="AZ710" s="69"/>
      <c r="BA710" s="69"/>
      <c r="BB710" s="69"/>
      <c r="BC710" s="69"/>
      <c r="BD710" s="69"/>
      <c r="BE710" s="62" t="s">
        <v>79</v>
      </c>
      <c r="BF710" s="62"/>
      <c r="BG710" s="62"/>
      <c r="BH710" s="62"/>
      <c r="BI710" s="62"/>
      <c r="BJ710" s="62"/>
      <c r="BK710" s="62"/>
      <c r="BL710" s="62"/>
      <c r="BM710" s="62"/>
      <c r="BN710" s="62">
        <v>318</v>
      </c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58">
        <v>71701000</v>
      </c>
      <c r="BZ710" s="59"/>
      <c r="CA710" s="59"/>
      <c r="CB710" s="59"/>
      <c r="CC710" s="59"/>
      <c r="CD710" s="59"/>
      <c r="CE710" s="60" t="s">
        <v>80</v>
      </c>
      <c r="CF710" s="60"/>
      <c r="CG710" s="60"/>
      <c r="CH710" s="60"/>
      <c r="CI710" s="60"/>
      <c r="CJ710" s="60"/>
      <c r="CK710" s="60"/>
      <c r="CL710" s="60"/>
      <c r="CM710" s="60"/>
      <c r="CN710" s="61">
        <v>1917555.09</v>
      </c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59" t="s">
        <v>643</v>
      </c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 t="s">
        <v>1537</v>
      </c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62" t="s">
        <v>86</v>
      </c>
      <c r="EA710" s="62"/>
      <c r="EB710" s="62"/>
      <c r="EC710" s="62"/>
      <c r="ED710" s="62"/>
      <c r="EE710" s="62"/>
      <c r="EF710" s="62"/>
      <c r="EG710" s="62"/>
      <c r="EH710" s="62"/>
      <c r="EI710" s="62"/>
      <c r="EJ710" s="62"/>
      <c r="EK710" s="62"/>
      <c r="EL710" s="62" t="s">
        <v>84</v>
      </c>
      <c r="EM710" s="62"/>
      <c r="EN710" s="62"/>
      <c r="EO710" s="62"/>
      <c r="EP710" s="62"/>
      <c r="EQ710" s="62"/>
      <c r="ER710" s="62"/>
      <c r="ES710" s="62"/>
      <c r="ET710" s="62"/>
      <c r="EU710" s="62"/>
      <c r="EV710" s="62"/>
      <c r="EW710" s="62"/>
      <c r="EX710" s="62"/>
    </row>
    <row r="711" spans="1:154" s="15" customFormat="1" ht="38.25" customHeight="1" x14ac:dyDescent="0.2">
      <c r="A711" s="43" t="s">
        <v>944</v>
      </c>
      <c r="B711" s="44"/>
      <c r="C711" s="44"/>
      <c r="D711" s="44"/>
      <c r="E711" s="45"/>
      <c r="F711" s="63" t="s">
        <v>1306</v>
      </c>
      <c r="G711" s="64"/>
      <c r="H711" s="64"/>
      <c r="I711" s="64"/>
      <c r="J711" s="64"/>
      <c r="K711" s="64"/>
      <c r="L711" s="64"/>
      <c r="M711" s="64"/>
      <c r="N711" s="65"/>
      <c r="O711" s="63" t="s">
        <v>1243</v>
      </c>
      <c r="P711" s="64"/>
      <c r="Q711" s="64"/>
      <c r="R711" s="64"/>
      <c r="S711" s="64"/>
      <c r="T711" s="64"/>
      <c r="U711" s="64"/>
      <c r="V711" s="64"/>
      <c r="W711" s="65"/>
      <c r="X711" s="66" t="s">
        <v>388</v>
      </c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8"/>
      <c r="AJ711" s="66" t="s">
        <v>77</v>
      </c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8"/>
      <c r="AY711" s="69">
        <v>876</v>
      </c>
      <c r="AZ711" s="69"/>
      <c r="BA711" s="69"/>
      <c r="BB711" s="69"/>
      <c r="BC711" s="69"/>
      <c r="BD711" s="69"/>
      <c r="BE711" s="62" t="s">
        <v>79</v>
      </c>
      <c r="BF711" s="62"/>
      <c r="BG711" s="62"/>
      <c r="BH711" s="62"/>
      <c r="BI711" s="62"/>
      <c r="BJ711" s="62"/>
      <c r="BK711" s="62"/>
      <c r="BL711" s="62"/>
      <c r="BM711" s="62"/>
      <c r="BN711" s="62">
        <v>1256</v>
      </c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58">
        <v>71701000</v>
      </c>
      <c r="BZ711" s="59"/>
      <c r="CA711" s="59"/>
      <c r="CB711" s="59"/>
      <c r="CC711" s="59"/>
      <c r="CD711" s="59"/>
      <c r="CE711" s="60" t="s">
        <v>80</v>
      </c>
      <c r="CF711" s="60"/>
      <c r="CG711" s="60"/>
      <c r="CH711" s="60"/>
      <c r="CI711" s="60"/>
      <c r="CJ711" s="60"/>
      <c r="CK711" s="60"/>
      <c r="CL711" s="60"/>
      <c r="CM711" s="60"/>
      <c r="CN711" s="61">
        <v>454287.02</v>
      </c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59" t="s">
        <v>643</v>
      </c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 t="s">
        <v>636</v>
      </c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62" t="s">
        <v>86</v>
      </c>
      <c r="EA711" s="62"/>
      <c r="EB711" s="62"/>
      <c r="EC711" s="62"/>
      <c r="ED711" s="62"/>
      <c r="EE711" s="62"/>
      <c r="EF711" s="62"/>
      <c r="EG711" s="62"/>
      <c r="EH711" s="62"/>
      <c r="EI711" s="62"/>
      <c r="EJ711" s="62"/>
      <c r="EK711" s="62"/>
      <c r="EL711" s="62" t="s">
        <v>84</v>
      </c>
      <c r="EM711" s="62"/>
      <c r="EN711" s="62"/>
      <c r="EO711" s="62"/>
      <c r="EP711" s="62"/>
      <c r="EQ711" s="62"/>
      <c r="ER711" s="62"/>
      <c r="ES711" s="62"/>
      <c r="ET711" s="62"/>
      <c r="EU711" s="62"/>
      <c r="EV711" s="62"/>
      <c r="EW711" s="62"/>
      <c r="EX711" s="62"/>
    </row>
    <row r="712" spans="1:154" s="15" customFormat="1" ht="38.25" customHeight="1" x14ac:dyDescent="0.2">
      <c r="A712" s="43" t="s">
        <v>945</v>
      </c>
      <c r="B712" s="44"/>
      <c r="C712" s="44"/>
      <c r="D712" s="44"/>
      <c r="E712" s="45"/>
      <c r="F712" s="63" t="s">
        <v>1306</v>
      </c>
      <c r="G712" s="64"/>
      <c r="H712" s="64"/>
      <c r="I712" s="64"/>
      <c r="J712" s="64"/>
      <c r="K712" s="64"/>
      <c r="L712" s="64"/>
      <c r="M712" s="64"/>
      <c r="N712" s="65"/>
      <c r="O712" s="63" t="s">
        <v>312</v>
      </c>
      <c r="P712" s="64"/>
      <c r="Q712" s="64"/>
      <c r="R712" s="64"/>
      <c r="S712" s="64"/>
      <c r="T712" s="64"/>
      <c r="U712" s="64"/>
      <c r="V712" s="64"/>
      <c r="W712" s="65"/>
      <c r="X712" s="66" t="s">
        <v>344</v>
      </c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8"/>
      <c r="AJ712" s="66" t="s">
        <v>77</v>
      </c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8"/>
      <c r="AY712" s="69">
        <v>778</v>
      </c>
      <c r="AZ712" s="69"/>
      <c r="BA712" s="69"/>
      <c r="BB712" s="69"/>
      <c r="BC712" s="69"/>
      <c r="BD712" s="69"/>
      <c r="BE712" s="62" t="s">
        <v>95</v>
      </c>
      <c r="BF712" s="62"/>
      <c r="BG712" s="62"/>
      <c r="BH712" s="62"/>
      <c r="BI712" s="62"/>
      <c r="BJ712" s="62"/>
      <c r="BK712" s="62"/>
      <c r="BL712" s="62"/>
      <c r="BM712" s="62"/>
      <c r="BN712" s="62">
        <v>21</v>
      </c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58">
        <v>71701000</v>
      </c>
      <c r="BZ712" s="59"/>
      <c r="CA712" s="59"/>
      <c r="CB712" s="59"/>
      <c r="CC712" s="59"/>
      <c r="CD712" s="59"/>
      <c r="CE712" s="60" t="s">
        <v>80</v>
      </c>
      <c r="CF712" s="60"/>
      <c r="CG712" s="60"/>
      <c r="CH712" s="60"/>
      <c r="CI712" s="60"/>
      <c r="CJ712" s="60"/>
      <c r="CK712" s="60"/>
      <c r="CL712" s="60"/>
      <c r="CM712" s="60"/>
      <c r="CN712" s="61">
        <v>288703.8</v>
      </c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59" t="s">
        <v>643</v>
      </c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 t="s">
        <v>1537</v>
      </c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62" t="s">
        <v>86</v>
      </c>
      <c r="EA712" s="62"/>
      <c r="EB712" s="62"/>
      <c r="EC712" s="62"/>
      <c r="ED712" s="62"/>
      <c r="EE712" s="62"/>
      <c r="EF712" s="62"/>
      <c r="EG712" s="62"/>
      <c r="EH712" s="62"/>
      <c r="EI712" s="62"/>
      <c r="EJ712" s="62"/>
      <c r="EK712" s="62"/>
      <c r="EL712" s="62" t="s">
        <v>84</v>
      </c>
      <c r="EM712" s="62"/>
      <c r="EN712" s="62"/>
      <c r="EO712" s="62"/>
      <c r="EP712" s="62"/>
      <c r="EQ712" s="62"/>
      <c r="ER712" s="62"/>
      <c r="ES712" s="62"/>
      <c r="ET712" s="62"/>
      <c r="EU712" s="62"/>
      <c r="EV712" s="62"/>
      <c r="EW712" s="62"/>
      <c r="EX712" s="62"/>
    </row>
    <row r="713" spans="1:154" s="15" customFormat="1" ht="38.25" customHeight="1" x14ac:dyDescent="0.2">
      <c r="A713" s="43" t="s">
        <v>946</v>
      </c>
      <c r="B713" s="44"/>
      <c r="C713" s="44"/>
      <c r="D713" s="44"/>
      <c r="E713" s="45"/>
      <c r="F713" s="63" t="s">
        <v>1306</v>
      </c>
      <c r="G713" s="64"/>
      <c r="H713" s="64"/>
      <c r="I713" s="64"/>
      <c r="J713" s="64"/>
      <c r="K713" s="64"/>
      <c r="L713" s="64"/>
      <c r="M713" s="64"/>
      <c r="N713" s="65"/>
      <c r="O713" s="63" t="s">
        <v>312</v>
      </c>
      <c r="P713" s="64"/>
      <c r="Q713" s="64"/>
      <c r="R713" s="64"/>
      <c r="S713" s="64"/>
      <c r="T713" s="64"/>
      <c r="U713" s="64"/>
      <c r="V713" s="64"/>
      <c r="W713" s="65"/>
      <c r="X713" s="66" t="s">
        <v>344</v>
      </c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8"/>
      <c r="AJ713" s="66" t="s">
        <v>77</v>
      </c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8"/>
      <c r="AY713" s="69">
        <v>872</v>
      </c>
      <c r="AZ713" s="69"/>
      <c r="BA713" s="69"/>
      <c r="BB713" s="69"/>
      <c r="BC713" s="69"/>
      <c r="BD713" s="69"/>
      <c r="BE713" s="62" t="s">
        <v>313</v>
      </c>
      <c r="BF713" s="62"/>
      <c r="BG713" s="62"/>
      <c r="BH713" s="62"/>
      <c r="BI713" s="62"/>
      <c r="BJ713" s="62"/>
      <c r="BK713" s="62"/>
      <c r="BL713" s="62"/>
      <c r="BM713" s="62"/>
      <c r="BN713" s="62">
        <v>15</v>
      </c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58">
        <v>71701000</v>
      </c>
      <c r="BZ713" s="59"/>
      <c r="CA713" s="59"/>
      <c r="CB713" s="59"/>
      <c r="CC713" s="59"/>
      <c r="CD713" s="59"/>
      <c r="CE713" s="60" t="s">
        <v>80</v>
      </c>
      <c r="CF713" s="60"/>
      <c r="CG713" s="60"/>
      <c r="CH713" s="60"/>
      <c r="CI713" s="60"/>
      <c r="CJ713" s="60"/>
      <c r="CK713" s="60"/>
      <c r="CL713" s="60"/>
      <c r="CM713" s="60"/>
      <c r="CN713" s="61">
        <v>2986500</v>
      </c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59" t="s">
        <v>643</v>
      </c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 t="s">
        <v>1537</v>
      </c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62" t="s">
        <v>102</v>
      </c>
      <c r="EA713" s="62"/>
      <c r="EB713" s="62"/>
      <c r="EC713" s="62"/>
      <c r="ED713" s="62"/>
      <c r="EE713" s="62"/>
      <c r="EF713" s="62"/>
      <c r="EG713" s="62"/>
      <c r="EH713" s="62"/>
      <c r="EI713" s="62"/>
      <c r="EJ713" s="62"/>
      <c r="EK713" s="62"/>
      <c r="EL713" s="62" t="s">
        <v>103</v>
      </c>
      <c r="EM713" s="62"/>
      <c r="EN713" s="62"/>
      <c r="EO713" s="62"/>
      <c r="EP713" s="62"/>
      <c r="EQ713" s="62"/>
      <c r="ER713" s="62"/>
      <c r="ES713" s="62"/>
      <c r="ET713" s="62"/>
      <c r="EU713" s="62"/>
      <c r="EV713" s="62"/>
      <c r="EW713" s="62"/>
      <c r="EX713" s="62"/>
    </row>
    <row r="714" spans="1:154" s="15" customFormat="1" ht="38.25" customHeight="1" x14ac:dyDescent="0.2">
      <c r="A714" s="43" t="s">
        <v>947</v>
      </c>
      <c r="B714" s="44"/>
      <c r="C714" s="44"/>
      <c r="D714" s="44"/>
      <c r="E714" s="45"/>
      <c r="F714" s="63" t="s">
        <v>1306</v>
      </c>
      <c r="G714" s="64"/>
      <c r="H714" s="64"/>
      <c r="I714" s="64"/>
      <c r="J714" s="64"/>
      <c r="K714" s="64"/>
      <c r="L714" s="64"/>
      <c r="M714" s="64"/>
      <c r="N714" s="65"/>
      <c r="O714" s="63" t="s">
        <v>312</v>
      </c>
      <c r="P714" s="64"/>
      <c r="Q714" s="64"/>
      <c r="R714" s="64"/>
      <c r="S714" s="64"/>
      <c r="T714" s="64"/>
      <c r="U714" s="64"/>
      <c r="V714" s="64"/>
      <c r="W714" s="65"/>
      <c r="X714" s="66" t="s">
        <v>1564</v>
      </c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8"/>
      <c r="AJ714" s="66" t="s">
        <v>77</v>
      </c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8"/>
      <c r="AY714" s="69">
        <v>778</v>
      </c>
      <c r="AZ714" s="69"/>
      <c r="BA714" s="69"/>
      <c r="BB714" s="69"/>
      <c r="BC714" s="69"/>
      <c r="BD714" s="69"/>
      <c r="BE714" s="62" t="s">
        <v>95</v>
      </c>
      <c r="BF714" s="62"/>
      <c r="BG714" s="62"/>
      <c r="BH714" s="62"/>
      <c r="BI714" s="62"/>
      <c r="BJ714" s="62"/>
      <c r="BK714" s="62"/>
      <c r="BL714" s="62"/>
      <c r="BM714" s="62"/>
      <c r="BN714" s="62">
        <v>120</v>
      </c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58">
        <v>71701000</v>
      </c>
      <c r="BZ714" s="59"/>
      <c r="CA714" s="59"/>
      <c r="CB714" s="59"/>
      <c r="CC714" s="59"/>
      <c r="CD714" s="59"/>
      <c r="CE714" s="60" t="s">
        <v>80</v>
      </c>
      <c r="CF714" s="60"/>
      <c r="CG714" s="60"/>
      <c r="CH714" s="60"/>
      <c r="CI714" s="60"/>
      <c r="CJ714" s="60"/>
      <c r="CK714" s="60"/>
      <c r="CL714" s="60"/>
      <c r="CM714" s="60"/>
      <c r="CN714" s="61">
        <v>1865688</v>
      </c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59" t="s">
        <v>643</v>
      </c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 t="s">
        <v>1537</v>
      </c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62" t="s">
        <v>86</v>
      </c>
      <c r="EA714" s="62"/>
      <c r="EB714" s="62"/>
      <c r="EC714" s="62"/>
      <c r="ED714" s="62"/>
      <c r="EE714" s="62"/>
      <c r="EF714" s="62"/>
      <c r="EG714" s="62"/>
      <c r="EH714" s="62"/>
      <c r="EI714" s="62"/>
      <c r="EJ714" s="62"/>
      <c r="EK714" s="62"/>
      <c r="EL714" s="62" t="s">
        <v>84</v>
      </c>
      <c r="EM714" s="62"/>
      <c r="EN714" s="62"/>
      <c r="EO714" s="62"/>
      <c r="EP714" s="62"/>
      <c r="EQ714" s="62"/>
      <c r="ER714" s="62"/>
      <c r="ES714" s="62"/>
      <c r="ET714" s="62"/>
      <c r="EU714" s="62"/>
      <c r="EV714" s="62"/>
      <c r="EW714" s="62"/>
      <c r="EX714" s="62"/>
    </row>
    <row r="715" spans="1:154" s="15" customFormat="1" ht="38.25" customHeight="1" x14ac:dyDescent="0.2">
      <c r="A715" s="43" t="s">
        <v>948</v>
      </c>
      <c r="B715" s="44"/>
      <c r="C715" s="44"/>
      <c r="D715" s="44"/>
      <c r="E715" s="45"/>
      <c r="F715" s="63" t="s">
        <v>1306</v>
      </c>
      <c r="G715" s="64"/>
      <c r="H715" s="64"/>
      <c r="I715" s="64"/>
      <c r="J715" s="64"/>
      <c r="K715" s="64"/>
      <c r="L715" s="64"/>
      <c r="M715" s="64"/>
      <c r="N715" s="65"/>
      <c r="O715" s="63" t="s">
        <v>312</v>
      </c>
      <c r="P715" s="64"/>
      <c r="Q715" s="64"/>
      <c r="R715" s="64"/>
      <c r="S715" s="64"/>
      <c r="T715" s="64"/>
      <c r="U715" s="64"/>
      <c r="V715" s="64"/>
      <c r="W715" s="65"/>
      <c r="X715" s="66" t="s">
        <v>344</v>
      </c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8"/>
      <c r="AJ715" s="66" t="s">
        <v>77</v>
      </c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8"/>
      <c r="AY715" s="69">
        <v>778</v>
      </c>
      <c r="AZ715" s="69"/>
      <c r="BA715" s="69"/>
      <c r="BB715" s="69"/>
      <c r="BC715" s="69"/>
      <c r="BD715" s="69"/>
      <c r="BE715" s="62" t="s">
        <v>95</v>
      </c>
      <c r="BF715" s="62"/>
      <c r="BG715" s="62"/>
      <c r="BH715" s="62"/>
      <c r="BI715" s="62"/>
      <c r="BJ715" s="62"/>
      <c r="BK715" s="62"/>
      <c r="BL715" s="62"/>
      <c r="BM715" s="62"/>
      <c r="BN715" s="62">
        <v>3</v>
      </c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  <c r="BY715" s="58">
        <v>71701000</v>
      </c>
      <c r="BZ715" s="59"/>
      <c r="CA715" s="59"/>
      <c r="CB715" s="59"/>
      <c r="CC715" s="59"/>
      <c r="CD715" s="59"/>
      <c r="CE715" s="60" t="s">
        <v>80</v>
      </c>
      <c r="CF715" s="60"/>
      <c r="CG715" s="60"/>
      <c r="CH715" s="60"/>
      <c r="CI715" s="60"/>
      <c r="CJ715" s="60"/>
      <c r="CK715" s="60"/>
      <c r="CL715" s="60"/>
      <c r="CM715" s="60"/>
      <c r="CN715" s="61">
        <v>239999.76</v>
      </c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59" t="s">
        <v>643</v>
      </c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 t="s">
        <v>1565</v>
      </c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62" t="s">
        <v>86</v>
      </c>
      <c r="EA715" s="62"/>
      <c r="EB715" s="62"/>
      <c r="EC715" s="62"/>
      <c r="ED715" s="62"/>
      <c r="EE715" s="62"/>
      <c r="EF715" s="62"/>
      <c r="EG715" s="62"/>
      <c r="EH715" s="62"/>
      <c r="EI715" s="62"/>
      <c r="EJ715" s="62"/>
      <c r="EK715" s="62"/>
      <c r="EL715" s="62" t="s">
        <v>84</v>
      </c>
      <c r="EM715" s="62"/>
      <c r="EN715" s="62"/>
      <c r="EO715" s="62"/>
      <c r="EP715" s="62"/>
      <c r="EQ715" s="62"/>
      <c r="ER715" s="62"/>
      <c r="ES715" s="62"/>
      <c r="ET715" s="62"/>
      <c r="EU715" s="62"/>
      <c r="EV715" s="62"/>
      <c r="EW715" s="62"/>
      <c r="EX715" s="62"/>
    </row>
    <row r="716" spans="1:154" s="15" customFormat="1" ht="38.25" customHeight="1" x14ac:dyDescent="0.2">
      <c r="A716" s="43" t="s">
        <v>949</v>
      </c>
      <c r="B716" s="44"/>
      <c r="C716" s="44"/>
      <c r="D716" s="44"/>
      <c r="E716" s="45"/>
      <c r="F716" s="63" t="s">
        <v>1306</v>
      </c>
      <c r="G716" s="64"/>
      <c r="H716" s="64"/>
      <c r="I716" s="64"/>
      <c r="J716" s="64"/>
      <c r="K716" s="64"/>
      <c r="L716" s="64"/>
      <c r="M716" s="64"/>
      <c r="N716" s="65"/>
      <c r="O716" s="63" t="s">
        <v>312</v>
      </c>
      <c r="P716" s="64"/>
      <c r="Q716" s="64"/>
      <c r="R716" s="64"/>
      <c r="S716" s="64"/>
      <c r="T716" s="64"/>
      <c r="U716" s="64"/>
      <c r="V716" s="64"/>
      <c r="W716" s="65"/>
      <c r="X716" s="66" t="s">
        <v>344</v>
      </c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8"/>
      <c r="AJ716" s="66" t="s">
        <v>77</v>
      </c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8"/>
      <c r="AY716" s="69">
        <v>778</v>
      </c>
      <c r="AZ716" s="69"/>
      <c r="BA716" s="69"/>
      <c r="BB716" s="69"/>
      <c r="BC716" s="69"/>
      <c r="BD716" s="69"/>
      <c r="BE716" s="62" t="s">
        <v>95</v>
      </c>
      <c r="BF716" s="62"/>
      <c r="BG716" s="62"/>
      <c r="BH716" s="62"/>
      <c r="BI716" s="62"/>
      <c r="BJ716" s="62"/>
      <c r="BK716" s="62"/>
      <c r="BL716" s="62"/>
      <c r="BM716" s="62"/>
      <c r="BN716" s="62">
        <v>9</v>
      </c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58">
        <v>71701000</v>
      </c>
      <c r="BZ716" s="59"/>
      <c r="CA716" s="59"/>
      <c r="CB716" s="59"/>
      <c r="CC716" s="59"/>
      <c r="CD716" s="59"/>
      <c r="CE716" s="60" t="s">
        <v>80</v>
      </c>
      <c r="CF716" s="60"/>
      <c r="CG716" s="60"/>
      <c r="CH716" s="60"/>
      <c r="CI716" s="60"/>
      <c r="CJ716" s="60"/>
      <c r="CK716" s="60"/>
      <c r="CL716" s="60"/>
      <c r="CM716" s="60"/>
      <c r="CN716" s="61">
        <v>1436044.17</v>
      </c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59" t="s">
        <v>643</v>
      </c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 t="s">
        <v>1537</v>
      </c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62" t="s">
        <v>86</v>
      </c>
      <c r="EA716" s="62"/>
      <c r="EB716" s="62"/>
      <c r="EC716" s="62"/>
      <c r="ED716" s="62"/>
      <c r="EE716" s="62"/>
      <c r="EF716" s="62"/>
      <c r="EG716" s="62"/>
      <c r="EH716" s="62"/>
      <c r="EI716" s="62"/>
      <c r="EJ716" s="62"/>
      <c r="EK716" s="62"/>
      <c r="EL716" s="62" t="s">
        <v>84</v>
      </c>
      <c r="EM716" s="62"/>
      <c r="EN716" s="62"/>
      <c r="EO716" s="62"/>
      <c r="EP716" s="62"/>
      <c r="EQ716" s="62"/>
      <c r="ER716" s="62"/>
      <c r="ES716" s="62"/>
      <c r="ET716" s="62"/>
      <c r="EU716" s="62"/>
      <c r="EV716" s="62"/>
      <c r="EW716" s="62"/>
      <c r="EX716" s="62"/>
    </row>
    <row r="717" spans="1:154" s="15" customFormat="1" ht="38.25" customHeight="1" x14ac:dyDescent="0.2">
      <c r="A717" s="43" t="s">
        <v>950</v>
      </c>
      <c r="B717" s="44"/>
      <c r="C717" s="44"/>
      <c r="D717" s="44"/>
      <c r="E717" s="45"/>
      <c r="F717" s="63" t="s">
        <v>1306</v>
      </c>
      <c r="G717" s="64"/>
      <c r="H717" s="64"/>
      <c r="I717" s="64"/>
      <c r="J717" s="64"/>
      <c r="K717" s="64"/>
      <c r="L717" s="64"/>
      <c r="M717" s="64"/>
      <c r="N717" s="65"/>
      <c r="O717" s="63" t="s">
        <v>1283</v>
      </c>
      <c r="P717" s="64"/>
      <c r="Q717" s="64"/>
      <c r="R717" s="64"/>
      <c r="S717" s="64"/>
      <c r="T717" s="64"/>
      <c r="U717" s="64"/>
      <c r="V717" s="64"/>
      <c r="W717" s="65"/>
      <c r="X717" s="66" t="s">
        <v>372</v>
      </c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8"/>
      <c r="AJ717" s="66" t="s">
        <v>77</v>
      </c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8"/>
      <c r="AY717" s="69">
        <v>778</v>
      </c>
      <c r="AZ717" s="69"/>
      <c r="BA717" s="69"/>
      <c r="BB717" s="69"/>
      <c r="BC717" s="69"/>
      <c r="BD717" s="69"/>
      <c r="BE717" s="62" t="s">
        <v>95</v>
      </c>
      <c r="BF717" s="62"/>
      <c r="BG717" s="62"/>
      <c r="BH717" s="62"/>
      <c r="BI717" s="62"/>
      <c r="BJ717" s="62"/>
      <c r="BK717" s="62"/>
      <c r="BL717" s="62"/>
      <c r="BM717" s="62"/>
      <c r="BN717" s="62">
        <v>150</v>
      </c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58">
        <v>71701000</v>
      </c>
      <c r="BZ717" s="59"/>
      <c r="CA717" s="59"/>
      <c r="CB717" s="59"/>
      <c r="CC717" s="59"/>
      <c r="CD717" s="59"/>
      <c r="CE717" s="60" t="s">
        <v>80</v>
      </c>
      <c r="CF717" s="60"/>
      <c r="CG717" s="60"/>
      <c r="CH717" s="60"/>
      <c r="CI717" s="60"/>
      <c r="CJ717" s="60"/>
      <c r="CK717" s="60"/>
      <c r="CL717" s="60"/>
      <c r="CM717" s="60"/>
      <c r="CN717" s="61">
        <v>1536777</v>
      </c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59" t="s">
        <v>643</v>
      </c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 t="s">
        <v>1537</v>
      </c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62" t="s">
        <v>86</v>
      </c>
      <c r="EA717" s="62"/>
      <c r="EB717" s="62"/>
      <c r="EC717" s="62"/>
      <c r="ED717" s="62"/>
      <c r="EE717" s="62"/>
      <c r="EF717" s="62"/>
      <c r="EG717" s="62"/>
      <c r="EH717" s="62"/>
      <c r="EI717" s="62"/>
      <c r="EJ717" s="62"/>
      <c r="EK717" s="62"/>
      <c r="EL717" s="62" t="s">
        <v>84</v>
      </c>
      <c r="EM717" s="62"/>
      <c r="EN717" s="62"/>
      <c r="EO717" s="62"/>
      <c r="EP717" s="62"/>
      <c r="EQ717" s="62"/>
      <c r="ER717" s="62"/>
      <c r="ES717" s="62"/>
      <c r="ET717" s="62"/>
      <c r="EU717" s="62"/>
      <c r="EV717" s="62"/>
      <c r="EW717" s="62"/>
      <c r="EX717" s="62"/>
    </row>
    <row r="718" spans="1:154" s="15" customFormat="1" ht="38.25" customHeight="1" x14ac:dyDescent="0.2">
      <c r="A718" s="43" t="s">
        <v>951</v>
      </c>
      <c r="B718" s="44"/>
      <c r="C718" s="44"/>
      <c r="D718" s="44"/>
      <c r="E718" s="45"/>
      <c r="F718" s="63" t="s">
        <v>1306</v>
      </c>
      <c r="G718" s="64"/>
      <c r="H718" s="64"/>
      <c r="I718" s="64"/>
      <c r="J718" s="64"/>
      <c r="K718" s="64"/>
      <c r="L718" s="64"/>
      <c r="M718" s="64"/>
      <c r="N718" s="65"/>
      <c r="O718" s="63" t="s">
        <v>312</v>
      </c>
      <c r="P718" s="64"/>
      <c r="Q718" s="64"/>
      <c r="R718" s="64"/>
      <c r="S718" s="64"/>
      <c r="T718" s="64"/>
      <c r="U718" s="64"/>
      <c r="V718" s="64"/>
      <c r="W718" s="65"/>
      <c r="X718" s="66" t="s">
        <v>1566</v>
      </c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8"/>
      <c r="AJ718" s="66" t="s">
        <v>77</v>
      </c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8"/>
      <c r="AY718" s="69">
        <v>778</v>
      </c>
      <c r="AZ718" s="69"/>
      <c r="BA718" s="69"/>
      <c r="BB718" s="69"/>
      <c r="BC718" s="69"/>
      <c r="BD718" s="69"/>
      <c r="BE718" s="62" t="s">
        <v>95</v>
      </c>
      <c r="BF718" s="62"/>
      <c r="BG718" s="62"/>
      <c r="BH718" s="62"/>
      <c r="BI718" s="62"/>
      <c r="BJ718" s="62"/>
      <c r="BK718" s="62"/>
      <c r="BL718" s="62"/>
      <c r="BM718" s="62"/>
      <c r="BN718" s="62">
        <v>100</v>
      </c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58">
        <v>71701000</v>
      </c>
      <c r="BZ718" s="59"/>
      <c r="CA718" s="59"/>
      <c r="CB718" s="59"/>
      <c r="CC718" s="59"/>
      <c r="CD718" s="59"/>
      <c r="CE718" s="60" t="s">
        <v>80</v>
      </c>
      <c r="CF718" s="60"/>
      <c r="CG718" s="60"/>
      <c r="CH718" s="60"/>
      <c r="CI718" s="60"/>
      <c r="CJ718" s="60"/>
      <c r="CK718" s="60"/>
      <c r="CL718" s="60"/>
      <c r="CM718" s="60"/>
      <c r="CN718" s="61">
        <v>880000</v>
      </c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59" t="s">
        <v>1539</v>
      </c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 t="s">
        <v>1537</v>
      </c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62" t="s">
        <v>86</v>
      </c>
      <c r="EA718" s="62"/>
      <c r="EB718" s="62"/>
      <c r="EC718" s="62"/>
      <c r="ED718" s="62"/>
      <c r="EE718" s="62"/>
      <c r="EF718" s="62"/>
      <c r="EG718" s="62"/>
      <c r="EH718" s="62"/>
      <c r="EI718" s="62"/>
      <c r="EJ718" s="62"/>
      <c r="EK718" s="62"/>
      <c r="EL718" s="62" t="s">
        <v>84</v>
      </c>
      <c r="EM718" s="62"/>
      <c r="EN718" s="62"/>
      <c r="EO718" s="62"/>
      <c r="EP718" s="62"/>
      <c r="EQ718" s="62"/>
      <c r="ER718" s="62"/>
      <c r="ES718" s="62"/>
      <c r="ET718" s="62"/>
      <c r="EU718" s="62"/>
      <c r="EV718" s="62"/>
      <c r="EW718" s="62"/>
      <c r="EX718" s="62"/>
    </row>
    <row r="719" spans="1:154" s="15" customFormat="1" ht="38.25" customHeight="1" x14ac:dyDescent="0.2">
      <c r="A719" s="43" t="s">
        <v>952</v>
      </c>
      <c r="B719" s="44"/>
      <c r="C719" s="44"/>
      <c r="D719" s="44"/>
      <c r="E719" s="45"/>
      <c r="F719" s="63" t="s">
        <v>1306</v>
      </c>
      <c r="G719" s="64"/>
      <c r="H719" s="64"/>
      <c r="I719" s="64"/>
      <c r="J719" s="64"/>
      <c r="K719" s="64"/>
      <c r="L719" s="64"/>
      <c r="M719" s="64"/>
      <c r="N719" s="65"/>
      <c r="O719" s="63" t="s">
        <v>312</v>
      </c>
      <c r="P719" s="64"/>
      <c r="Q719" s="64"/>
      <c r="R719" s="64"/>
      <c r="S719" s="64"/>
      <c r="T719" s="64"/>
      <c r="U719" s="64"/>
      <c r="V719" s="64"/>
      <c r="W719" s="65"/>
      <c r="X719" s="66" t="s">
        <v>1566</v>
      </c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8"/>
      <c r="AJ719" s="66" t="s">
        <v>77</v>
      </c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8"/>
      <c r="AY719" s="69">
        <v>778</v>
      </c>
      <c r="AZ719" s="69"/>
      <c r="BA719" s="69"/>
      <c r="BB719" s="69"/>
      <c r="BC719" s="69"/>
      <c r="BD719" s="69"/>
      <c r="BE719" s="62" t="s">
        <v>95</v>
      </c>
      <c r="BF719" s="62"/>
      <c r="BG719" s="62"/>
      <c r="BH719" s="62"/>
      <c r="BI719" s="62"/>
      <c r="BJ719" s="62"/>
      <c r="BK719" s="62"/>
      <c r="BL719" s="62"/>
      <c r="BM719" s="62"/>
      <c r="BN719" s="62">
        <v>50</v>
      </c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58">
        <v>71701000</v>
      </c>
      <c r="BZ719" s="59"/>
      <c r="CA719" s="59"/>
      <c r="CB719" s="59"/>
      <c r="CC719" s="59"/>
      <c r="CD719" s="59"/>
      <c r="CE719" s="60" t="s">
        <v>80</v>
      </c>
      <c r="CF719" s="60"/>
      <c r="CG719" s="60"/>
      <c r="CH719" s="60"/>
      <c r="CI719" s="60"/>
      <c r="CJ719" s="60"/>
      <c r="CK719" s="60"/>
      <c r="CL719" s="60"/>
      <c r="CM719" s="60"/>
      <c r="CN719" s="61">
        <v>351016.5</v>
      </c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59" t="s">
        <v>1539</v>
      </c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 t="s">
        <v>1537</v>
      </c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62" t="s">
        <v>86</v>
      </c>
      <c r="EA719" s="62"/>
      <c r="EB719" s="62"/>
      <c r="EC719" s="62"/>
      <c r="ED719" s="62"/>
      <c r="EE719" s="62"/>
      <c r="EF719" s="62"/>
      <c r="EG719" s="62"/>
      <c r="EH719" s="62"/>
      <c r="EI719" s="62"/>
      <c r="EJ719" s="62"/>
      <c r="EK719" s="62"/>
      <c r="EL719" s="62" t="s">
        <v>84</v>
      </c>
      <c r="EM719" s="62"/>
      <c r="EN719" s="62"/>
      <c r="EO719" s="62"/>
      <c r="EP719" s="62"/>
      <c r="EQ719" s="62"/>
      <c r="ER719" s="62"/>
      <c r="ES719" s="62"/>
      <c r="ET719" s="62"/>
      <c r="EU719" s="62"/>
      <c r="EV719" s="62"/>
      <c r="EW719" s="62"/>
      <c r="EX719" s="62"/>
    </row>
    <row r="720" spans="1:154" s="15" customFormat="1" ht="38.25" customHeight="1" x14ac:dyDescent="0.2">
      <c r="A720" s="43" t="s">
        <v>953</v>
      </c>
      <c r="B720" s="44"/>
      <c r="C720" s="44"/>
      <c r="D720" s="44"/>
      <c r="E720" s="45"/>
      <c r="F720" s="63" t="s">
        <v>1306</v>
      </c>
      <c r="G720" s="64"/>
      <c r="H720" s="64"/>
      <c r="I720" s="64"/>
      <c r="J720" s="64"/>
      <c r="K720" s="64"/>
      <c r="L720" s="64"/>
      <c r="M720" s="64"/>
      <c r="N720" s="65"/>
      <c r="O720" s="63" t="s">
        <v>312</v>
      </c>
      <c r="P720" s="64"/>
      <c r="Q720" s="64"/>
      <c r="R720" s="64"/>
      <c r="S720" s="64"/>
      <c r="T720" s="64"/>
      <c r="U720" s="64"/>
      <c r="V720" s="64"/>
      <c r="W720" s="65"/>
      <c r="X720" s="66" t="s">
        <v>1566</v>
      </c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8"/>
      <c r="AJ720" s="66" t="s">
        <v>77</v>
      </c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8"/>
      <c r="AY720" s="69">
        <v>778</v>
      </c>
      <c r="AZ720" s="69"/>
      <c r="BA720" s="69"/>
      <c r="BB720" s="69"/>
      <c r="BC720" s="69"/>
      <c r="BD720" s="69"/>
      <c r="BE720" s="62" t="s">
        <v>95</v>
      </c>
      <c r="BF720" s="62"/>
      <c r="BG720" s="62"/>
      <c r="BH720" s="62"/>
      <c r="BI720" s="62"/>
      <c r="BJ720" s="62"/>
      <c r="BK720" s="62"/>
      <c r="BL720" s="62"/>
      <c r="BM720" s="62"/>
      <c r="BN720" s="62">
        <v>6</v>
      </c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58">
        <v>71701000</v>
      </c>
      <c r="BZ720" s="59"/>
      <c r="CA720" s="59"/>
      <c r="CB720" s="59"/>
      <c r="CC720" s="59"/>
      <c r="CD720" s="59"/>
      <c r="CE720" s="60" t="s">
        <v>80</v>
      </c>
      <c r="CF720" s="60"/>
      <c r="CG720" s="60"/>
      <c r="CH720" s="60"/>
      <c r="CI720" s="60"/>
      <c r="CJ720" s="60"/>
      <c r="CK720" s="60"/>
      <c r="CL720" s="60"/>
      <c r="CM720" s="60"/>
      <c r="CN720" s="61">
        <v>1530000</v>
      </c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59" t="s">
        <v>1539</v>
      </c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 t="s">
        <v>1537</v>
      </c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62" t="s">
        <v>86</v>
      </c>
      <c r="EA720" s="62"/>
      <c r="EB720" s="62"/>
      <c r="EC720" s="62"/>
      <c r="ED720" s="62"/>
      <c r="EE720" s="62"/>
      <c r="EF720" s="62"/>
      <c r="EG720" s="62"/>
      <c r="EH720" s="62"/>
      <c r="EI720" s="62"/>
      <c r="EJ720" s="62"/>
      <c r="EK720" s="62"/>
      <c r="EL720" s="62" t="s">
        <v>84</v>
      </c>
      <c r="EM720" s="62"/>
      <c r="EN720" s="62"/>
      <c r="EO720" s="62"/>
      <c r="EP720" s="62"/>
      <c r="EQ720" s="62"/>
      <c r="ER720" s="62"/>
      <c r="ES720" s="62"/>
      <c r="ET720" s="62"/>
      <c r="EU720" s="62"/>
      <c r="EV720" s="62"/>
      <c r="EW720" s="62"/>
      <c r="EX720" s="62"/>
    </row>
    <row r="721" spans="1:620" s="15" customFormat="1" ht="38.25" customHeight="1" x14ac:dyDescent="0.2">
      <c r="A721" s="43" t="s">
        <v>954</v>
      </c>
      <c r="B721" s="44"/>
      <c r="C721" s="44"/>
      <c r="D721" s="44"/>
      <c r="E721" s="45"/>
      <c r="F721" s="63" t="s">
        <v>1306</v>
      </c>
      <c r="G721" s="64"/>
      <c r="H721" s="64"/>
      <c r="I721" s="64"/>
      <c r="J721" s="64"/>
      <c r="K721" s="64"/>
      <c r="L721" s="64"/>
      <c r="M721" s="64"/>
      <c r="N721" s="65"/>
      <c r="O721" s="63" t="s">
        <v>1178</v>
      </c>
      <c r="P721" s="64"/>
      <c r="Q721" s="64"/>
      <c r="R721" s="64"/>
      <c r="S721" s="64"/>
      <c r="T721" s="64"/>
      <c r="U721" s="64"/>
      <c r="V721" s="64"/>
      <c r="W721" s="65"/>
      <c r="X721" s="66" t="s">
        <v>624</v>
      </c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8"/>
      <c r="AJ721" s="66" t="s">
        <v>77</v>
      </c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8"/>
      <c r="AY721" s="69">
        <v>796</v>
      </c>
      <c r="AZ721" s="69"/>
      <c r="BA721" s="69"/>
      <c r="BB721" s="69"/>
      <c r="BC721" s="69"/>
      <c r="BD721" s="69"/>
      <c r="BE721" s="62" t="s">
        <v>89</v>
      </c>
      <c r="BF721" s="62"/>
      <c r="BG721" s="62"/>
      <c r="BH721" s="62"/>
      <c r="BI721" s="62"/>
      <c r="BJ721" s="62"/>
      <c r="BK721" s="62"/>
      <c r="BL721" s="62"/>
      <c r="BM721" s="62"/>
      <c r="BN721" s="62">
        <v>333</v>
      </c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58">
        <v>71701000</v>
      </c>
      <c r="BZ721" s="59"/>
      <c r="CA721" s="59"/>
      <c r="CB721" s="59"/>
      <c r="CC721" s="59"/>
      <c r="CD721" s="59"/>
      <c r="CE721" s="60" t="s">
        <v>80</v>
      </c>
      <c r="CF721" s="60"/>
      <c r="CG721" s="60"/>
      <c r="CH721" s="60"/>
      <c r="CI721" s="60"/>
      <c r="CJ721" s="60"/>
      <c r="CK721" s="60"/>
      <c r="CL721" s="60"/>
      <c r="CM721" s="60"/>
      <c r="CN721" s="61">
        <v>353113.62</v>
      </c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59" t="s">
        <v>1539</v>
      </c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 t="s">
        <v>1537</v>
      </c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62" t="s">
        <v>86</v>
      </c>
      <c r="EA721" s="62"/>
      <c r="EB721" s="62"/>
      <c r="EC721" s="62"/>
      <c r="ED721" s="62"/>
      <c r="EE721" s="62"/>
      <c r="EF721" s="62"/>
      <c r="EG721" s="62"/>
      <c r="EH721" s="62"/>
      <c r="EI721" s="62"/>
      <c r="EJ721" s="62"/>
      <c r="EK721" s="62"/>
      <c r="EL721" s="62" t="s">
        <v>84</v>
      </c>
      <c r="EM721" s="62"/>
      <c r="EN721" s="62"/>
      <c r="EO721" s="62"/>
      <c r="EP721" s="62"/>
      <c r="EQ721" s="62"/>
      <c r="ER721" s="62"/>
      <c r="ES721" s="62"/>
      <c r="ET721" s="62"/>
      <c r="EU721" s="62"/>
      <c r="EV721" s="62"/>
      <c r="EW721" s="62"/>
      <c r="EX721" s="62"/>
    </row>
    <row r="722" spans="1:620" s="15" customFormat="1" ht="38.25" customHeight="1" x14ac:dyDescent="0.2">
      <c r="A722" s="43" t="s">
        <v>955</v>
      </c>
      <c r="B722" s="44"/>
      <c r="C722" s="44"/>
      <c r="D722" s="44"/>
      <c r="E722" s="45"/>
      <c r="F722" s="63" t="s">
        <v>1306</v>
      </c>
      <c r="G722" s="64"/>
      <c r="H722" s="64"/>
      <c r="I722" s="64"/>
      <c r="J722" s="64"/>
      <c r="K722" s="64"/>
      <c r="L722" s="64"/>
      <c r="M722" s="64"/>
      <c r="N722" s="65"/>
      <c r="O722" s="63" t="s">
        <v>312</v>
      </c>
      <c r="P722" s="64"/>
      <c r="Q722" s="64"/>
      <c r="R722" s="64"/>
      <c r="S722" s="64"/>
      <c r="T722" s="64"/>
      <c r="U722" s="64"/>
      <c r="V722" s="64"/>
      <c r="W722" s="65"/>
      <c r="X722" s="66" t="s">
        <v>1566</v>
      </c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8"/>
      <c r="AJ722" s="66" t="s">
        <v>77</v>
      </c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8"/>
      <c r="AY722" s="69">
        <v>778</v>
      </c>
      <c r="AZ722" s="69"/>
      <c r="BA722" s="69"/>
      <c r="BB722" s="69"/>
      <c r="BC722" s="69"/>
      <c r="BD722" s="69"/>
      <c r="BE722" s="62" t="s">
        <v>95</v>
      </c>
      <c r="BF722" s="62"/>
      <c r="BG722" s="62"/>
      <c r="BH722" s="62"/>
      <c r="BI722" s="62"/>
      <c r="BJ722" s="62"/>
      <c r="BK722" s="62"/>
      <c r="BL722" s="62"/>
      <c r="BM722" s="62"/>
      <c r="BN722" s="62">
        <v>80</v>
      </c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58">
        <v>71701000</v>
      </c>
      <c r="BZ722" s="59"/>
      <c r="CA722" s="59"/>
      <c r="CB722" s="59"/>
      <c r="CC722" s="59"/>
      <c r="CD722" s="59"/>
      <c r="CE722" s="60" t="s">
        <v>80</v>
      </c>
      <c r="CF722" s="60"/>
      <c r="CG722" s="60"/>
      <c r="CH722" s="60"/>
      <c r="CI722" s="60"/>
      <c r="CJ722" s="60"/>
      <c r="CK722" s="60"/>
      <c r="CL722" s="60"/>
      <c r="CM722" s="60"/>
      <c r="CN722" s="61">
        <v>4870800</v>
      </c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59" t="s">
        <v>1539</v>
      </c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 t="s">
        <v>1537</v>
      </c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62" t="s">
        <v>102</v>
      </c>
      <c r="EA722" s="62"/>
      <c r="EB722" s="62"/>
      <c r="EC722" s="62"/>
      <c r="ED722" s="62"/>
      <c r="EE722" s="62"/>
      <c r="EF722" s="62"/>
      <c r="EG722" s="62"/>
      <c r="EH722" s="62"/>
      <c r="EI722" s="62"/>
      <c r="EJ722" s="62"/>
      <c r="EK722" s="62"/>
      <c r="EL722" s="62" t="s">
        <v>103</v>
      </c>
      <c r="EM722" s="62"/>
      <c r="EN722" s="62"/>
      <c r="EO722" s="62"/>
      <c r="EP722" s="62"/>
      <c r="EQ722" s="62"/>
      <c r="ER722" s="62"/>
      <c r="ES722" s="62"/>
      <c r="ET722" s="62"/>
      <c r="EU722" s="62"/>
      <c r="EV722" s="62"/>
      <c r="EW722" s="62"/>
      <c r="EX722" s="62"/>
    </row>
    <row r="723" spans="1:620" s="15" customFormat="1" ht="38.25" customHeight="1" x14ac:dyDescent="0.2">
      <c r="A723" s="43" t="s">
        <v>956</v>
      </c>
      <c r="B723" s="44"/>
      <c r="C723" s="44"/>
      <c r="D723" s="44"/>
      <c r="E723" s="45"/>
      <c r="F723" s="63" t="s">
        <v>1306</v>
      </c>
      <c r="G723" s="64"/>
      <c r="H723" s="64"/>
      <c r="I723" s="64"/>
      <c r="J723" s="64"/>
      <c r="K723" s="64"/>
      <c r="L723" s="64"/>
      <c r="M723" s="64"/>
      <c r="N723" s="65"/>
      <c r="O723" s="63" t="s">
        <v>134</v>
      </c>
      <c r="P723" s="64"/>
      <c r="Q723" s="64"/>
      <c r="R723" s="64"/>
      <c r="S723" s="64"/>
      <c r="T723" s="64"/>
      <c r="U723" s="64"/>
      <c r="V723" s="64"/>
      <c r="W723" s="65"/>
      <c r="X723" s="66" t="s">
        <v>562</v>
      </c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8"/>
      <c r="AJ723" s="66" t="s">
        <v>77</v>
      </c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8"/>
      <c r="AY723" s="69">
        <v>876</v>
      </c>
      <c r="AZ723" s="69"/>
      <c r="BA723" s="69"/>
      <c r="BB723" s="69"/>
      <c r="BC723" s="69"/>
      <c r="BD723" s="69"/>
      <c r="BE723" s="62" t="s">
        <v>79</v>
      </c>
      <c r="BF723" s="62"/>
      <c r="BG723" s="62"/>
      <c r="BH723" s="62"/>
      <c r="BI723" s="62"/>
      <c r="BJ723" s="62"/>
      <c r="BK723" s="62"/>
      <c r="BL723" s="62"/>
      <c r="BM723" s="62"/>
      <c r="BN723" s="62">
        <v>12237</v>
      </c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  <c r="BY723" s="58">
        <v>71701000</v>
      </c>
      <c r="BZ723" s="59"/>
      <c r="CA723" s="59"/>
      <c r="CB723" s="59"/>
      <c r="CC723" s="59"/>
      <c r="CD723" s="59"/>
      <c r="CE723" s="60" t="s">
        <v>80</v>
      </c>
      <c r="CF723" s="60"/>
      <c r="CG723" s="60"/>
      <c r="CH723" s="60"/>
      <c r="CI723" s="60"/>
      <c r="CJ723" s="60"/>
      <c r="CK723" s="60"/>
      <c r="CL723" s="60"/>
      <c r="CM723" s="60"/>
      <c r="CN723" s="61">
        <v>2355686.2999999998</v>
      </c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59" t="s">
        <v>1539</v>
      </c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 t="s">
        <v>1537</v>
      </c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62" t="s">
        <v>86</v>
      </c>
      <c r="EA723" s="62"/>
      <c r="EB723" s="62"/>
      <c r="EC723" s="62"/>
      <c r="ED723" s="62"/>
      <c r="EE723" s="62"/>
      <c r="EF723" s="62"/>
      <c r="EG723" s="62"/>
      <c r="EH723" s="62"/>
      <c r="EI723" s="62"/>
      <c r="EJ723" s="62"/>
      <c r="EK723" s="62"/>
      <c r="EL723" s="62" t="s">
        <v>84</v>
      </c>
      <c r="EM723" s="62"/>
      <c r="EN723" s="62"/>
      <c r="EO723" s="62"/>
      <c r="EP723" s="62"/>
      <c r="EQ723" s="62"/>
      <c r="ER723" s="62"/>
      <c r="ES723" s="62"/>
      <c r="ET723" s="62"/>
      <c r="EU723" s="62"/>
      <c r="EV723" s="62"/>
      <c r="EW723" s="62"/>
      <c r="EX723" s="62"/>
    </row>
    <row r="724" spans="1:620" s="15" customFormat="1" ht="38.25" customHeight="1" x14ac:dyDescent="0.2">
      <c r="A724" s="43" t="s">
        <v>957</v>
      </c>
      <c r="B724" s="44"/>
      <c r="C724" s="44"/>
      <c r="D724" s="44"/>
      <c r="E724" s="45"/>
      <c r="F724" s="63" t="s">
        <v>1306</v>
      </c>
      <c r="G724" s="64"/>
      <c r="H724" s="64"/>
      <c r="I724" s="64"/>
      <c r="J724" s="64"/>
      <c r="K724" s="64"/>
      <c r="L724" s="64"/>
      <c r="M724" s="64"/>
      <c r="N724" s="65"/>
      <c r="O724" s="63" t="s">
        <v>312</v>
      </c>
      <c r="P724" s="64"/>
      <c r="Q724" s="64"/>
      <c r="R724" s="64"/>
      <c r="S724" s="64"/>
      <c r="T724" s="64"/>
      <c r="U724" s="64"/>
      <c r="V724" s="64"/>
      <c r="W724" s="65"/>
      <c r="X724" s="66" t="s">
        <v>1566</v>
      </c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8"/>
      <c r="AJ724" s="66" t="s">
        <v>77</v>
      </c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8"/>
      <c r="AY724" s="69">
        <v>778</v>
      </c>
      <c r="AZ724" s="69"/>
      <c r="BA724" s="69"/>
      <c r="BB724" s="69"/>
      <c r="BC724" s="69"/>
      <c r="BD724" s="69"/>
      <c r="BE724" s="62" t="s">
        <v>95</v>
      </c>
      <c r="BF724" s="62"/>
      <c r="BG724" s="62"/>
      <c r="BH724" s="62"/>
      <c r="BI724" s="62"/>
      <c r="BJ724" s="62"/>
      <c r="BK724" s="62"/>
      <c r="BL724" s="62"/>
      <c r="BM724" s="62"/>
      <c r="BN724" s="62">
        <v>18</v>
      </c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58">
        <v>71701000</v>
      </c>
      <c r="BZ724" s="59"/>
      <c r="CA724" s="59"/>
      <c r="CB724" s="59"/>
      <c r="CC724" s="59"/>
      <c r="CD724" s="59"/>
      <c r="CE724" s="60" t="s">
        <v>80</v>
      </c>
      <c r="CF724" s="60"/>
      <c r="CG724" s="60"/>
      <c r="CH724" s="60"/>
      <c r="CI724" s="60"/>
      <c r="CJ724" s="60"/>
      <c r="CK724" s="60"/>
      <c r="CL724" s="60"/>
      <c r="CM724" s="60"/>
      <c r="CN724" s="61">
        <v>5303748.24</v>
      </c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59" t="s">
        <v>1539</v>
      </c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 t="s">
        <v>1537</v>
      </c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62" t="s">
        <v>102</v>
      </c>
      <c r="EA724" s="62"/>
      <c r="EB724" s="62"/>
      <c r="EC724" s="62"/>
      <c r="ED724" s="62"/>
      <c r="EE724" s="62"/>
      <c r="EF724" s="62"/>
      <c r="EG724" s="62"/>
      <c r="EH724" s="62"/>
      <c r="EI724" s="62"/>
      <c r="EJ724" s="62"/>
      <c r="EK724" s="62"/>
      <c r="EL724" s="62" t="s">
        <v>103</v>
      </c>
      <c r="EM724" s="62"/>
      <c r="EN724" s="62"/>
      <c r="EO724" s="62"/>
      <c r="EP724" s="62"/>
      <c r="EQ724" s="62"/>
      <c r="ER724" s="62"/>
      <c r="ES724" s="62"/>
      <c r="ET724" s="62"/>
      <c r="EU724" s="62"/>
      <c r="EV724" s="62"/>
      <c r="EW724" s="62"/>
      <c r="EX724" s="62"/>
    </row>
    <row r="725" spans="1:620" s="15" customFormat="1" ht="38.25" customHeight="1" x14ac:dyDescent="0.2">
      <c r="A725" s="43" t="s">
        <v>958</v>
      </c>
      <c r="B725" s="44"/>
      <c r="C725" s="44"/>
      <c r="D725" s="44"/>
      <c r="E725" s="45"/>
      <c r="F725" s="46" t="s">
        <v>1306</v>
      </c>
      <c r="G725" s="47"/>
      <c r="H725" s="47"/>
      <c r="I725" s="47"/>
      <c r="J725" s="47"/>
      <c r="K725" s="47"/>
      <c r="L725" s="47"/>
      <c r="M725" s="47"/>
      <c r="N725" s="48"/>
      <c r="O725" s="46" t="s">
        <v>134</v>
      </c>
      <c r="P725" s="47"/>
      <c r="Q725" s="47"/>
      <c r="R725" s="47"/>
      <c r="S725" s="47"/>
      <c r="T725" s="47"/>
      <c r="U725" s="47"/>
      <c r="V725" s="47"/>
      <c r="W725" s="48"/>
      <c r="X725" s="49" t="s">
        <v>1562</v>
      </c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1"/>
      <c r="AJ725" s="49" t="s">
        <v>77</v>
      </c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1"/>
      <c r="AY725" s="52">
        <v>778</v>
      </c>
      <c r="AZ725" s="53"/>
      <c r="BA725" s="53"/>
      <c r="BB725" s="53"/>
      <c r="BC725" s="53"/>
      <c r="BD725" s="54"/>
      <c r="BE725" s="55" t="s">
        <v>95</v>
      </c>
      <c r="BF725" s="56"/>
      <c r="BG725" s="56"/>
      <c r="BH725" s="56"/>
      <c r="BI725" s="56"/>
      <c r="BJ725" s="56"/>
      <c r="BK725" s="56"/>
      <c r="BL725" s="56"/>
      <c r="BM725" s="57"/>
      <c r="BN725" s="55">
        <v>50</v>
      </c>
      <c r="BO725" s="56"/>
      <c r="BP725" s="56"/>
      <c r="BQ725" s="56"/>
      <c r="BR725" s="56"/>
      <c r="BS725" s="56"/>
      <c r="BT725" s="56"/>
      <c r="BU725" s="56"/>
      <c r="BV725" s="56"/>
      <c r="BW725" s="56"/>
      <c r="BX725" s="57"/>
      <c r="BY725" s="58">
        <v>71701000</v>
      </c>
      <c r="BZ725" s="59"/>
      <c r="CA725" s="59"/>
      <c r="CB725" s="59"/>
      <c r="CC725" s="59"/>
      <c r="CD725" s="59"/>
      <c r="CE725" s="60" t="s">
        <v>80</v>
      </c>
      <c r="CF725" s="60"/>
      <c r="CG725" s="60"/>
      <c r="CH725" s="60"/>
      <c r="CI725" s="60"/>
      <c r="CJ725" s="60"/>
      <c r="CK725" s="60"/>
      <c r="CL725" s="60"/>
      <c r="CM725" s="60"/>
      <c r="CN725" s="61">
        <v>122781</v>
      </c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59" t="s">
        <v>1539</v>
      </c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 t="s">
        <v>1537</v>
      </c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62" t="s">
        <v>86</v>
      </c>
      <c r="EA725" s="62"/>
      <c r="EB725" s="62"/>
      <c r="EC725" s="62"/>
      <c r="ED725" s="62"/>
      <c r="EE725" s="62"/>
      <c r="EF725" s="62"/>
      <c r="EG725" s="62"/>
      <c r="EH725" s="62"/>
      <c r="EI725" s="62"/>
      <c r="EJ725" s="62"/>
      <c r="EK725" s="62"/>
      <c r="EL725" s="62" t="s">
        <v>84</v>
      </c>
      <c r="EM725" s="62"/>
      <c r="EN725" s="62"/>
      <c r="EO725" s="62"/>
      <c r="EP725" s="62"/>
      <c r="EQ725" s="62"/>
      <c r="ER725" s="62"/>
      <c r="ES725" s="62"/>
      <c r="ET725" s="62"/>
      <c r="EU725" s="62"/>
      <c r="EV725" s="62"/>
      <c r="EW725" s="62"/>
      <c r="EX725" s="62"/>
    </row>
    <row r="726" spans="1:620" s="15" customFormat="1" ht="38.25" customHeight="1" x14ac:dyDescent="0.2">
      <c r="A726" s="43" t="s">
        <v>959</v>
      </c>
      <c r="B726" s="44"/>
      <c r="C726" s="44"/>
      <c r="D726" s="44"/>
      <c r="E726" s="45"/>
      <c r="F726" s="46" t="s">
        <v>1306</v>
      </c>
      <c r="G726" s="47"/>
      <c r="H726" s="47"/>
      <c r="I726" s="47"/>
      <c r="J726" s="47"/>
      <c r="K726" s="47"/>
      <c r="L726" s="47"/>
      <c r="M726" s="47"/>
      <c r="N726" s="48"/>
      <c r="O726" s="46" t="s">
        <v>134</v>
      </c>
      <c r="P726" s="47"/>
      <c r="Q726" s="47"/>
      <c r="R726" s="47"/>
      <c r="S726" s="47"/>
      <c r="T726" s="47"/>
      <c r="U726" s="47"/>
      <c r="V726" s="47"/>
      <c r="W726" s="48"/>
      <c r="X726" s="49" t="s">
        <v>1562</v>
      </c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1"/>
      <c r="AJ726" s="49" t="s">
        <v>77</v>
      </c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1"/>
      <c r="AY726" s="52">
        <v>876</v>
      </c>
      <c r="AZ726" s="53"/>
      <c r="BA726" s="53"/>
      <c r="BB726" s="53"/>
      <c r="BC726" s="53"/>
      <c r="BD726" s="54"/>
      <c r="BE726" s="55" t="s">
        <v>79</v>
      </c>
      <c r="BF726" s="56"/>
      <c r="BG726" s="56"/>
      <c r="BH726" s="56"/>
      <c r="BI726" s="56"/>
      <c r="BJ726" s="56"/>
      <c r="BK726" s="56"/>
      <c r="BL726" s="56"/>
      <c r="BM726" s="57"/>
      <c r="BN726" s="55">
        <v>4803</v>
      </c>
      <c r="BO726" s="56"/>
      <c r="BP726" s="56"/>
      <c r="BQ726" s="56"/>
      <c r="BR726" s="56"/>
      <c r="BS726" s="56"/>
      <c r="BT726" s="56"/>
      <c r="BU726" s="56"/>
      <c r="BV726" s="56"/>
      <c r="BW726" s="56"/>
      <c r="BX726" s="57"/>
      <c r="BY726" s="58">
        <v>71701000</v>
      </c>
      <c r="BZ726" s="59"/>
      <c r="CA726" s="59"/>
      <c r="CB726" s="59"/>
      <c r="CC726" s="59"/>
      <c r="CD726" s="59"/>
      <c r="CE726" s="60" t="s">
        <v>80</v>
      </c>
      <c r="CF726" s="60"/>
      <c r="CG726" s="60"/>
      <c r="CH726" s="60"/>
      <c r="CI726" s="60"/>
      <c r="CJ726" s="60"/>
      <c r="CK726" s="60"/>
      <c r="CL726" s="60"/>
      <c r="CM726" s="60"/>
      <c r="CN726" s="61">
        <v>406111.71</v>
      </c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59" t="s">
        <v>1539</v>
      </c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 t="s">
        <v>1537</v>
      </c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62" t="s">
        <v>86</v>
      </c>
      <c r="EA726" s="62"/>
      <c r="EB726" s="62"/>
      <c r="EC726" s="62"/>
      <c r="ED726" s="62"/>
      <c r="EE726" s="62"/>
      <c r="EF726" s="62"/>
      <c r="EG726" s="62"/>
      <c r="EH726" s="62"/>
      <c r="EI726" s="62"/>
      <c r="EJ726" s="62"/>
      <c r="EK726" s="62"/>
      <c r="EL726" s="62" t="s">
        <v>84</v>
      </c>
      <c r="EM726" s="62"/>
      <c r="EN726" s="62"/>
      <c r="EO726" s="62"/>
      <c r="EP726" s="62"/>
      <c r="EQ726" s="62"/>
      <c r="ER726" s="62"/>
      <c r="ES726" s="62"/>
      <c r="ET726" s="62"/>
      <c r="EU726" s="62"/>
      <c r="EV726" s="62"/>
      <c r="EW726" s="62"/>
      <c r="EX726" s="62"/>
    </row>
    <row r="727" spans="1:620" s="15" customFormat="1" ht="38.25" customHeight="1" x14ac:dyDescent="0.2">
      <c r="A727" s="43" t="s">
        <v>960</v>
      </c>
      <c r="B727" s="44"/>
      <c r="C727" s="44"/>
      <c r="D727" s="44"/>
      <c r="E727" s="45"/>
      <c r="F727" s="46" t="s">
        <v>1306</v>
      </c>
      <c r="G727" s="47"/>
      <c r="H727" s="47"/>
      <c r="I727" s="47"/>
      <c r="J727" s="47"/>
      <c r="K727" s="47"/>
      <c r="L727" s="47"/>
      <c r="M727" s="47"/>
      <c r="N727" s="48"/>
      <c r="O727" s="46" t="s">
        <v>1240</v>
      </c>
      <c r="P727" s="47"/>
      <c r="Q727" s="47"/>
      <c r="R727" s="47"/>
      <c r="S727" s="47"/>
      <c r="T727" s="47"/>
      <c r="U727" s="47"/>
      <c r="V727" s="47"/>
      <c r="W727" s="48"/>
      <c r="X727" s="49" t="s">
        <v>1361</v>
      </c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1"/>
      <c r="AJ727" s="49" t="s">
        <v>77</v>
      </c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1"/>
      <c r="AY727" s="52">
        <v>778</v>
      </c>
      <c r="AZ727" s="53"/>
      <c r="BA727" s="53"/>
      <c r="BB727" s="53"/>
      <c r="BC727" s="53"/>
      <c r="BD727" s="54"/>
      <c r="BE727" s="55" t="s">
        <v>95</v>
      </c>
      <c r="BF727" s="56"/>
      <c r="BG727" s="56"/>
      <c r="BH727" s="56"/>
      <c r="BI727" s="56"/>
      <c r="BJ727" s="56"/>
      <c r="BK727" s="56"/>
      <c r="BL727" s="56"/>
      <c r="BM727" s="57"/>
      <c r="BN727" s="55">
        <v>2540</v>
      </c>
      <c r="BO727" s="56"/>
      <c r="BP727" s="56"/>
      <c r="BQ727" s="56"/>
      <c r="BR727" s="56"/>
      <c r="BS727" s="56"/>
      <c r="BT727" s="56"/>
      <c r="BU727" s="56"/>
      <c r="BV727" s="56"/>
      <c r="BW727" s="56"/>
      <c r="BX727" s="57"/>
      <c r="BY727" s="58">
        <v>71701000</v>
      </c>
      <c r="BZ727" s="59"/>
      <c r="CA727" s="59"/>
      <c r="CB727" s="59"/>
      <c r="CC727" s="59"/>
      <c r="CD727" s="59"/>
      <c r="CE727" s="60" t="s">
        <v>80</v>
      </c>
      <c r="CF727" s="60"/>
      <c r="CG727" s="60"/>
      <c r="CH727" s="60"/>
      <c r="CI727" s="60"/>
      <c r="CJ727" s="60"/>
      <c r="CK727" s="60"/>
      <c r="CL727" s="60"/>
      <c r="CM727" s="60"/>
      <c r="CN727" s="61">
        <v>242959.2</v>
      </c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59" t="s">
        <v>1539</v>
      </c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 t="s">
        <v>1537</v>
      </c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62" t="s">
        <v>83</v>
      </c>
      <c r="EA727" s="62"/>
      <c r="EB727" s="62"/>
      <c r="EC727" s="62"/>
      <c r="ED727" s="62"/>
      <c r="EE727" s="62"/>
      <c r="EF727" s="62"/>
      <c r="EG727" s="62"/>
      <c r="EH727" s="62"/>
      <c r="EI727" s="62"/>
      <c r="EJ727" s="62"/>
      <c r="EK727" s="62"/>
      <c r="EL727" s="62" t="s">
        <v>84</v>
      </c>
      <c r="EM727" s="62"/>
      <c r="EN727" s="62"/>
      <c r="EO727" s="62"/>
      <c r="EP727" s="62"/>
      <c r="EQ727" s="62"/>
      <c r="ER727" s="62"/>
      <c r="ES727" s="62"/>
      <c r="ET727" s="62"/>
      <c r="EU727" s="62"/>
      <c r="EV727" s="62"/>
      <c r="EW727" s="62"/>
      <c r="EX727" s="62"/>
    </row>
    <row r="728" spans="1:620" s="15" customFormat="1" ht="38.25" customHeight="1" x14ac:dyDescent="0.2">
      <c r="A728" s="43" t="s">
        <v>961</v>
      </c>
      <c r="B728" s="44"/>
      <c r="C728" s="44"/>
      <c r="D728" s="44"/>
      <c r="E728" s="45"/>
      <c r="F728" s="46" t="s">
        <v>1306</v>
      </c>
      <c r="G728" s="47"/>
      <c r="H728" s="47"/>
      <c r="I728" s="47"/>
      <c r="J728" s="47"/>
      <c r="K728" s="47"/>
      <c r="L728" s="47"/>
      <c r="M728" s="47"/>
      <c r="N728" s="48"/>
      <c r="O728" s="46" t="s">
        <v>312</v>
      </c>
      <c r="P728" s="47"/>
      <c r="Q728" s="47"/>
      <c r="R728" s="47"/>
      <c r="S728" s="47"/>
      <c r="T728" s="47"/>
      <c r="U728" s="47"/>
      <c r="V728" s="47"/>
      <c r="W728" s="48"/>
      <c r="X728" s="49" t="s">
        <v>1340</v>
      </c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1"/>
      <c r="AJ728" s="49" t="s">
        <v>77</v>
      </c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1"/>
      <c r="AY728" s="52">
        <v>778</v>
      </c>
      <c r="AZ728" s="53"/>
      <c r="BA728" s="53"/>
      <c r="BB728" s="53"/>
      <c r="BC728" s="53"/>
      <c r="BD728" s="54"/>
      <c r="BE728" s="55" t="s">
        <v>95</v>
      </c>
      <c r="BF728" s="56"/>
      <c r="BG728" s="56"/>
      <c r="BH728" s="56"/>
      <c r="BI728" s="56"/>
      <c r="BJ728" s="56"/>
      <c r="BK728" s="56"/>
      <c r="BL728" s="56"/>
      <c r="BM728" s="57"/>
      <c r="BN728" s="55">
        <v>6</v>
      </c>
      <c r="BO728" s="56"/>
      <c r="BP728" s="56"/>
      <c r="BQ728" s="56"/>
      <c r="BR728" s="56"/>
      <c r="BS728" s="56"/>
      <c r="BT728" s="56"/>
      <c r="BU728" s="56"/>
      <c r="BV728" s="56"/>
      <c r="BW728" s="56"/>
      <c r="BX728" s="57"/>
      <c r="BY728" s="58">
        <v>71701000</v>
      </c>
      <c r="BZ728" s="59"/>
      <c r="CA728" s="59"/>
      <c r="CB728" s="59"/>
      <c r="CC728" s="59"/>
      <c r="CD728" s="59"/>
      <c r="CE728" s="60" t="s">
        <v>80</v>
      </c>
      <c r="CF728" s="60"/>
      <c r="CG728" s="60"/>
      <c r="CH728" s="60"/>
      <c r="CI728" s="60"/>
      <c r="CJ728" s="60"/>
      <c r="CK728" s="60"/>
      <c r="CL728" s="60"/>
      <c r="CM728" s="60"/>
      <c r="CN728" s="61">
        <v>762000</v>
      </c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59" t="s">
        <v>1539</v>
      </c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 t="s">
        <v>1537</v>
      </c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62" t="s">
        <v>86</v>
      </c>
      <c r="EA728" s="62"/>
      <c r="EB728" s="62"/>
      <c r="EC728" s="62"/>
      <c r="ED728" s="62"/>
      <c r="EE728" s="62"/>
      <c r="EF728" s="62"/>
      <c r="EG728" s="62"/>
      <c r="EH728" s="62"/>
      <c r="EI728" s="62"/>
      <c r="EJ728" s="62"/>
      <c r="EK728" s="62"/>
      <c r="EL728" s="62" t="s">
        <v>84</v>
      </c>
      <c r="EM728" s="62"/>
      <c r="EN728" s="62"/>
      <c r="EO728" s="62"/>
      <c r="EP728" s="62"/>
      <c r="EQ728" s="62"/>
      <c r="ER728" s="62"/>
      <c r="ES728" s="62"/>
      <c r="ET728" s="62"/>
      <c r="EU728" s="62"/>
      <c r="EV728" s="62"/>
      <c r="EW728" s="62"/>
      <c r="EX728" s="62"/>
    </row>
    <row r="729" spans="1:620" s="15" customFormat="1" ht="38.25" customHeight="1" x14ac:dyDescent="0.2">
      <c r="A729" s="43" t="s">
        <v>962</v>
      </c>
      <c r="B729" s="44"/>
      <c r="C729" s="44"/>
      <c r="D729" s="44"/>
      <c r="E729" s="45"/>
      <c r="F729" s="46" t="s">
        <v>1306</v>
      </c>
      <c r="G729" s="47"/>
      <c r="H729" s="47"/>
      <c r="I729" s="47"/>
      <c r="J729" s="47"/>
      <c r="K729" s="47"/>
      <c r="L729" s="47"/>
      <c r="M729" s="47"/>
      <c r="N729" s="48"/>
      <c r="O729" s="46" t="s">
        <v>312</v>
      </c>
      <c r="P729" s="47"/>
      <c r="Q729" s="47"/>
      <c r="R729" s="47"/>
      <c r="S729" s="47"/>
      <c r="T729" s="47"/>
      <c r="U729" s="47"/>
      <c r="V729" s="47"/>
      <c r="W729" s="48"/>
      <c r="X729" s="49" t="s">
        <v>344</v>
      </c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1"/>
      <c r="AJ729" s="49" t="s">
        <v>77</v>
      </c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1"/>
      <c r="AY729" s="52">
        <v>778</v>
      </c>
      <c r="AZ729" s="53"/>
      <c r="BA729" s="53"/>
      <c r="BB729" s="53"/>
      <c r="BC729" s="53"/>
      <c r="BD729" s="54"/>
      <c r="BE729" s="55" t="s">
        <v>95</v>
      </c>
      <c r="BF729" s="56"/>
      <c r="BG729" s="56"/>
      <c r="BH729" s="56"/>
      <c r="BI729" s="56"/>
      <c r="BJ729" s="56"/>
      <c r="BK729" s="56"/>
      <c r="BL729" s="56"/>
      <c r="BM729" s="57"/>
      <c r="BN729" s="55">
        <v>20</v>
      </c>
      <c r="BO729" s="56"/>
      <c r="BP729" s="56"/>
      <c r="BQ729" s="56"/>
      <c r="BR729" s="56"/>
      <c r="BS729" s="56"/>
      <c r="BT729" s="56"/>
      <c r="BU729" s="56"/>
      <c r="BV729" s="56"/>
      <c r="BW729" s="56"/>
      <c r="BX729" s="57"/>
      <c r="BY729" s="58">
        <v>71701000</v>
      </c>
      <c r="BZ729" s="59"/>
      <c r="CA729" s="59"/>
      <c r="CB729" s="59"/>
      <c r="CC729" s="59"/>
      <c r="CD729" s="59"/>
      <c r="CE729" s="60" t="s">
        <v>80</v>
      </c>
      <c r="CF729" s="60"/>
      <c r="CG729" s="60"/>
      <c r="CH729" s="60"/>
      <c r="CI729" s="60"/>
      <c r="CJ729" s="60"/>
      <c r="CK729" s="60"/>
      <c r="CL729" s="60"/>
      <c r="CM729" s="60"/>
      <c r="CN729" s="61">
        <v>897826.6</v>
      </c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59" t="s">
        <v>1539</v>
      </c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 t="s">
        <v>1537</v>
      </c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62" t="s">
        <v>86</v>
      </c>
      <c r="EA729" s="62"/>
      <c r="EB729" s="62"/>
      <c r="EC729" s="62"/>
      <c r="ED729" s="62"/>
      <c r="EE729" s="62"/>
      <c r="EF729" s="62"/>
      <c r="EG729" s="62"/>
      <c r="EH729" s="62"/>
      <c r="EI729" s="62"/>
      <c r="EJ729" s="62"/>
      <c r="EK729" s="62"/>
      <c r="EL729" s="62" t="s">
        <v>84</v>
      </c>
      <c r="EM729" s="62"/>
      <c r="EN729" s="62"/>
      <c r="EO729" s="62"/>
      <c r="EP729" s="62"/>
      <c r="EQ729" s="62"/>
      <c r="ER729" s="62"/>
      <c r="ES729" s="62"/>
      <c r="ET729" s="62"/>
      <c r="EU729" s="62"/>
      <c r="EV729" s="62"/>
      <c r="EW729" s="62"/>
      <c r="EX729" s="62"/>
    </row>
    <row r="730" spans="1:620" s="15" customFormat="1" ht="38.25" customHeight="1" x14ac:dyDescent="0.2">
      <c r="A730" s="43" t="s">
        <v>963</v>
      </c>
      <c r="B730" s="44"/>
      <c r="C730" s="44"/>
      <c r="D730" s="44"/>
      <c r="E730" s="45"/>
      <c r="F730" s="46" t="s">
        <v>1306</v>
      </c>
      <c r="G730" s="47"/>
      <c r="H730" s="47"/>
      <c r="I730" s="47"/>
      <c r="J730" s="47"/>
      <c r="K730" s="47"/>
      <c r="L730" s="47"/>
      <c r="M730" s="47"/>
      <c r="N730" s="48"/>
      <c r="O730" s="46" t="s">
        <v>1240</v>
      </c>
      <c r="P730" s="47"/>
      <c r="Q730" s="47"/>
      <c r="R730" s="47"/>
      <c r="S730" s="47"/>
      <c r="T730" s="47"/>
      <c r="U730" s="47"/>
      <c r="V730" s="47"/>
      <c r="W730" s="48"/>
      <c r="X730" s="49" t="s">
        <v>375</v>
      </c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1"/>
      <c r="AJ730" s="49" t="s">
        <v>77</v>
      </c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1"/>
      <c r="AY730" s="52">
        <v>778</v>
      </c>
      <c r="AZ730" s="53"/>
      <c r="BA730" s="53"/>
      <c r="BB730" s="53"/>
      <c r="BC730" s="53"/>
      <c r="BD730" s="54"/>
      <c r="BE730" s="55" t="s">
        <v>95</v>
      </c>
      <c r="BF730" s="56"/>
      <c r="BG730" s="56"/>
      <c r="BH730" s="56"/>
      <c r="BI730" s="56"/>
      <c r="BJ730" s="56"/>
      <c r="BK730" s="56"/>
      <c r="BL730" s="56"/>
      <c r="BM730" s="57"/>
      <c r="BN730" s="55">
        <v>3740</v>
      </c>
      <c r="BO730" s="56"/>
      <c r="BP730" s="56"/>
      <c r="BQ730" s="56"/>
      <c r="BR730" s="56"/>
      <c r="BS730" s="56"/>
      <c r="BT730" s="56"/>
      <c r="BU730" s="56"/>
      <c r="BV730" s="56"/>
      <c r="BW730" s="56"/>
      <c r="BX730" s="57"/>
      <c r="BY730" s="58">
        <v>71701000</v>
      </c>
      <c r="BZ730" s="59"/>
      <c r="CA730" s="59"/>
      <c r="CB730" s="59"/>
      <c r="CC730" s="59"/>
      <c r="CD730" s="59"/>
      <c r="CE730" s="60" t="s">
        <v>80</v>
      </c>
      <c r="CF730" s="60"/>
      <c r="CG730" s="60"/>
      <c r="CH730" s="60"/>
      <c r="CI730" s="60"/>
      <c r="CJ730" s="60"/>
      <c r="CK730" s="60"/>
      <c r="CL730" s="60"/>
      <c r="CM730" s="60"/>
      <c r="CN730" s="61">
        <v>383174.5</v>
      </c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59" t="s">
        <v>1539</v>
      </c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 t="s">
        <v>1537</v>
      </c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62" t="s">
        <v>86</v>
      </c>
      <c r="EA730" s="62"/>
      <c r="EB730" s="62"/>
      <c r="EC730" s="62"/>
      <c r="ED730" s="62"/>
      <c r="EE730" s="62"/>
      <c r="EF730" s="62"/>
      <c r="EG730" s="62"/>
      <c r="EH730" s="62"/>
      <c r="EI730" s="62"/>
      <c r="EJ730" s="62"/>
      <c r="EK730" s="62"/>
      <c r="EL730" s="62" t="s">
        <v>84</v>
      </c>
      <c r="EM730" s="62"/>
      <c r="EN730" s="62"/>
      <c r="EO730" s="62"/>
      <c r="EP730" s="62"/>
      <c r="EQ730" s="62"/>
      <c r="ER730" s="62"/>
      <c r="ES730" s="62"/>
      <c r="ET730" s="62"/>
      <c r="EU730" s="62"/>
      <c r="EV730" s="62"/>
      <c r="EW730" s="62"/>
      <c r="EX730" s="62"/>
    </row>
    <row r="731" spans="1:620" s="15" customFormat="1" ht="38.25" customHeight="1" x14ac:dyDescent="0.2">
      <c r="A731" s="43" t="s">
        <v>964</v>
      </c>
      <c r="B731" s="44"/>
      <c r="C731" s="44"/>
      <c r="D731" s="44"/>
      <c r="E731" s="45"/>
      <c r="F731" s="46" t="s">
        <v>1306</v>
      </c>
      <c r="G731" s="47"/>
      <c r="H731" s="47"/>
      <c r="I731" s="47"/>
      <c r="J731" s="47"/>
      <c r="K731" s="47"/>
      <c r="L731" s="47"/>
      <c r="M731" s="47"/>
      <c r="N731" s="48"/>
      <c r="O731" s="46" t="s">
        <v>1260</v>
      </c>
      <c r="P731" s="47"/>
      <c r="Q731" s="47"/>
      <c r="R731" s="47"/>
      <c r="S731" s="47"/>
      <c r="T731" s="47"/>
      <c r="U731" s="47"/>
      <c r="V731" s="47"/>
      <c r="W731" s="48"/>
      <c r="X731" s="49" t="s">
        <v>1261</v>
      </c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1"/>
      <c r="AJ731" s="49" t="s">
        <v>77</v>
      </c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1"/>
      <c r="AY731" s="52">
        <v>778</v>
      </c>
      <c r="AZ731" s="53"/>
      <c r="BA731" s="53"/>
      <c r="BB731" s="53"/>
      <c r="BC731" s="53"/>
      <c r="BD731" s="54"/>
      <c r="BE731" s="55" t="s">
        <v>95</v>
      </c>
      <c r="BF731" s="56"/>
      <c r="BG731" s="56"/>
      <c r="BH731" s="56"/>
      <c r="BI731" s="56"/>
      <c r="BJ731" s="56"/>
      <c r="BK731" s="56"/>
      <c r="BL731" s="56"/>
      <c r="BM731" s="57"/>
      <c r="BN731" s="55">
        <v>1074</v>
      </c>
      <c r="BO731" s="56"/>
      <c r="BP731" s="56"/>
      <c r="BQ731" s="56"/>
      <c r="BR731" s="56"/>
      <c r="BS731" s="56"/>
      <c r="BT731" s="56"/>
      <c r="BU731" s="56"/>
      <c r="BV731" s="56"/>
      <c r="BW731" s="56"/>
      <c r="BX731" s="57"/>
      <c r="BY731" s="58">
        <v>71701000</v>
      </c>
      <c r="BZ731" s="59"/>
      <c r="CA731" s="59"/>
      <c r="CB731" s="59"/>
      <c r="CC731" s="59"/>
      <c r="CD731" s="59"/>
      <c r="CE731" s="60" t="s">
        <v>80</v>
      </c>
      <c r="CF731" s="60"/>
      <c r="CG731" s="60"/>
      <c r="CH731" s="60"/>
      <c r="CI731" s="60"/>
      <c r="CJ731" s="60"/>
      <c r="CK731" s="60"/>
      <c r="CL731" s="60"/>
      <c r="CM731" s="60"/>
      <c r="CN731" s="61">
        <v>1329289.74</v>
      </c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59" t="s">
        <v>1539</v>
      </c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 t="s">
        <v>1537</v>
      </c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62" t="s">
        <v>86</v>
      </c>
      <c r="EA731" s="62"/>
      <c r="EB731" s="62"/>
      <c r="EC731" s="62"/>
      <c r="ED731" s="62"/>
      <c r="EE731" s="62"/>
      <c r="EF731" s="62"/>
      <c r="EG731" s="62"/>
      <c r="EH731" s="62"/>
      <c r="EI731" s="62"/>
      <c r="EJ731" s="62"/>
      <c r="EK731" s="62"/>
      <c r="EL731" s="62" t="s">
        <v>84</v>
      </c>
      <c r="EM731" s="62"/>
      <c r="EN731" s="62"/>
      <c r="EO731" s="62"/>
      <c r="EP731" s="62"/>
      <c r="EQ731" s="62"/>
      <c r="ER731" s="62"/>
      <c r="ES731" s="62"/>
      <c r="ET731" s="62"/>
      <c r="EU731" s="62"/>
      <c r="EV731" s="62"/>
      <c r="EW731" s="62"/>
      <c r="EX731" s="62"/>
    </row>
    <row r="732" spans="1:620" s="15" customFormat="1" ht="38.25" customHeight="1" x14ac:dyDescent="0.2">
      <c r="A732" s="43" t="s">
        <v>965</v>
      </c>
      <c r="B732" s="44"/>
      <c r="C732" s="44"/>
      <c r="D732" s="44"/>
      <c r="E732" s="45"/>
      <c r="F732" s="46" t="s">
        <v>1306</v>
      </c>
      <c r="G732" s="47"/>
      <c r="H732" s="47"/>
      <c r="I732" s="47"/>
      <c r="J732" s="47"/>
      <c r="K732" s="47"/>
      <c r="L732" s="47"/>
      <c r="M732" s="47"/>
      <c r="N732" s="48"/>
      <c r="O732" s="46" t="s">
        <v>1236</v>
      </c>
      <c r="P732" s="47"/>
      <c r="Q732" s="47"/>
      <c r="R732" s="47"/>
      <c r="S732" s="47"/>
      <c r="T732" s="47"/>
      <c r="U732" s="47"/>
      <c r="V732" s="47"/>
      <c r="W732" s="48"/>
      <c r="X732" s="49" t="s">
        <v>370</v>
      </c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1"/>
      <c r="AJ732" s="49" t="s">
        <v>77</v>
      </c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1"/>
      <c r="AY732" s="52">
        <v>778</v>
      </c>
      <c r="AZ732" s="53"/>
      <c r="BA732" s="53"/>
      <c r="BB732" s="53"/>
      <c r="BC732" s="53"/>
      <c r="BD732" s="54"/>
      <c r="BE732" s="55" t="s">
        <v>95</v>
      </c>
      <c r="BF732" s="56"/>
      <c r="BG732" s="56"/>
      <c r="BH732" s="56"/>
      <c r="BI732" s="56"/>
      <c r="BJ732" s="56"/>
      <c r="BK732" s="56"/>
      <c r="BL732" s="56"/>
      <c r="BM732" s="57"/>
      <c r="BN732" s="55">
        <v>400</v>
      </c>
      <c r="BO732" s="56"/>
      <c r="BP732" s="56"/>
      <c r="BQ732" s="56"/>
      <c r="BR732" s="56"/>
      <c r="BS732" s="56"/>
      <c r="BT732" s="56"/>
      <c r="BU732" s="56"/>
      <c r="BV732" s="56"/>
      <c r="BW732" s="56"/>
      <c r="BX732" s="57"/>
      <c r="BY732" s="58">
        <v>71701000</v>
      </c>
      <c r="BZ732" s="59"/>
      <c r="CA732" s="59"/>
      <c r="CB732" s="59"/>
      <c r="CC732" s="59"/>
      <c r="CD732" s="59"/>
      <c r="CE732" s="60" t="s">
        <v>80</v>
      </c>
      <c r="CF732" s="60"/>
      <c r="CG732" s="60"/>
      <c r="CH732" s="60"/>
      <c r="CI732" s="60"/>
      <c r="CJ732" s="60"/>
      <c r="CK732" s="60"/>
      <c r="CL732" s="60"/>
      <c r="CM732" s="60"/>
      <c r="CN732" s="61">
        <v>935088</v>
      </c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59" t="s">
        <v>1539</v>
      </c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 t="s">
        <v>1537</v>
      </c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62" t="s">
        <v>86</v>
      </c>
      <c r="EA732" s="62"/>
      <c r="EB732" s="62"/>
      <c r="EC732" s="62"/>
      <c r="ED732" s="62"/>
      <c r="EE732" s="62"/>
      <c r="EF732" s="62"/>
      <c r="EG732" s="62"/>
      <c r="EH732" s="62"/>
      <c r="EI732" s="62"/>
      <c r="EJ732" s="62"/>
      <c r="EK732" s="62"/>
      <c r="EL732" s="62" t="s">
        <v>84</v>
      </c>
      <c r="EM732" s="62"/>
      <c r="EN732" s="62"/>
      <c r="EO732" s="62"/>
      <c r="EP732" s="62"/>
      <c r="EQ732" s="62"/>
      <c r="ER732" s="62"/>
      <c r="ES732" s="62"/>
      <c r="ET732" s="62"/>
      <c r="EU732" s="62"/>
      <c r="EV732" s="62"/>
      <c r="EW732" s="62"/>
      <c r="EX732" s="62"/>
    </row>
    <row r="733" spans="1:620" s="20" customFormat="1" ht="81.75" customHeight="1" x14ac:dyDescent="0.2">
      <c r="A733" s="43" t="s">
        <v>966</v>
      </c>
      <c r="B733" s="44"/>
      <c r="C733" s="44"/>
      <c r="D733" s="44"/>
      <c r="E733" s="45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60" t="s">
        <v>559</v>
      </c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 t="s">
        <v>77</v>
      </c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84" t="s">
        <v>94</v>
      </c>
      <c r="AZ733" s="84"/>
      <c r="BA733" s="84"/>
      <c r="BB733" s="84"/>
      <c r="BC733" s="84"/>
      <c r="BD733" s="84"/>
      <c r="BE733" s="60" t="s">
        <v>95</v>
      </c>
      <c r="BF733" s="60"/>
      <c r="BG733" s="60"/>
      <c r="BH733" s="60"/>
      <c r="BI733" s="60"/>
      <c r="BJ733" s="60"/>
      <c r="BK733" s="60"/>
      <c r="BL733" s="60"/>
      <c r="BM733" s="60"/>
      <c r="BN733" s="62">
        <f>24+15+120+3+48</f>
        <v>210</v>
      </c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  <c r="BY733" s="76" t="s">
        <v>22</v>
      </c>
      <c r="BZ733" s="76"/>
      <c r="CA733" s="76"/>
      <c r="CB733" s="76"/>
      <c r="CC733" s="76"/>
      <c r="CD733" s="76"/>
      <c r="CE733" s="62" t="s">
        <v>80</v>
      </c>
      <c r="CF733" s="62"/>
      <c r="CG733" s="62"/>
      <c r="CH733" s="62"/>
      <c r="CI733" s="62"/>
      <c r="CJ733" s="62"/>
      <c r="CK733" s="62"/>
      <c r="CL733" s="62"/>
      <c r="CM733" s="62"/>
      <c r="CN733" s="85">
        <v>2000000</v>
      </c>
      <c r="CO733" s="85"/>
      <c r="CP733" s="85"/>
      <c r="CQ733" s="85"/>
      <c r="CR733" s="85"/>
      <c r="CS733" s="85"/>
      <c r="CT733" s="85"/>
      <c r="CU733" s="85"/>
      <c r="CV733" s="85"/>
      <c r="CW733" s="85"/>
      <c r="CX733" s="85"/>
      <c r="CY733" s="85"/>
      <c r="CZ733" s="85"/>
      <c r="DA733" s="85"/>
      <c r="DB733" s="59" t="s">
        <v>634</v>
      </c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 t="s">
        <v>644</v>
      </c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62" t="s">
        <v>102</v>
      </c>
      <c r="EA733" s="62"/>
      <c r="EB733" s="62"/>
      <c r="EC733" s="62"/>
      <c r="ED733" s="62"/>
      <c r="EE733" s="62"/>
      <c r="EF733" s="62"/>
      <c r="EG733" s="62"/>
      <c r="EH733" s="62"/>
      <c r="EI733" s="62"/>
      <c r="EJ733" s="62"/>
      <c r="EK733" s="62"/>
      <c r="EL733" s="62" t="s">
        <v>103</v>
      </c>
      <c r="EM733" s="62"/>
      <c r="EN733" s="62"/>
      <c r="EO733" s="62"/>
      <c r="EP733" s="62"/>
      <c r="EQ733" s="62"/>
      <c r="ER733" s="62"/>
      <c r="ES733" s="62"/>
      <c r="ET733" s="62"/>
      <c r="EU733" s="62"/>
      <c r="EV733" s="62"/>
      <c r="EW733" s="62"/>
      <c r="EX733" s="62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1"/>
      <c r="FM733" s="141"/>
      <c r="FN733" s="141"/>
      <c r="FO733" s="141"/>
      <c r="FP733" s="141"/>
      <c r="FQ733" s="141"/>
      <c r="FR733" s="141"/>
      <c r="FS733" s="141"/>
      <c r="FT733" s="141"/>
      <c r="FU733" s="141"/>
      <c r="FV733" s="141"/>
      <c r="FW733" s="141"/>
      <c r="FX733" s="141"/>
      <c r="FY733" s="141"/>
      <c r="FZ733" s="141"/>
      <c r="GA733" s="141"/>
      <c r="GB733" s="141"/>
      <c r="GC733" s="141"/>
      <c r="GD733" s="141"/>
      <c r="GE733" s="141"/>
      <c r="GF733" s="141"/>
      <c r="GG733" s="141"/>
      <c r="GH733" s="141"/>
      <c r="GI733" s="141"/>
      <c r="GJ733" s="141"/>
      <c r="GK733" s="141"/>
      <c r="GL733" s="141"/>
      <c r="GM733" s="140"/>
      <c r="GN733" s="140"/>
      <c r="GO733" s="140"/>
      <c r="GP733" s="140"/>
      <c r="GQ733" s="140"/>
      <c r="GR733" s="140"/>
      <c r="GS733" s="141"/>
      <c r="GT733" s="141"/>
      <c r="GU733" s="141"/>
      <c r="GV733" s="141"/>
      <c r="GW733" s="141"/>
      <c r="GX733" s="141"/>
      <c r="GY733" s="141"/>
      <c r="GZ733" s="141"/>
      <c r="HA733" s="141"/>
      <c r="HB733" s="142"/>
      <c r="HC733" s="142"/>
      <c r="HD733" s="142"/>
      <c r="HE733" s="142"/>
      <c r="HF733" s="142"/>
      <c r="HG733" s="142"/>
      <c r="HH733" s="142"/>
      <c r="HI733" s="142"/>
      <c r="HJ733" s="142"/>
      <c r="HK733" s="142"/>
      <c r="HL733" s="142"/>
      <c r="HM733" s="143"/>
      <c r="HN733" s="143"/>
      <c r="HO733" s="143"/>
      <c r="HP733" s="143"/>
      <c r="HQ733" s="143"/>
      <c r="HR733" s="143"/>
      <c r="HS733" s="141"/>
      <c r="HT733" s="141"/>
      <c r="HU733" s="141"/>
      <c r="HV733" s="141"/>
      <c r="HW733" s="141"/>
      <c r="HX733" s="141"/>
      <c r="HY733" s="141"/>
      <c r="HZ733" s="141"/>
      <c r="IA733" s="141"/>
      <c r="IB733" s="144"/>
      <c r="IC733" s="144"/>
      <c r="ID733" s="144"/>
      <c r="IE733" s="144"/>
      <c r="IF733" s="144"/>
      <c r="IG733" s="144"/>
      <c r="IH733" s="144"/>
      <c r="II733" s="144"/>
      <c r="IJ733" s="144"/>
      <c r="IK733" s="144"/>
      <c r="IL733" s="144"/>
      <c r="IM733" s="144"/>
      <c r="IN733" s="144"/>
      <c r="IO733" s="144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9"/>
      <c r="JO733" s="139"/>
      <c r="JP733" s="139"/>
      <c r="JQ733" s="139"/>
      <c r="JR733" s="139"/>
      <c r="JS733" s="139"/>
      <c r="JT733" s="139"/>
      <c r="JU733" s="139"/>
      <c r="JV733" s="139"/>
      <c r="JW733" s="139"/>
      <c r="JX733" s="139"/>
      <c r="JY733" s="139"/>
      <c r="JZ733" s="139"/>
      <c r="KA733" s="139"/>
      <c r="KB733" s="139"/>
      <c r="KC733" s="139"/>
      <c r="KD733" s="139"/>
      <c r="KE733" s="139"/>
      <c r="KF733" s="139"/>
      <c r="KG733" s="139"/>
      <c r="KH733" s="139"/>
      <c r="KI733" s="139"/>
      <c r="KJ733" s="139"/>
      <c r="KK733" s="139"/>
      <c r="KL733" s="139"/>
      <c r="KM733" s="139"/>
      <c r="KN733" s="139"/>
      <c r="KO733" s="139"/>
      <c r="KP733" s="139"/>
      <c r="KQ733" s="22"/>
      <c r="KR733" s="23"/>
      <c r="KS733" s="19"/>
      <c r="KT733" s="19"/>
      <c r="KU733" s="19"/>
      <c r="KV733" s="19"/>
      <c r="KW733" s="19"/>
      <c r="KX733" s="19"/>
      <c r="KY733" s="19"/>
      <c r="KZ733" s="19"/>
      <c r="LA733" s="19"/>
      <c r="LB733" s="19"/>
      <c r="LC733" s="19"/>
      <c r="LD733" s="19"/>
      <c r="LE733" s="19"/>
      <c r="LF733" s="19"/>
      <c r="LG733" s="19"/>
      <c r="LH733" s="19"/>
      <c r="LI733" s="19"/>
      <c r="LJ733" s="19"/>
      <c r="LK733" s="19"/>
      <c r="LL733" s="19"/>
      <c r="LM733" s="19"/>
      <c r="LN733" s="19"/>
      <c r="LO733" s="19"/>
      <c r="LP733" s="19"/>
      <c r="LQ733" s="19"/>
      <c r="LR733" s="19"/>
      <c r="LS733" s="19"/>
      <c r="LT733" s="19"/>
      <c r="LU733" s="19"/>
      <c r="LV733" s="19"/>
      <c r="LW733" s="19"/>
      <c r="LX733" s="19"/>
      <c r="LY733" s="19"/>
      <c r="LZ733" s="19"/>
      <c r="MA733" s="19"/>
      <c r="MB733" s="19"/>
      <c r="MC733" s="19"/>
      <c r="MD733" s="19"/>
      <c r="ME733" s="19"/>
      <c r="MF733" s="19"/>
      <c r="MG733" s="19"/>
      <c r="MH733" s="19"/>
      <c r="MI733" s="19"/>
      <c r="MJ733" s="19"/>
      <c r="MK733" s="19"/>
      <c r="ML733" s="19"/>
      <c r="MM733" s="19"/>
      <c r="MN733" s="19"/>
      <c r="MO733" s="19"/>
      <c r="MP733" s="19"/>
      <c r="MQ733" s="19"/>
      <c r="MR733" s="19"/>
      <c r="MS733" s="19"/>
      <c r="MT733" s="19"/>
      <c r="MU733" s="19"/>
      <c r="MV733" s="19"/>
      <c r="MW733" s="19"/>
      <c r="MX733" s="19"/>
      <c r="MY733" s="19"/>
      <c r="MZ733" s="19"/>
      <c r="NA733" s="19"/>
      <c r="NB733" s="19"/>
      <c r="NC733" s="19"/>
      <c r="ND733" s="19"/>
      <c r="NE733" s="19"/>
      <c r="NF733" s="19"/>
      <c r="NG733" s="19"/>
      <c r="NH733" s="19"/>
      <c r="NI733" s="19"/>
      <c r="NJ733" s="19"/>
      <c r="NK733" s="19"/>
      <c r="NL733" s="19"/>
      <c r="NM733" s="19"/>
      <c r="NN733" s="19"/>
      <c r="NO733" s="19"/>
      <c r="NP733" s="19"/>
      <c r="NQ733" s="19"/>
      <c r="NR733" s="19"/>
      <c r="NS733" s="19"/>
      <c r="NT733" s="19"/>
      <c r="NU733" s="19"/>
      <c r="NV733" s="19"/>
      <c r="NW733" s="19"/>
      <c r="NX733" s="19"/>
      <c r="NY733" s="19"/>
      <c r="NZ733" s="19"/>
      <c r="OA733" s="19"/>
      <c r="OB733" s="19"/>
      <c r="OC733" s="19"/>
      <c r="OD733" s="19"/>
      <c r="OE733" s="19"/>
      <c r="OF733" s="19"/>
      <c r="OG733" s="19"/>
      <c r="OH733" s="19"/>
      <c r="OI733" s="19"/>
      <c r="OJ733" s="19"/>
      <c r="OK733" s="19"/>
      <c r="OL733" s="19"/>
      <c r="OM733" s="19"/>
      <c r="ON733" s="19"/>
      <c r="OO733" s="19"/>
      <c r="OP733" s="19"/>
      <c r="OQ733" s="19"/>
      <c r="OR733" s="19"/>
      <c r="OS733" s="19"/>
      <c r="OT733" s="19"/>
      <c r="OU733" s="19"/>
      <c r="OV733" s="19"/>
      <c r="OW733" s="19"/>
      <c r="OX733" s="19"/>
      <c r="OY733" s="19"/>
      <c r="OZ733" s="19"/>
      <c r="PA733" s="19"/>
      <c r="PB733" s="19"/>
      <c r="PC733" s="19"/>
      <c r="PD733" s="19"/>
      <c r="PE733" s="19"/>
      <c r="PF733" s="19"/>
      <c r="PG733" s="19"/>
      <c r="PH733" s="19"/>
      <c r="PI733" s="19"/>
      <c r="PJ733" s="19"/>
      <c r="PK733" s="19"/>
      <c r="PL733" s="19"/>
      <c r="PM733" s="19"/>
      <c r="PN733" s="19"/>
      <c r="PO733" s="19"/>
      <c r="PP733" s="19"/>
      <c r="PQ733" s="19"/>
      <c r="PR733" s="19"/>
      <c r="PS733" s="19"/>
      <c r="PT733" s="19"/>
      <c r="PU733" s="19"/>
      <c r="PV733" s="19"/>
      <c r="PW733" s="19"/>
      <c r="PX733" s="19"/>
      <c r="PY733" s="19"/>
      <c r="PZ733" s="19"/>
      <c r="QA733" s="19"/>
      <c r="QB733" s="19"/>
      <c r="QC733" s="19"/>
      <c r="QD733" s="19"/>
      <c r="QE733" s="19"/>
      <c r="QF733" s="19"/>
      <c r="QG733" s="19"/>
      <c r="QH733" s="19"/>
      <c r="QI733" s="19"/>
      <c r="QJ733" s="19"/>
      <c r="QK733" s="19"/>
      <c r="QL733" s="19"/>
      <c r="QM733" s="19"/>
      <c r="QN733" s="19"/>
      <c r="QO733" s="19"/>
      <c r="QP733" s="19"/>
      <c r="QQ733" s="19"/>
      <c r="QR733" s="19"/>
      <c r="QS733" s="19"/>
      <c r="QT733" s="19"/>
      <c r="QU733" s="19"/>
      <c r="QV733" s="19"/>
      <c r="QW733" s="19"/>
      <c r="QX733" s="19"/>
      <c r="QY733" s="19"/>
      <c r="QZ733" s="19"/>
      <c r="RA733" s="19"/>
      <c r="RB733" s="19"/>
      <c r="RC733" s="19"/>
      <c r="RD733" s="19"/>
      <c r="RE733" s="19"/>
      <c r="RF733" s="19"/>
      <c r="RG733" s="19"/>
      <c r="RH733" s="19"/>
      <c r="RI733" s="19"/>
      <c r="RJ733" s="19"/>
      <c r="RK733" s="19"/>
      <c r="RL733" s="19"/>
      <c r="RM733" s="19"/>
      <c r="RN733" s="19"/>
      <c r="RO733" s="19"/>
      <c r="RP733" s="19"/>
      <c r="RQ733" s="19"/>
      <c r="RR733" s="19"/>
      <c r="RS733" s="19"/>
      <c r="RT733" s="19"/>
      <c r="RU733" s="19"/>
      <c r="RV733" s="19"/>
      <c r="RW733" s="19"/>
      <c r="RX733" s="19"/>
      <c r="RY733" s="19"/>
      <c r="RZ733" s="19"/>
      <c r="SA733" s="19"/>
      <c r="SB733" s="19"/>
      <c r="SC733" s="19"/>
      <c r="SD733" s="19"/>
      <c r="SE733" s="19"/>
      <c r="SF733" s="19"/>
      <c r="SG733" s="19"/>
      <c r="SH733" s="19"/>
      <c r="SI733" s="19"/>
      <c r="SJ733" s="19"/>
      <c r="SK733" s="19"/>
      <c r="SL733" s="19"/>
      <c r="SM733" s="19"/>
      <c r="SN733" s="19"/>
      <c r="SO733" s="19"/>
      <c r="SP733" s="19"/>
      <c r="SQ733" s="19"/>
      <c r="SR733" s="19"/>
      <c r="SS733" s="19"/>
      <c r="ST733" s="19"/>
      <c r="SU733" s="19"/>
      <c r="SV733" s="19"/>
      <c r="SW733" s="19"/>
      <c r="SX733" s="19"/>
      <c r="SY733" s="19"/>
      <c r="SZ733" s="19"/>
      <c r="TA733" s="19"/>
      <c r="TB733" s="19"/>
      <c r="TC733" s="19"/>
      <c r="TD733" s="19"/>
      <c r="TE733" s="19"/>
      <c r="TF733" s="19"/>
      <c r="TG733" s="19"/>
      <c r="TH733" s="19"/>
      <c r="TI733" s="19"/>
      <c r="TJ733" s="19"/>
      <c r="TK733" s="19"/>
      <c r="TL733" s="19"/>
      <c r="TM733" s="19"/>
      <c r="TN733" s="19"/>
      <c r="TO733" s="19"/>
      <c r="TP733" s="19"/>
      <c r="TQ733" s="19"/>
      <c r="TR733" s="19"/>
      <c r="TS733" s="19"/>
      <c r="TT733" s="19"/>
      <c r="TU733" s="19"/>
      <c r="TV733" s="19"/>
      <c r="TW733" s="19"/>
      <c r="TX733" s="19"/>
      <c r="TY733" s="19"/>
      <c r="TZ733" s="19"/>
      <c r="UA733" s="19"/>
      <c r="UB733" s="19"/>
      <c r="UC733" s="19"/>
      <c r="UD733" s="19"/>
      <c r="UE733" s="19"/>
      <c r="UF733" s="19"/>
      <c r="UG733" s="19"/>
      <c r="UH733" s="19"/>
      <c r="UI733" s="19"/>
      <c r="UJ733" s="19"/>
      <c r="UK733" s="19"/>
      <c r="UL733" s="19"/>
      <c r="UM733" s="19"/>
      <c r="UN733" s="19"/>
      <c r="UO733" s="19"/>
      <c r="UP733" s="19"/>
      <c r="UQ733" s="19"/>
      <c r="UR733" s="19"/>
      <c r="US733" s="19"/>
      <c r="UT733" s="19"/>
      <c r="UU733" s="19"/>
      <c r="UV733" s="19"/>
      <c r="UW733" s="19"/>
      <c r="UX733" s="19"/>
      <c r="UY733" s="19"/>
      <c r="UZ733" s="19"/>
      <c r="VA733" s="19"/>
      <c r="VB733" s="19"/>
      <c r="VC733" s="19"/>
      <c r="VD733" s="19"/>
      <c r="VE733" s="19"/>
      <c r="VF733" s="19"/>
      <c r="VG733" s="19"/>
      <c r="VH733" s="19"/>
      <c r="VI733" s="19"/>
      <c r="VJ733" s="19"/>
      <c r="VK733" s="19"/>
      <c r="VL733" s="19"/>
      <c r="VM733" s="19"/>
      <c r="VN733" s="19"/>
      <c r="VO733" s="19"/>
      <c r="VP733" s="19"/>
      <c r="VQ733" s="19"/>
      <c r="VR733" s="19"/>
      <c r="VS733" s="19"/>
      <c r="VT733" s="19"/>
      <c r="VU733" s="19"/>
      <c r="VV733" s="19"/>
      <c r="VW733" s="19"/>
      <c r="VX733" s="19"/>
      <c r="VY733" s="19"/>
      <c r="VZ733" s="19"/>
      <c r="WA733" s="19"/>
      <c r="WB733" s="19"/>
      <c r="WC733" s="19"/>
      <c r="WD733" s="19"/>
      <c r="WE733" s="19"/>
      <c r="WF733" s="19"/>
      <c r="WG733" s="19"/>
      <c r="WH733" s="19"/>
      <c r="WI733" s="19"/>
      <c r="WJ733" s="19"/>
      <c r="WK733" s="19"/>
      <c r="WL733" s="19"/>
      <c r="WM733" s="19"/>
      <c r="WN733" s="19"/>
      <c r="WO733" s="19"/>
      <c r="WP733" s="19"/>
      <c r="WQ733" s="19"/>
      <c r="WR733" s="19"/>
      <c r="WS733" s="19"/>
      <c r="WT733" s="19"/>
      <c r="WU733" s="19"/>
      <c r="WV733" s="19"/>
    </row>
    <row r="734" spans="1:620" s="20" customFormat="1" ht="38.25" customHeight="1" x14ac:dyDescent="0.2">
      <c r="A734" s="43" t="s">
        <v>967</v>
      </c>
      <c r="B734" s="44"/>
      <c r="C734" s="44"/>
      <c r="D734" s="44"/>
      <c r="E734" s="45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60" t="s">
        <v>617</v>
      </c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 t="s">
        <v>77</v>
      </c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84" t="s">
        <v>94</v>
      </c>
      <c r="AZ734" s="84"/>
      <c r="BA734" s="84"/>
      <c r="BB734" s="84"/>
      <c r="BC734" s="84"/>
      <c r="BD734" s="84"/>
      <c r="BE734" s="60" t="s">
        <v>95</v>
      </c>
      <c r="BF734" s="60"/>
      <c r="BG734" s="60"/>
      <c r="BH734" s="60"/>
      <c r="BI734" s="60"/>
      <c r="BJ734" s="60"/>
      <c r="BK734" s="60"/>
      <c r="BL734" s="60"/>
      <c r="BM734" s="60"/>
      <c r="BN734" s="58">
        <v>300</v>
      </c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  <c r="BY734" s="76" t="s">
        <v>22</v>
      </c>
      <c r="BZ734" s="76"/>
      <c r="CA734" s="76"/>
      <c r="CB734" s="76"/>
      <c r="CC734" s="76"/>
      <c r="CD734" s="76"/>
      <c r="CE734" s="62" t="s">
        <v>80</v>
      </c>
      <c r="CF734" s="62"/>
      <c r="CG734" s="62"/>
      <c r="CH734" s="62"/>
      <c r="CI734" s="62"/>
      <c r="CJ734" s="62"/>
      <c r="CK734" s="62"/>
      <c r="CL734" s="62"/>
      <c r="CM734" s="62"/>
      <c r="CN734" s="85">
        <v>19810750</v>
      </c>
      <c r="CO734" s="85"/>
      <c r="CP734" s="85"/>
      <c r="CQ734" s="85"/>
      <c r="CR734" s="85"/>
      <c r="CS734" s="85"/>
      <c r="CT734" s="85"/>
      <c r="CU734" s="85"/>
      <c r="CV734" s="85"/>
      <c r="CW734" s="85"/>
      <c r="CX734" s="85"/>
      <c r="CY734" s="85"/>
      <c r="CZ734" s="85"/>
      <c r="DA734" s="85"/>
      <c r="DB734" s="59" t="s">
        <v>634</v>
      </c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 t="s">
        <v>644</v>
      </c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62" t="s">
        <v>102</v>
      </c>
      <c r="EA734" s="62"/>
      <c r="EB734" s="62"/>
      <c r="EC734" s="62"/>
      <c r="ED734" s="62"/>
      <c r="EE734" s="62"/>
      <c r="EF734" s="62"/>
      <c r="EG734" s="62"/>
      <c r="EH734" s="62"/>
      <c r="EI734" s="62"/>
      <c r="EJ734" s="62"/>
      <c r="EK734" s="62"/>
      <c r="EL734" s="62" t="s">
        <v>103</v>
      </c>
      <c r="EM734" s="62"/>
      <c r="EN734" s="62"/>
      <c r="EO734" s="62"/>
      <c r="EP734" s="62"/>
      <c r="EQ734" s="62"/>
      <c r="ER734" s="62"/>
      <c r="ES734" s="62"/>
      <c r="ET734" s="62"/>
      <c r="EU734" s="62"/>
      <c r="EV734" s="62"/>
      <c r="EW734" s="62"/>
      <c r="EX734" s="62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1"/>
      <c r="FM734" s="141"/>
      <c r="FN734" s="141"/>
      <c r="FO734" s="141"/>
      <c r="FP734" s="141"/>
      <c r="FQ734" s="141"/>
      <c r="FR734" s="141"/>
      <c r="FS734" s="141"/>
      <c r="FT734" s="141"/>
      <c r="FU734" s="141"/>
      <c r="FV734" s="141"/>
      <c r="FW734" s="141"/>
      <c r="FX734" s="141"/>
      <c r="FY734" s="141"/>
      <c r="FZ734" s="141"/>
      <c r="GA734" s="141"/>
      <c r="GB734" s="141"/>
      <c r="GC734" s="141"/>
      <c r="GD734" s="141"/>
      <c r="GE734" s="141"/>
      <c r="GF734" s="141"/>
      <c r="GG734" s="141"/>
      <c r="GH734" s="141"/>
      <c r="GI734" s="141"/>
      <c r="GJ734" s="141"/>
      <c r="GK734" s="141"/>
      <c r="GL734" s="141"/>
      <c r="GM734" s="140"/>
      <c r="GN734" s="140"/>
      <c r="GO734" s="140"/>
      <c r="GP734" s="140"/>
      <c r="GQ734" s="140"/>
      <c r="GR734" s="140"/>
      <c r="GS734" s="141"/>
      <c r="GT734" s="141"/>
      <c r="GU734" s="141"/>
      <c r="GV734" s="141"/>
      <c r="GW734" s="141"/>
      <c r="GX734" s="141"/>
      <c r="GY734" s="141"/>
      <c r="GZ734" s="141"/>
      <c r="HA734" s="141"/>
      <c r="HB734" s="142"/>
      <c r="HC734" s="142"/>
      <c r="HD734" s="142"/>
      <c r="HE734" s="142"/>
      <c r="HF734" s="142"/>
      <c r="HG734" s="142"/>
      <c r="HH734" s="142"/>
      <c r="HI734" s="142"/>
      <c r="HJ734" s="142"/>
      <c r="HK734" s="142"/>
      <c r="HL734" s="142"/>
      <c r="HM734" s="143"/>
      <c r="HN734" s="143"/>
      <c r="HO734" s="143"/>
      <c r="HP734" s="143"/>
      <c r="HQ734" s="143"/>
      <c r="HR734" s="143"/>
      <c r="HS734" s="141"/>
      <c r="HT734" s="141"/>
      <c r="HU734" s="141"/>
      <c r="HV734" s="141"/>
      <c r="HW734" s="141"/>
      <c r="HX734" s="141"/>
      <c r="HY734" s="141"/>
      <c r="HZ734" s="141"/>
      <c r="IA734" s="141"/>
      <c r="IB734" s="144"/>
      <c r="IC734" s="144"/>
      <c r="ID734" s="144"/>
      <c r="IE734" s="144"/>
      <c r="IF734" s="144"/>
      <c r="IG734" s="144"/>
      <c r="IH734" s="144"/>
      <c r="II734" s="144"/>
      <c r="IJ734" s="144"/>
      <c r="IK734" s="144"/>
      <c r="IL734" s="144"/>
      <c r="IM734" s="144"/>
      <c r="IN734" s="144"/>
      <c r="IO734" s="144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9"/>
      <c r="JO734" s="139"/>
      <c r="JP734" s="139"/>
      <c r="JQ734" s="139"/>
      <c r="JR734" s="139"/>
      <c r="JS734" s="139"/>
      <c r="JT734" s="139"/>
      <c r="JU734" s="139"/>
      <c r="JV734" s="139"/>
      <c r="JW734" s="139"/>
      <c r="JX734" s="139"/>
      <c r="JY734" s="139"/>
      <c r="JZ734" s="139"/>
      <c r="KA734" s="139"/>
      <c r="KB734" s="139"/>
      <c r="KC734" s="139"/>
      <c r="KD734" s="139"/>
      <c r="KE734" s="139"/>
      <c r="KF734" s="139"/>
      <c r="KG734" s="139"/>
      <c r="KH734" s="139"/>
      <c r="KI734" s="139"/>
      <c r="KJ734" s="139"/>
      <c r="KK734" s="139"/>
      <c r="KL734" s="139"/>
      <c r="KM734" s="139"/>
      <c r="KN734" s="139"/>
      <c r="KO734" s="139"/>
      <c r="KP734" s="139"/>
      <c r="KQ734" s="22"/>
      <c r="KR734" s="23"/>
      <c r="KS734" s="19"/>
      <c r="KT734" s="19"/>
      <c r="KU734" s="19"/>
      <c r="KV734" s="19"/>
      <c r="KW734" s="19"/>
      <c r="KX734" s="19"/>
      <c r="KY734" s="19"/>
      <c r="KZ734" s="19"/>
      <c r="LA734" s="19"/>
      <c r="LB734" s="19"/>
      <c r="LC734" s="19"/>
      <c r="LD734" s="19"/>
      <c r="LE734" s="19"/>
      <c r="LF734" s="19"/>
      <c r="LG734" s="19"/>
      <c r="LH734" s="19"/>
      <c r="LI734" s="19"/>
      <c r="LJ734" s="19"/>
      <c r="LK734" s="19"/>
      <c r="LL734" s="19"/>
      <c r="LM734" s="19"/>
      <c r="LN734" s="19"/>
      <c r="LO734" s="19"/>
      <c r="LP734" s="19"/>
      <c r="LQ734" s="19"/>
      <c r="LR734" s="19"/>
      <c r="LS734" s="19"/>
      <c r="LT734" s="19"/>
      <c r="LU734" s="19"/>
      <c r="LV734" s="19"/>
      <c r="LW734" s="19"/>
      <c r="LX734" s="19"/>
      <c r="LY734" s="19"/>
      <c r="LZ734" s="19"/>
      <c r="MA734" s="19"/>
      <c r="MB734" s="19"/>
      <c r="MC734" s="19"/>
      <c r="MD734" s="19"/>
      <c r="ME734" s="19"/>
      <c r="MF734" s="19"/>
      <c r="MG734" s="19"/>
      <c r="MH734" s="19"/>
      <c r="MI734" s="19"/>
      <c r="MJ734" s="19"/>
      <c r="MK734" s="19"/>
      <c r="ML734" s="19"/>
      <c r="MM734" s="19"/>
      <c r="MN734" s="19"/>
      <c r="MO734" s="19"/>
      <c r="MP734" s="19"/>
      <c r="MQ734" s="19"/>
      <c r="MR734" s="19"/>
      <c r="MS734" s="19"/>
      <c r="MT734" s="19"/>
      <c r="MU734" s="19"/>
      <c r="MV734" s="19"/>
      <c r="MW734" s="19"/>
      <c r="MX734" s="19"/>
      <c r="MY734" s="19"/>
      <c r="MZ734" s="19"/>
      <c r="NA734" s="19"/>
      <c r="NB734" s="19"/>
      <c r="NC734" s="19"/>
      <c r="ND734" s="19"/>
      <c r="NE734" s="19"/>
      <c r="NF734" s="19"/>
      <c r="NG734" s="19"/>
      <c r="NH734" s="19"/>
      <c r="NI734" s="19"/>
      <c r="NJ734" s="19"/>
      <c r="NK734" s="19"/>
      <c r="NL734" s="19"/>
      <c r="NM734" s="19"/>
      <c r="NN734" s="19"/>
      <c r="NO734" s="19"/>
      <c r="NP734" s="19"/>
      <c r="NQ734" s="19"/>
      <c r="NR734" s="19"/>
      <c r="NS734" s="19"/>
      <c r="NT734" s="19"/>
      <c r="NU734" s="19"/>
      <c r="NV734" s="19"/>
      <c r="NW734" s="19"/>
      <c r="NX734" s="19"/>
      <c r="NY734" s="19"/>
      <c r="NZ734" s="19"/>
      <c r="OA734" s="19"/>
      <c r="OB734" s="19"/>
      <c r="OC734" s="19"/>
      <c r="OD734" s="19"/>
      <c r="OE734" s="19"/>
      <c r="OF734" s="19"/>
      <c r="OG734" s="19"/>
      <c r="OH734" s="19"/>
      <c r="OI734" s="19"/>
      <c r="OJ734" s="19"/>
      <c r="OK734" s="19"/>
      <c r="OL734" s="19"/>
      <c r="OM734" s="19"/>
      <c r="ON734" s="19"/>
      <c r="OO734" s="19"/>
      <c r="OP734" s="19"/>
      <c r="OQ734" s="19"/>
      <c r="OR734" s="19"/>
      <c r="OS734" s="19"/>
      <c r="OT734" s="19"/>
      <c r="OU734" s="19"/>
      <c r="OV734" s="19"/>
      <c r="OW734" s="19"/>
      <c r="OX734" s="19"/>
      <c r="OY734" s="19"/>
      <c r="OZ734" s="19"/>
      <c r="PA734" s="19"/>
      <c r="PB734" s="19"/>
      <c r="PC734" s="19"/>
      <c r="PD734" s="19"/>
      <c r="PE734" s="19"/>
      <c r="PF734" s="19"/>
      <c r="PG734" s="19"/>
      <c r="PH734" s="19"/>
      <c r="PI734" s="19"/>
      <c r="PJ734" s="19"/>
      <c r="PK734" s="19"/>
      <c r="PL734" s="19"/>
      <c r="PM734" s="19"/>
      <c r="PN734" s="19"/>
      <c r="PO734" s="19"/>
      <c r="PP734" s="19"/>
      <c r="PQ734" s="19"/>
      <c r="PR734" s="19"/>
      <c r="PS734" s="19"/>
      <c r="PT734" s="19"/>
      <c r="PU734" s="19"/>
      <c r="PV734" s="19"/>
      <c r="PW734" s="19"/>
      <c r="PX734" s="19"/>
      <c r="PY734" s="19"/>
      <c r="PZ734" s="19"/>
      <c r="QA734" s="19"/>
      <c r="QB734" s="19"/>
      <c r="QC734" s="19"/>
      <c r="QD734" s="19"/>
      <c r="QE734" s="19"/>
      <c r="QF734" s="19"/>
      <c r="QG734" s="19"/>
      <c r="QH734" s="19"/>
      <c r="QI734" s="19"/>
      <c r="QJ734" s="19"/>
      <c r="QK734" s="19"/>
      <c r="QL734" s="19"/>
      <c r="QM734" s="19"/>
      <c r="QN734" s="19"/>
      <c r="QO734" s="19"/>
      <c r="QP734" s="19"/>
      <c r="QQ734" s="19"/>
      <c r="QR734" s="19"/>
      <c r="QS734" s="19"/>
      <c r="QT734" s="19"/>
      <c r="QU734" s="19"/>
      <c r="QV734" s="19"/>
      <c r="QW734" s="19"/>
      <c r="QX734" s="19"/>
      <c r="QY734" s="19"/>
      <c r="QZ734" s="19"/>
      <c r="RA734" s="19"/>
      <c r="RB734" s="19"/>
      <c r="RC734" s="19"/>
      <c r="RD734" s="19"/>
      <c r="RE734" s="19"/>
      <c r="RF734" s="19"/>
      <c r="RG734" s="19"/>
      <c r="RH734" s="19"/>
      <c r="RI734" s="19"/>
      <c r="RJ734" s="19"/>
      <c r="RK734" s="19"/>
      <c r="RL734" s="19"/>
      <c r="RM734" s="19"/>
      <c r="RN734" s="19"/>
      <c r="RO734" s="19"/>
      <c r="RP734" s="19"/>
      <c r="RQ734" s="19"/>
      <c r="RR734" s="19"/>
      <c r="RS734" s="19"/>
      <c r="RT734" s="19"/>
      <c r="RU734" s="19"/>
      <c r="RV734" s="19"/>
      <c r="RW734" s="19"/>
      <c r="RX734" s="19"/>
      <c r="RY734" s="19"/>
      <c r="RZ734" s="19"/>
      <c r="SA734" s="19"/>
      <c r="SB734" s="19"/>
      <c r="SC734" s="19"/>
      <c r="SD734" s="19"/>
      <c r="SE734" s="19"/>
      <c r="SF734" s="19"/>
      <c r="SG734" s="19"/>
      <c r="SH734" s="19"/>
      <c r="SI734" s="19"/>
      <c r="SJ734" s="19"/>
      <c r="SK734" s="19"/>
      <c r="SL734" s="19"/>
      <c r="SM734" s="19"/>
      <c r="SN734" s="19"/>
      <c r="SO734" s="19"/>
      <c r="SP734" s="19"/>
      <c r="SQ734" s="19"/>
      <c r="SR734" s="19"/>
      <c r="SS734" s="19"/>
      <c r="ST734" s="19"/>
      <c r="SU734" s="19"/>
      <c r="SV734" s="19"/>
      <c r="SW734" s="19"/>
      <c r="SX734" s="19"/>
      <c r="SY734" s="19"/>
      <c r="SZ734" s="19"/>
      <c r="TA734" s="19"/>
      <c r="TB734" s="19"/>
      <c r="TC734" s="19"/>
      <c r="TD734" s="19"/>
      <c r="TE734" s="19"/>
      <c r="TF734" s="19"/>
      <c r="TG734" s="19"/>
      <c r="TH734" s="19"/>
      <c r="TI734" s="19"/>
      <c r="TJ734" s="19"/>
      <c r="TK734" s="19"/>
      <c r="TL734" s="19"/>
      <c r="TM734" s="19"/>
      <c r="TN734" s="19"/>
      <c r="TO734" s="19"/>
      <c r="TP734" s="19"/>
      <c r="TQ734" s="19"/>
      <c r="TR734" s="19"/>
      <c r="TS734" s="19"/>
      <c r="TT734" s="19"/>
      <c r="TU734" s="19"/>
      <c r="TV734" s="19"/>
      <c r="TW734" s="19"/>
      <c r="TX734" s="19"/>
      <c r="TY734" s="19"/>
      <c r="TZ734" s="19"/>
      <c r="UA734" s="19"/>
      <c r="UB734" s="19"/>
      <c r="UC734" s="19"/>
      <c r="UD734" s="19"/>
      <c r="UE734" s="19"/>
      <c r="UF734" s="19"/>
      <c r="UG734" s="19"/>
      <c r="UH734" s="19"/>
      <c r="UI734" s="19"/>
      <c r="UJ734" s="19"/>
      <c r="UK734" s="19"/>
      <c r="UL734" s="19"/>
      <c r="UM734" s="19"/>
      <c r="UN734" s="19"/>
      <c r="UO734" s="19"/>
      <c r="UP734" s="19"/>
      <c r="UQ734" s="19"/>
      <c r="UR734" s="19"/>
      <c r="US734" s="19"/>
      <c r="UT734" s="19"/>
      <c r="UU734" s="19"/>
      <c r="UV734" s="19"/>
      <c r="UW734" s="19"/>
      <c r="UX734" s="19"/>
      <c r="UY734" s="19"/>
      <c r="UZ734" s="19"/>
      <c r="VA734" s="19"/>
      <c r="VB734" s="19"/>
      <c r="VC734" s="19"/>
      <c r="VD734" s="19"/>
      <c r="VE734" s="19"/>
      <c r="VF734" s="19"/>
      <c r="VG734" s="19"/>
      <c r="VH734" s="19"/>
      <c r="VI734" s="19"/>
      <c r="VJ734" s="19"/>
      <c r="VK734" s="19"/>
      <c r="VL734" s="19"/>
      <c r="VM734" s="19"/>
      <c r="VN734" s="19"/>
      <c r="VO734" s="19"/>
      <c r="VP734" s="19"/>
      <c r="VQ734" s="19"/>
      <c r="VR734" s="19"/>
      <c r="VS734" s="19"/>
      <c r="VT734" s="19"/>
      <c r="VU734" s="19"/>
      <c r="VV734" s="19"/>
      <c r="VW734" s="19"/>
      <c r="VX734" s="19"/>
      <c r="VY734" s="19"/>
      <c r="VZ734" s="19"/>
      <c r="WA734" s="19"/>
      <c r="WB734" s="19"/>
      <c r="WC734" s="19"/>
      <c r="WD734" s="19"/>
      <c r="WE734" s="19"/>
      <c r="WF734" s="19"/>
      <c r="WG734" s="19"/>
      <c r="WH734" s="19"/>
      <c r="WI734" s="19"/>
      <c r="WJ734" s="19"/>
      <c r="WK734" s="19"/>
      <c r="WL734" s="19"/>
      <c r="WM734" s="19"/>
      <c r="WN734" s="19"/>
      <c r="WO734" s="19"/>
      <c r="WP734" s="19"/>
      <c r="WQ734" s="19"/>
      <c r="WR734" s="19"/>
      <c r="WS734" s="19"/>
      <c r="WT734" s="19"/>
      <c r="WU734" s="19"/>
      <c r="WV734" s="19"/>
    </row>
    <row r="735" spans="1:620" s="20" customFormat="1" ht="64.5" customHeight="1" x14ac:dyDescent="0.2">
      <c r="A735" s="43" t="s">
        <v>968</v>
      </c>
      <c r="B735" s="44"/>
      <c r="C735" s="44"/>
      <c r="D735" s="44"/>
      <c r="E735" s="45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60" t="s">
        <v>556</v>
      </c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 t="s">
        <v>77</v>
      </c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84" t="s">
        <v>78</v>
      </c>
      <c r="AZ735" s="84"/>
      <c r="BA735" s="84"/>
      <c r="BB735" s="84"/>
      <c r="BC735" s="84"/>
      <c r="BD735" s="84"/>
      <c r="BE735" s="60" t="s">
        <v>79</v>
      </c>
      <c r="BF735" s="60"/>
      <c r="BG735" s="60"/>
      <c r="BH735" s="60"/>
      <c r="BI735" s="60"/>
      <c r="BJ735" s="60"/>
      <c r="BK735" s="60"/>
      <c r="BL735" s="60"/>
      <c r="BM735" s="60"/>
      <c r="BN735" s="59" t="s">
        <v>74</v>
      </c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  <c r="BY735" s="76" t="s">
        <v>22</v>
      </c>
      <c r="BZ735" s="76"/>
      <c r="CA735" s="76"/>
      <c r="CB735" s="76"/>
      <c r="CC735" s="76"/>
      <c r="CD735" s="76"/>
      <c r="CE735" s="62" t="s">
        <v>80</v>
      </c>
      <c r="CF735" s="62"/>
      <c r="CG735" s="62"/>
      <c r="CH735" s="62"/>
      <c r="CI735" s="62"/>
      <c r="CJ735" s="62"/>
      <c r="CK735" s="62"/>
      <c r="CL735" s="62"/>
      <c r="CM735" s="62"/>
      <c r="CN735" s="85">
        <v>8574148</v>
      </c>
      <c r="CO735" s="85"/>
      <c r="CP735" s="85"/>
      <c r="CQ735" s="85"/>
      <c r="CR735" s="85"/>
      <c r="CS735" s="85"/>
      <c r="CT735" s="85"/>
      <c r="CU735" s="85"/>
      <c r="CV735" s="85"/>
      <c r="CW735" s="85"/>
      <c r="CX735" s="85"/>
      <c r="CY735" s="85"/>
      <c r="CZ735" s="85"/>
      <c r="DA735" s="85"/>
      <c r="DB735" s="59" t="s">
        <v>634</v>
      </c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 t="s">
        <v>644</v>
      </c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62" t="s">
        <v>102</v>
      </c>
      <c r="EA735" s="62"/>
      <c r="EB735" s="62"/>
      <c r="EC735" s="62"/>
      <c r="ED735" s="62"/>
      <c r="EE735" s="62"/>
      <c r="EF735" s="62"/>
      <c r="EG735" s="62"/>
      <c r="EH735" s="62"/>
      <c r="EI735" s="62"/>
      <c r="EJ735" s="62"/>
      <c r="EK735" s="62"/>
      <c r="EL735" s="62" t="s">
        <v>103</v>
      </c>
      <c r="EM735" s="62"/>
      <c r="EN735" s="62"/>
      <c r="EO735" s="62"/>
      <c r="EP735" s="62"/>
      <c r="EQ735" s="62"/>
      <c r="ER735" s="62"/>
      <c r="ES735" s="62"/>
      <c r="ET735" s="62"/>
      <c r="EU735" s="62"/>
      <c r="EV735" s="62"/>
      <c r="EW735" s="62"/>
      <c r="EX735" s="62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1"/>
      <c r="FM735" s="141"/>
      <c r="FN735" s="141"/>
      <c r="FO735" s="141"/>
      <c r="FP735" s="141"/>
      <c r="FQ735" s="141"/>
      <c r="FR735" s="141"/>
      <c r="FS735" s="141"/>
      <c r="FT735" s="141"/>
      <c r="FU735" s="141"/>
      <c r="FV735" s="141"/>
      <c r="FW735" s="141"/>
      <c r="FX735" s="141"/>
      <c r="FY735" s="141"/>
      <c r="FZ735" s="141"/>
      <c r="GA735" s="141"/>
      <c r="GB735" s="141"/>
      <c r="GC735" s="141"/>
      <c r="GD735" s="141"/>
      <c r="GE735" s="141"/>
      <c r="GF735" s="141"/>
      <c r="GG735" s="141"/>
      <c r="GH735" s="141"/>
      <c r="GI735" s="141"/>
      <c r="GJ735" s="141"/>
      <c r="GK735" s="141"/>
      <c r="GL735" s="141"/>
      <c r="GM735" s="140"/>
      <c r="GN735" s="140"/>
      <c r="GO735" s="140"/>
      <c r="GP735" s="140"/>
      <c r="GQ735" s="140"/>
      <c r="GR735" s="140"/>
      <c r="GS735" s="141"/>
      <c r="GT735" s="141"/>
      <c r="GU735" s="141"/>
      <c r="GV735" s="141"/>
      <c r="GW735" s="141"/>
      <c r="GX735" s="141"/>
      <c r="GY735" s="141"/>
      <c r="GZ735" s="141"/>
      <c r="HA735" s="141"/>
      <c r="HB735" s="142"/>
      <c r="HC735" s="142"/>
      <c r="HD735" s="142"/>
      <c r="HE735" s="142"/>
      <c r="HF735" s="142"/>
      <c r="HG735" s="142"/>
      <c r="HH735" s="142"/>
      <c r="HI735" s="142"/>
      <c r="HJ735" s="142"/>
      <c r="HK735" s="142"/>
      <c r="HL735" s="142"/>
      <c r="HM735" s="143"/>
      <c r="HN735" s="143"/>
      <c r="HO735" s="143"/>
      <c r="HP735" s="143"/>
      <c r="HQ735" s="143"/>
      <c r="HR735" s="143"/>
      <c r="HS735" s="141"/>
      <c r="HT735" s="141"/>
      <c r="HU735" s="141"/>
      <c r="HV735" s="141"/>
      <c r="HW735" s="141"/>
      <c r="HX735" s="141"/>
      <c r="HY735" s="141"/>
      <c r="HZ735" s="141"/>
      <c r="IA735" s="141"/>
      <c r="IB735" s="144"/>
      <c r="IC735" s="144"/>
      <c r="ID735" s="144"/>
      <c r="IE735" s="144"/>
      <c r="IF735" s="144"/>
      <c r="IG735" s="144"/>
      <c r="IH735" s="144"/>
      <c r="II735" s="144"/>
      <c r="IJ735" s="144"/>
      <c r="IK735" s="144"/>
      <c r="IL735" s="144"/>
      <c r="IM735" s="144"/>
      <c r="IN735" s="144"/>
      <c r="IO735" s="144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9"/>
      <c r="JO735" s="139"/>
      <c r="JP735" s="139"/>
      <c r="JQ735" s="139"/>
      <c r="JR735" s="139"/>
      <c r="JS735" s="139"/>
      <c r="JT735" s="139"/>
      <c r="JU735" s="139"/>
      <c r="JV735" s="139"/>
      <c r="JW735" s="139"/>
      <c r="JX735" s="139"/>
      <c r="JY735" s="139"/>
      <c r="JZ735" s="139"/>
      <c r="KA735" s="139"/>
      <c r="KB735" s="139"/>
      <c r="KC735" s="139"/>
      <c r="KD735" s="139"/>
      <c r="KE735" s="139"/>
      <c r="KF735" s="139"/>
      <c r="KG735" s="139"/>
      <c r="KH735" s="139"/>
      <c r="KI735" s="139"/>
      <c r="KJ735" s="139"/>
      <c r="KK735" s="139"/>
      <c r="KL735" s="139"/>
      <c r="KM735" s="139"/>
      <c r="KN735" s="139"/>
      <c r="KO735" s="139"/>
      <c r="KP735" s="139"/>
      <c r="KQ735" s="22"/>
      <c r="KR735" s="23"/>
      <c r="KS735" s="19"/>
      <c r="KT735" s="19"/>
      <c r="KU735" s="19"/>
      <c r="KV735" s="19"/>
      <c r="KW735" s="19"/>
      <c r="KX735" s="19"/>
      <c r="KY735" s="19"/>
      <c r="KZ735" s="19"/>
      <c r="LA735" s="19"/>
      <c r="LB735" s="19"/>
      <c r="LC735" s="19"/>
      <c r="LD735" s="19"/>
      <c r="LE735" s="19"/>
      <c r="LF735" s="19"/>
      <c r="LG735" s="19"/>
      <c r="LH735" s="19"/>
      <c r="LI735" s="19"/>
      <c r="LJ735" s="19"/>
      <c r="LK735" s="19"/>
      <c r="LL735" s="19"/>
      <c r="LM735" s="19"/>
      <c r="LN735" s="19"/>
      <c r="LO735" s="19"/>
      <c r="LP735" s="19"/>
      <c r="LQ735" s="19"/>
      <c r="LR735" s="19"/>
      <c r="LS735" s="19"/>
      <c r="LT735" s="19"/>
      <c r="LU735" s="19"/>
      <c r="LV735" s="19"/>
      <c r="LW735" s="19"/>
      <c r="LX735" s="19"/>
      <c r="LY735" s="19"/>
      <c r="LZ735" s="19"/>
      <c r="MA735" s="19"/>
      <c r="MB735" s="19"/>
      <c r="MC735" s="19"/>
      <c r="MD735" s="19"/>
      <c r="ME735" s="19"/>
      <c r="MF735" s="19"/>
      <c r="MG735" s="19"/>
      <c r="MH735" s="19"/>
      <c r="MI735" s="19"/>
      <c r="MJ735" s="19"/>
      <c r="MK735" s="19"/>
      <c r="ML735" s="19"/>
      <c r="MM735" s="19"/>
      <c r="MN735" s="19"/>
      <c r="MO735" s="19"/>
      <c r="MP735" s="19"/>
      <c r="MQ735" s="19"/>
      <c r="MR735" s="19"/>
      <c r="MS735" s="19"/>
      <c r="MT735" s="19"/>
      <c r="MU735" s="19"/>
      <c r="MV735" s="19"/>
      <c r="MW735" s="19"/>
      <c r="MX735" s="19"/>
      <c r="MY735" s="19"/>
      <c r="MZ735" s="19"/>
      <c r="NA735" s="19"/>
      <c r="NB735" s="19"/>
      <c r="NC735" s="19"/>
      <c r="ND735" s="19"/>
      <c r="NE735" s="19"/>
      <c r="NF735" s="19"/>
      <c r="NG735" s="19"/>
      <c r="NH735" s="19"/>
      <c r="NI735" s="19"/>
      <c r="NJ735" s="19"/>
      <c r="NK735" s="19"/>
      <c r="NL735" s="19"/>
      <c r="NM735" s="19"/>
      <c r="NN735" s="19"/>
      <c r="NO735" s="19"/>
      <c r="NP735" s="19"/>
      <c r="NQ735" s="19"/>
      <c r="NR735" s="19"/>
      <c r="NS735" s="19"/>
      <c r="NT735" s="19"/>
      <c r="NU735" s="19"/>
      <c r="NV735" s="19"/>
      <c r="NW735" s="19"/>
      <c r="NX735" s="19"/>
      <c r="NY735" s="19"/>
      <c r="NZ735" s="19"/>
      <c r="OA735" s="19"/>
      <c r="OB735" s="19"/>
      <c r="OC735" s="19"/>
      <c r="OD735" s="19"/>
      <c r="OE735" s="19"/>
      <c r="OF735" s="19"/>
      <c r="OG735" s="19"/>
      <c r="OH735" s="19"/>
      <c r="OI735" s="19"/>
      <c r="OJ735" s="19"/>
      <c r="OK735" s="19"/>
      <c r="OL735" s="19"/>
      <c r="OM735" s="19"/>
      <c r="ON735" s="19"/>
      <c r="OO735" s="19"/>
      <c r="OP735" s="19"/>
      <c r="OQ735" s="19"/>
      <c r="OR735" s="19"/>
      <c r="OS735" s="19"/>
      <c r="OT735" s="19"/>
      <c r="OU735" s="19"/>
      <c r="OV735" s="19"/>
      <c r="OW735" s="19"/>
      <c r="OX735" s="19"/>
      <c r="OY735" s="19"/>
      <c r="OZ735" s="19"/>
      <c r="PA735" s="19"/>
      <c r="PB735" s="19"/>
      <c r="PC735" s="19"/>
      <c r="PD735" s="19"/>
      <c r="PE735" s="19"/>
      <c r="PF735" s="19"/>
      <c r="PG735" s="19"/>
      <c r="PH735" s="19"/>
      <c r="PI735" s="19"/>
      <c r="PJ735" s="19"/>
      <c r="PK735" s="19"/>
      <c r="PL735" s="19"/>
      <c r="PM735" s="19"/>
      <c r="PN735" s="19"/>
      <c r="PO735" s="19"/>
      <c r="PP735" s="19"/>
      <c r="PQ735" s="19"/>
      <c r="PR735" s="19"/>
      <c r="PS735" s="19"/>
      <c r="PT735" s="19"/>
      <c r="PU735" s="19"/>
      <c r="PV735" s="19"/>
      <c r="PW735" s="19"/>
      <c r="PX735" s="19"/>
      <c r="PY735" s="19"/>
      <c r="PZ735" s="19"/>
      <c r="QA735" s="19"/>
      <c r="QB735" s="19"/>
      <c r="QC735" s="19"/>
      <c r="QD735" s="19"/>
      <c r="QE735" s="19"/>
      <c r="QF735" s="19"/>
      <c r="QG735" s="19"/>
      <c r="QH735" s="19"/>
      <c r="QI735" s="19"/>
      <c r="QJ735" s="19"/>
      <c r="QK735" s="19"/>
      <c r="QL735" s="19"/>
      <c r="QM735" s="19"/>
      <c r="QN735" s="19"/>
      <c r="QO735" s="19"/>
      <c r="QP735" s="19"/>
      <c r="QQ735" s="19"/>
      <c r="QR735" s="19"/>
      <c r="QS735" s="19"/>
      <c r="QT735" s="19"/>
      <c r="QU735" s="19"/>
      <c r="QV735" s="19"/>
      <c r="QW735" s="19"/>
      <c r="QX735" s="19"/>
      <c r="QY735" s="19"/>
      <c r="QZ735" s="19"/>
      <c r="RA735" s="19"/>
      <c r="RB735" s="19"/>
      <c r="RC735" s="19"/>
      <c r="RD735" s="19"/>
      <c r="RE735" s="19"/>
      <c r="RF735" s="19"/>
      <c r="RG735" s="19"/>
      <c r="RH735" s="19"/>
      <c r="RI735" s="19"/>
      <c r="RJ735" s="19"/>
      <c r="RK735" s="19"/>
      <c r="RL735" s="19"/>
      <c r="RM735" s="19"/>
      <c r="RN735" s="19"/>
      <c r="RO735" s="19"/>
      <c r="RP735" s="19"/>
      <c r="RQ735" s="19"/>
      <c r="RR735" s="19"/>
      <c r="RS735" s="19"/>
      <c r="RT735" s="19"/>
      <c r="RU735" s="19"/>
      <c r="RV735" s="19"/>
      <c r="RW735" s="19"/>
      <c r="RX735" s="19"/>
      <c r="RY735" s="19"/>
      <c r="RZ735" s="19"/>
      <c r="SA735" s="19"/>
      <c r="SB735" s="19"/>
      <c r="SC735" s="19"/>
      <c r="SD735" s="19"/>
      <c r="SE735" s="19"/>
      <c r="SF735" s="19"/>
      <c r="SG735" s="19"/>
      <c r="SH735" s="19"/>
      <c r="SI735" s="19"/>
      <c r="SJ735" s="19"/>
      <c r="SK735" s="19"/>
      <c r="SL735" s="19"/>
      <c r="SM735" s="19"/>
      <c r="SN735" s="19"/>
      <c r="SO735" s="19"/>
      <c r="SP735" s="19"/>
      <c r="SQ735" s="19"/>
      <c r="SR735" s="19"/>
      <c r="SS735" s="19"/>
      <c r="ST735" s="19"/>
      <c r="SU735" s="19"/>
      <c r="SV735" s="19"/>
      <c r="SW735" s="19"/>
      <c r="SX735" s="19"/>
      <c r="SY735" s="19"/>
      <c r="SZ735" s="19"/>
      <c r="TA735" s="19"/>
      <c r="TB735" s="19"/>
      <c r="TC735" s="19"/>
      <c r="TD735" s="19"/>
      <c r="TE735" s="19"/>
      <c r="TF735" s="19"/>
      <c r="TG735" s="19"/>
      <c r="TH735" s="19"/>
      <c r="TI735" s="19"/>
      <c r="TJ735" s="19"/>
      <c r="TK735" s="19"/>
      <c r="TL735" s="19"/>
      <c r="TM735" s="19"/>
      <c r="TN735" s="19"/>
      <c r="TO735" s="19"/>
      <c r="TP735" s="19"/>
      <c r="TQ735" s="19"/>
      <c r="TR735" s="19"/>
      <c r="TS735" s="19"/>
      <c r="TT735" s="19"/>
      <c r="TU735" s="19"/>
      <c r="TV735" s="19"/>
      <c r="TW735" s="19"/>
      <c r="TX735" s="19"/>
      <c r="TY735" s="19"/>
      <c r="TZ735" s="19"/>
      <c r="UA735" s="19"/>
      <c r="UB735" s="19"/>
      <c r="UC735" s="19"/>
      <c r="UD735" s="19"/>
      <c r="UE735" s="19"/>
      <c r="UF735" s="19"/>
      <c r="UG735" s="19"/>
      <c r="UH735" s="19"/>
      <c r="UI735" s="19"/>
      <c r="UJ735" s="19"/>
      <c r="UK735" s="19"/>
      <c r="UL735" s="19"/>
      <c r="UM735" s="19"/>
      <c r="UN735" s="19"/>
      <c r="UO735" s="19"/>
      <c r="UP735" s="19"/>
      <c r="UQ735" s="19"/>
      <c r="UR735" s="19"/>
      <c r="US735" s="19"/>
      <c r="UT735" s="19"/>
      <c r="UU735" s="19"/>
      <c r="UV735" s="19"/>
      <c r="UW735" s="19"/>
      <c r="UX735" s="19"/>
      <c r="UY735" s="19"/>
      <c r="UZ735" s="19"/>
      <c r="VA735" s="19"/>
      <c r="VB735" s="19"/>
      <c r="VC735" s="19"/>
      <c r="VD735" s="19"/>
      <c r="VE735" s="19"/>
      <c r="VF735" s="19"/>
      <c r="VG735" s="19"/>
      <c r="VH735" s="19"/>
      <c r="VI735" s="19"/>
      <c r="VJ735" s="19"/>
      <c r="VK735" s="19"/>
      <c r="VL735" s="19"/>
      <c r="VM735" s="19"/>
      <c r="VN735" s="19"/>
      <c r="VO735" s="19"/>
      <c r="VP735" s="19"/>
      <c r="VQ735" s="19"/>
      <c r="VR735" s="19"/>
      <c r="VS735" s="19"/>
      <c r="VT735" s="19"/>
      <c r="VU735" s="19"/>
      <c r="VV735" s="19"/>
      <c r="VW735" s="19"/>
      <c r="VX735" s="19"/>
      <c r="VY735" s="19"/>
      <c r="VZ735" s="19"/>
      <c r="WA735" s="19"/>
      <c r="WB735" s="19"/>
      <c r="WC735" s="19"/>
      <c r="WD735" s="19"/>
      <c r="WE735" s="19"/>
      <c r="WF735" s="19"/>
      <c r="WG735" s="19"/>
      <c r="WH735" s="19"/>
      <c r="WI735" s="19"/>
      <c r="WJ735" s="19"/>
      <c r="WK735" s="19"/>
      <c r="WL735" s="19"/>
      <c r="WM735" s="19"/>
      <c r="WN735" s="19"/>
      <c r="WO735" s="19"/>
      <c r="WP735" s="19"/>
      <c r="WQ735" s="19"/>
      <c r="WR735" s="19"/>
      <c r="WS735" s="19"/>
      <c r="WT735" s="19"/>
      <c r="WU735" s="19"/>
      <c r="WV735" s="19"/>
    </row>
    <row r="736" spans="1:620" s="20" customFormat="1" ht="63.75" customHeight="1" x14ac:dyDescent="0.2">
      <c r="A736" s="43" t="s">
        <v>969</v>
      </c>
      <c r="B736" s="44"/>
      <c r="C736" s="44"/>
      <c r="D736" s="44"/>
      <c r="E736" s="45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60" t="s">
        <v>618</v>
      </c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 t="s">
        <v>77</v>
      </c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84" t="s">
        <v>94</v>
      </c>
      <c r="AZ736" s="84"/>
      <c r="BA736" s="84"/>
      <c r="BB736" s="84"/>
      <c r="BC736" s="84"/>
      <c r="BD736" s="84"/>
      <c r="BE736" s="60" t="s">
        <v>95</v>
      </c>
      <c r="BF736" s="60"/>
      <c r="BG736" s="60"/>
      <c r="BH736" s="60"/>
      <c r="BI736" s="60"/>
      <c r="BJ736" s="60"/>
      <c r="BK736" s="60"/>
      <c r="BL736" s="60"/>
      <c r="BM736" s="60"/>
      <c r="BN736" s="59" t="s">
        <v>177</v>
      </c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76" t="s">
        <v>22</v>
      </c>
      <c r="BZ736" s="76"/>
      <c r="CA736" s="76"/>
      <c r="CB736" s="76"/>
      <c r="CC736" s="76"/>
      <c r="CD736" s="76"/>
      <c r="CE736" s="62" t="s">
        <v>80</v>
      </c>
      <c r="CF736" s="62"/>
      <c r="CG736" s="62"/>
      <c r="CH736" s="62"/>
      <c r="CI736" s="62"/>
      <c r="CJ736" s="62"/>
      <c r="CK736" s="62"/>
      <c r="CL736" s="62"/>
      <c r="CM736" s="62"/>
      <c r="CN736" s="85">
        <v>6402000</v>
      </c>
      <c r="CO736" s="85"/>
      <c r="CP736" s="85"/>
      <c r="CQ736" s="85"/>
      <c r="CR736" s="85"/>
      <c r="CS736" s="85"/>
      <c r="CT736" s="85"/>
      <c r="CU736" s="85"/>
      <c r="CV736" s="85"/>
      <c r="CW736" s="85"/>
      <c r="CX736" s="85"/>
      <c r="CY736" s="85"/>
      <c r="CZ736" s="85"/>
      <c r="DA736" s="85"/>
      <c r="DB736" s="59" t="s">
        <v>634</v>
      </c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 t="s">
        <v>644</v>
      </c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86" t="s">
        <v>102</v>
      </c>
      <c r="EA736" s="86"/>
      <c r="EB736" s="86"/>
      <c r="EC736" s="86"/>
      <c r="ED736" s="86"/>
      <c r="EE736" s="86"/>
      <c r="EF736" s="86"/>
      <c r="EG736" s="86"/>
      <c r="EH736" s="86"/>
      <c r="EI736" s="86"/>
      <c r="EJ736" s="86"/>
      <c r="EK736" s="86"/>
      <c r="EL736" s="62" t="s">
        <v>103</v>
      </c>
      <c r="EM736" s="62"/>
      <c r="EN736" s="62"/>
      <c r="EO736" s="62"/>
      <c r="EP736" s="62"/>
      <c r="EQ736" s="62"/>
      <c r="ER736" s="62"/>
      <c r="ES736" s="62"/>
      <c r="ET736" s="62"/>
      <c r="EU736" s="62"/>
      <c r="EV736" s="62"/>
      <c r="EW736" s="62"/>
      <c r="EX736" s="62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1"/>
      <c r="FM736" s="141"/>
      <c r="FN736" s="141"/>
      <c r="FO736" s="141"/>
      <c r="FP736" s="141"/>
      <c r="FQ736" s="141"/>
      <c r="FR736" s="141"/>
      <c r="FS736" s="141"/>
      <c r="FT736" s="141"/>
      <c r="FU736" s="141"/>
      <c r="FV736" s="141"/>
      <c r="FW736" s="141"/>
      <c r="FX736" s="141"/>
      <c r="FY736" s="141"/>
      <c r="FZ736" s="141"/>
      <c r="GA736" s="141"/>
      <c r="GB736" s="141"/>
      <c r="GC736" s="141"/>
      <c r="GD736" s="141"/>
      <c r="GE736" s="141"/>
      <c r="GF736" s="141"/>
      <c r="GG736" s="141"/>
      <c r="GH736" s="141"/>
      <c r="GI736" s="141"/>
      <c r="GJ736" s="141"/>
      <c r="GK736" s="141"/>
      <c r="GL736" s="141"/>
      <c r="GM736" s="140"/>
      <c r="GN736" s="140"/>
      <c r="GO736" s="140"/>
      <c r="GP736" s="140"/>
      <c r="GQ736" s="140"/>
      <c r="GR736" s="140"/>
      <c r="GS736" s="141"/>
      <c r="GT736" s="141"/>
      <c r="GU736" s="141"/>
      <c r="GV736" s="141"/>
      <c r="GW736" s="141"/>
      <c r="GX736" s="141"/>
      <c r="GY736" s="141"/>
      <c r="GZ736" s="141"/>
      <c r="HA736" s="141"/>
      <c r="HB736" s="142"/>
      <c r="HC736" s="142"/>
      <c r="HD736" s="142"/>
      <c r="HE736" s="142"/>
      <c r="HF736" s="142"/>
      <c r="HG736" s="142"/>
      <c r="HH736" s="142"/>
      <c r="HI736" s="142"/>
      <c r="HJ736" s="142"/>
      <c r="HK736" s="142"/>
      <c r="HL736" s="142"/>
      <c r="HM736" s="143"/>
      <c r="HN736" s="143"/>
      <c r="HO736" s="143"/>
      <c r="HP736" s="143"/>
      <c r="HQ736" s="143"/>
      <c r="HR736" s="143"/>
      <c r="HS736" s="141"/>
      <c r="HT736" s="141"/>
      <c r="HU736" s="141"/>
      <c r="HV736" s="141"/>
      <c r="HW736" s="141"/>
      <c r="HX736" s="141"/>
      <c r="HY736" s="141"/>
      <c r="HZ736" s="141"/>
      <c r="IA736" s="141"/>
      <c r="IB736" s="144"/>
      <c r="IC736" s="144"/>
      <c r="ID736" s="144"/>
      <c r="IE736" s="144"/>
      <c r="IF736" s="144"/>
      <c r="IG736" s="144"/>
      <c r="IH736" s="144"/>
      <c r="II736" s="144"/>
      <c r="IJ736" s="144"/>
      <c r="IK736" s="144"/>
      <c r="IL736" s="144"/>
      <c r="IM736" s="144"/>
      <c r="IN736" s="144"/>
      <c r="IO736" s="144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9"/>
      <c r="JO736" s="139"/>
      <c r="JP736" s="139"/>
      <c r="JQ736" s="139"/>
      <c r="JR736" s="139"/>
      <c r="JS736" s="139"/>
      <c r="JT736" s="139"/>
      <c r="JU736" s="139"/>
      <c r="JV736" s="139"/>
      <c r="JW736" s="139"/>
      <c r="JX736" s="139"/>
      <c r="JY736" s="139"/>
      <c r="JZ736" s="139"/>
      <c r="KA736" s="139"/>
      <c r="KB736" s="139"/>
      <c r="KC736" s="139"/>
      <c r="KD736" s="139"/>
      <c r="KE736" s="139"/>
      <c r="KF736" s="139"/>
      <c r="KG736" s="139"/>
      <c r="KH736" s="139"/>
      <c r="KI736" s="139"/>
      <c r="KJ736" s="139"/>
      <c r="KK736" s="139"/>
      <c r="KL736" s="139"/>
      <c r="KM736" s="139"/>
      <c r="KN736" s="139"/>
      <c r="KO736" s="139"/>
      <c r="KP736" s="139"/>
      <c r="KQ736" s="22"/>
      <c r="KR736" s="23"/>
      <c r="KS736" s="19"/>
      <c r="KT736" s="19"/>
      <c r="KU736" s="19"/>
      <c r="KV736" s="19"/>
      <c r="KW736" s="19"/>
      <c r="KX736" s="19"/>
      <c r="KY736" s="19"/>
      <c r="KZ736" s="19"/>
      <c r="LA736" s="19"/>
      <c r="LB736" s="19"/>
      <c r="LC736" s="19"/>
      <c r="LD736" s="19"/>
      <c r="LE736" s="19"/>
      <c r="LF736" s="19"/>
      <c r="LG736" s="19"/>
      <c r="LH736" s="19"/>
      <c r="LI736" s="19"/>
      <c r="LJ736" s="19"/>
      <c r="LK736" s="19"/>
      <c r="LL736" s="19"/>
      <c r="LM736" s="19"/>
      <c r="LN736" s="19"/>
      <c r="LO736" s="19"/>
      <c r="LP736" s="19"/>
      <c r="LQ736" s="19"/>
      <c r="LR736" s="19"/>
      <c r="LS736" s="19"/>
      <c r="LT736" s="19"/>
      <c r="LU736" s="19"/>
      <c r="LV736" s="19"/>
      <c r="LW736" s="19"/>
      <c r="LX736" s="19"/>
      <c r="LY736" s="19"/>
      <c r="LZ736" s="19"/>
      <c r="MA736" s="19"/>
      <c r="MB736" s="19"/>
      <c r="MC736" s="19"/>
      <c r="MD736" s="19"/>
      <c r="ME736" s="19"/>
      <c r="MF736" s="19"/>
      <c r="MG736" s="19"/>
      <c r="MH736" s="19"/>
      <c r="MI736" s="19"/>
      <c r="MJ736" s="19"/>
      <c r="MK736" s="19"/>
      <c r="ML736" s="19"/>
      <c r="MM736" s="19"/>
      <c r="MN736" s="19"/>
      <c r="MO736" s="19"/>
      <c r="MP736" s="19"/>
      <c r="MQ736" s="19"/>
      <c r="MR736" s="19"/>
      <c r="MS736" s="19"/>
      <c r="MT736" s="19"/>
      <c r="MU736" s="19"/>
      <c r="MV736" s="19"/>
      <c r="MW736" s="19"/>
      <c r="MX736" s="19"/>
      <c r="MY736" s="19"/>
      <c r="MZ736" s="19"/>
      <c r="NA736" s="19"/>
      <c r="NB736" s="19"/>
      <c r="NC736" s="19"/>
      <c r="ND736" s="19"/>
      <c r="NE736" s="19"/>
      <c r="NF736" s="19"/>
      <c r="NG736" s="19"/>
      <c r="NH736" s="19"/>
      <c r="NI736" s="19"/>
      <c r="NJ736" s="19"/>
      <c r="NK736" s="19"/>
      <c r="NL736" s="19"/>
      <c r="NM736" s="19"/>
      <c r="NN736" s="19"/>
      <c r="NO736" s="19"/>
      <c r="NP736" s="19"/>
      <c r="NQ736" s="19"/>
      <c r="NR736" s="19"/>
      <c r="NS736" s="19"/>
      <c r="NT736" s="19"/>
      <c r="NU736" s="19"/>
      <c r="NV736" s="19"/>
      <c r="NW736" s="19"/>
      <c r="NX736" s="19"/>
      <c r="NY736" s="19"/>
      <c r="NZ736" s="19"/>
      <c r="OA736" s="19"/>
      <c r="OB736" s="19"/>
      <c r="OC736" s="19"/>
      <c r="OD736" s="19"/>
      <c r="OE736" s="19"/>
      <c r="OF736" s="19"/>
      <c r="OG736" s="19"/>
      <c r="OH736" s="19"/>
      <c r="OI736" s="19"/>
      <c r="OJ736" s="19"/>
      <c r="OK736" s="19"/>
      <c r="OL736" s="19"/>
      <c r="OM736" s="19"/>
      <c r="ON736" s="19"/>
      <c r="OO736" s="19"/>
      <c r="OP736" s="19"/>
      <c r="OQ736" s="19"/>
      <c r="OR736" s="19"/>
      <c r="OS736" s="19"/>
      <c r="OT736" s="19"/>
      <c r="OU736" s="19"/>
      <c r="OV736" s="19"/>
      <c r="OW736" s="19"/>
      <c r="OX736" s="19"/>
      <c r="OY736" s="19"/>
      <c r="OZ736" s="19"/>
      <c r="PA736" s="19"/>
      <c r="PB736" s="19"/>
      <c r="PC736" s="19"/>
      <c r="PD736" s="19"/>
      <c r="PE736" s="19"/>
      <c r="PF736" s="19"/>
      <c r="PG736" s="19"/>
      <c r="PH736" s="19"/>
      <c r="PI736" s="19"/>
      <c r="PJ736" s="19"/>
      <c r="PK736" s="19"/>
      <c r="PL736" s="19"/>
      <c r="PM736" s="19"/>
      <c r="PN736" s="19"/>
      <c r="PO736" s="19"/>
      <c r="PP736" s="19"/>
      <c r="PQ736" s="19"/>
      <c r="PR736" s="19"/>
      <c r="PS736" s="19"/>
      <c r="PT736" s="19"/>
      <c r="PU736" s="19"/>
      <c r="PV736" s="19"/>
      <c r="PW736" s="19"/>
      <c r="PX736" s="19"/>
      <c r="PY736" s="19"/>
      <c r="PZ736" s="19"/>
      <c r="QA736" s="19"/>
      <c r="QB736" s="19"/>
      <c r="QC736" s="19"/>
      <c r="QD736" s="19"/>
      <c r="QE736" s="19"/>
      <c r="QF736" s="19"/>
      <c r="QG736" s="19"/>
      <c r="QH736" s="19"/>
      <c r="QI736" s="19"/>
      <c r="QJ736" s="19"/>
      <c r="QK736" s="19"/>
      <c r="QL736" s="19"/>
      <c r="QM736" s="19"/>
      <c r="QN736" s="19"/>
      <c r="QO736" s="19"/>
      <c r="QP736" s="19"/>
      <c r="QQ736" s="19"/>
      <c r="QR736" s="19"/>
      <c r="QS736" s="19"/>
      <c r="QT736" s="19"/>
      <c r="QU736" s="19"/>
      <c r="QV736" s="19"/>
      <c r="QW736" s="19"/>
      <c r="QX736" s="19"/>
      <c r="QY736" s="19"/>
      <c r="QZ736" s="19"/>
      <c r="RA736" s="19"/>
      <c r="RB736" s="19"/>
      <c r="RC736" s="19"/>
      <c r="RD736" s="19"/>
      <c r="RE736" s="19"/>
      <c r="RF736" s="19"/>
      <c r="RG736" s="19"/>
      <c r="RH736" s="19"/>
      <c r="RI736" s="19"/>
      <c r="RJ736" s="19"/>
      <c r="RK736" s="19"/>
      <c r="RL736" s="19"/>
      <c r="RM736" s="19"/>
      <c r="RN736" s="19"/>
      <c r="RO736" s="19"/>
      <c r="RP736" s="19"/>
      <c r="RQ736" s="19"/>
      <c r="RR736" s="19"/>
      <c r="RS736" s="19"/>
      <c r="RT736" s="19"/>
      <c r="RU736" s="19"/>
      <c r="RV736" s="19"/>
      <c r="RW736" s="19"/>
      <c r="RX736" s="19"/>
      <c r="RY736" s="19"/>
      <c r="RZ736" s="19"/>
      <c r="SA736" s="19"/>
      <c r="SB736" s="19"/>
      <c r="SC736" s="19"/>
      <c r="SD736" s="19"/>
      <c r="SE736" s="19"/>
      <c r="SF736" s="19"/>
      <c r="SG736" s="19"/>
      <c r="SH736" s="19"/>
      <c r="SI736" s="19"/>
      <c r="SJ736" s="19"/>
      <c r="SK736" s="19"/>
      <c r="SL736" s="19"/>
      <c r="SM736" s="19"/>
      <c r="SN736" s="19"/>
      <c r="SO736" s="19"/>
      <c r="SP736" s="19"/>
      <c r="SQ736" s="19"/>
      <c r="SR736" s="19"/>
      <c r="SS736" s="19"/>
      <c r="ST736" s="19"/>
      <c r="SU736" s="19"/>
      <c r="SV736" s="19"/>
      <c r="SW736" s="19"/>
      <c r="SX736" s="19"/>
      <c r="SY736" s="19"/>
      <c r="SZ736" s="19"/>
      <c r="TA736" s="19"/>
      <c r="TB736" s="19"/>
      <c r="TC736" s="19"/>
      <c r="TD736" s="19"/>
      <c r="TE736" s="19"/>
      <c r="TF736" s="19"/>
      <c r="TG736" s="19"/>
      <c r="TH736" s="19"/>
      <c r="TI736" s="19"/>
      <c r="TJ736" s="19"/>
      <c r="TK736" s="19"/>
      <c r="TL736" s="19"/>
      <c r="TM736" s="19"/>
      <c r="TN736" s="19"/>
      <c r="TO736" s="19"/>
      <c r="TP736" s="19"/>
      <c r="TQ736" s="19"/>
      <c r="TR736" s="19"/>
      <c r="TS736" s="19"/>
      <c r="TT736" s="19"/>
      <c r="TU736" s="19"/>
      <c r="TV736" s="19"/>
      <c r="TW736" s="19"/>
      <c r="TX736" s="19"/>
      <c r="TY736" s="19"/>
      <c r="TZ736" s="19"/>
      <c r="UA736" s="19"/>
      <c r="UB736" s="19"/>
      <c r="UC736" s="19"/>
      <c r="UD736" s="19"/>
      <c r="UE736" s="19"/>
      <c r="UF736" s="19"/>
      <c r="UG736" s="19"/>
      <c r="UH736" s="19"/>
      <c r="UI736" s="19"/>
      <c r="UJ736" s="19"/>
      <c r="UK736" s="19"/>
      <c r="UL736" s="19"/>
      <c r="UM736" s="19"/>
      <c r="UN736" s="19"/>
      <c r="UO736" s="19"/>
      <c r="UP736" s="19"/>
      <c r="UQ736" s="19"/>
      <c r="UR736" s="19"/>
      <c r="US736" s="19"/>
      <c r="UT736" s="19"/>
      <c r="UU736" s="19"/>
      <c r="UV736" s="19"/>
      <c r="UW736" s="19"/>
      <c r="UX736" s="19"/>
      <c r="UY736" s="19"/>
      <c r="UZ736" s="19"/>
      <c r="VA736" s="19"/>
      <c r="VB736" s="19"/>
      <c r="VC736" s="19"/>
      <c r="VD736" s="19"/>
      <c r="VE736" s="19"/>
      <c r="VF736" s="19"/>
      <c r="VG736" s="19"/>
      <c r="VH736" s="19"/>
      <c r="VI736" s="19"/>
      <c r="VJ736" s="19"/>
      <c r="VK736" s="19"/>
      <c r="VL736" s="19"/>
      <c r="VM736" s="19"/>
      <c r="VN736" s="19"/>
      <c r="VO736" s="19"/>
      <c r="VP736" s="19"/>
      <c r="VQ736" s="19"/>
      <c r="VR736" s="19"/>
      <c r="VS736" s="19"/>
      <c r="VT736" s="19"/>
      <c r="VU736" s="19"/>
      <c r="VV736" s="19"/>
      <c r="VW736" s="19"/>
      <c r="VX736" s="19"/>
      <c r="VY736" s="19"/>
      <c r="VZ736" s="19"/>
      <c r="WA736" s="19"/>
      <c r="WB736" s="19"/>
      <c r="WC736" s="19"/>
      <c r="WD736" s="19"/>
      <c r="WE736" s="19"/>
      <c r="WF736" s="19"/>
      <c r="WG736" s="19"/>
      <c r="WH736" s="19"/>
      <c r="WI736" s="19"/>
      <c r="WJ736" s="19"/>
      <c r="WK736" s="19"/>
      <c r="WL736" s="19"/>
      <c r="WM736" s="19"/>
      <c r="WN736" s="19"/>
      <c r="WO736" s="19"/>
      <c r="WP736" s="19"/>
      <c r="WQ736" s="19"/>
      <c r="WR736" s="19"/>
      <c r="WS736" s="19"/>
      <c r="WT736" s="19"/>
      <c r="WU736" s="19"/>
      <c r="WV736" s="19"/>
    </row>
    <row r="737" spans="1:620" s="20" customFormat="1" ht="63.75" customHeight="1" x14ac:dyDescent="0.2">
      <c r="A737" s="43" t="s">
        <v>970</v>
      </c>
      <c r="B737" s="44"/>
      <c r="C737" s="44"/>
      <c r="D737" s="44"/>
      <c r="E737" s="45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60" t="s">
        <v>546</v>
      </c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 t="s">
        <v>77</v>
      </c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84" t="s">
        <v>94</v>
      </c>
      <c r="AZ737" s="84"/>
      <c r="BA737" s="84"/>
      <c r="BB737" s="84"/>
      <c r="BC737" s="84"/>
      <c r="BD737" s="84"/>
      <c r="BE737" s="60" t="s">
        <v>95</v>
      </c>
      <c r="BF737" s="60"/>
      <c r="BG737" s="60"/>
      <c r="BH737" s="60"/>
      <c r="BI737" s="60"/>
      <c r="BJ737" s="60"/>
      <c r="BK737" s="60"/>
      <c r="BL737" s="60"/>
      <c r="BM737" s="60"/>
      <c r="BN737" s="80">
        <f>12+4</f>
        <v>16</v>
      </c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76" t="s">
        <v>22</v>
      </c>
      <c r="BZ737" s="76"/>
      <c r="CA737" s="76"/>
      <c r="CB737" s="76"/>
      <c r="CC737" s="76"/>
      <c r="CD737" s="76"/>
      <c r="CE737" s="62" t="s">
        <v>80</v>
      </c>
      <c r="CF737" s="62"/>
      <c r="CG737" s="62"/>
      <c r="CH737" s="62"/>
      <c r="CI737" s="62"/>
      <c r="CJ737" s="62"/>
      <c r="CK737" s="62"/>
      <c r="CL737" s="62"/>
      <c r="CM737" s="62"/>
      <c r="CN737" s="85">
        <v>2656500</v>
      </c>
      <c r="CO737" s="85"/>
      <c r="CP737" s="85"/>
      <c r="CQ737" s="85"/>
      <c r="CR737" s="85"/>
      <c r="CS737" s="85"/>
      <c r="CT737" s="85"/>
      <c r="CU737" s="85"/>
      <c r="CV737" s="85"/>
      <c r="CW737" s="85"/>
      <c r="CX737" s="85"/>
      <c r="CY737" s="85"/>
      <c r="CZ737" s="85"/>
      <c r="DA737" s="85"/>
      <c r="DB737" s="59" t="s">
        <v>634</v>
      </c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 t="s">
        <v>644</v>
      </c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62" t="s">
        <v>102</v>
      </c>
      <c r="EA737" s="62"/>
      <c r="EB737" s="62"/>
      <c r="EC737" s="62"/>
      <c r="ED737" s="62"/>
      <c r="EE737" s="62"/>
      <c r="EF737" s="62"/>
      <c r="EG737" s="62"/>
      <c r="EH737" s="62"/>
      <c r="EI737" s="62"/>
      <c r="EJ737" s="62"/>
      <c r="EK737" s="62"/>
      <c r="EL737" s="62" t="s">
        <v>103</v>
      </c>
      <c r="EM737" s="62"/>
      <c r="EN737" s="62"/>
      <c r="EO737" s="62"/>
      <c r="EP737" s="62"/>
      <c r="EQ737" s="62"/>
      <c r="ER737" s="62"/>
      <c r="ES737" s="62"/>
      <c r="ET737" s="62"/>
      <c r="EU737" s="62"/>
      <c r="EV737" s="62"/>
      <c r="EW737" s="62"/>
      <c r="EX737" s="62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1"/>
      <c r="FM737" s="141"/>
      <c r="FN737" s="141"/>
      <c r="FO737" s="141"/>
      <c r="FP737" s="141"/>
      <c r="FQ737" s="141"/>
      <c r="FR737" s="141"/>
      <c r="FS737" s="141"/>
      <c r="FT737" s="141"/>
      <c r="FU737" s="141"/>
      <c r="FV737" s="141"/>
      <c r="FW737" s="141"/>
      <c r="FX737" s="141"/>
      <c r="FY737" s="141"/>
      <c r="FZ737" s="141"/>
      <c r="GA737" s="141"/>
      <c r="GB737" s="141"/>
      <c r="GC737" s="141"/>
      <c r="GD737" s="141"/>
      <c r="GE737" s="141"/>
      <c r="GF737" s="141"/>
      <c r="GG737" s="141"/>
      <c r="GH737" s="141"/>
      <c r="GI737" s="141"/>
      <c r="GJ737" s="141"/>
      <c r="GK737" s="141"/>
      <c r="GL737" s="141"/>
      <c r="GM737" s="140"/>
      <c r="GN737" s="140"/>
      <c r="GO737" s="140"/>
      <c r="GP737" s="140"/>
      <c r="GQ737" s="140"/>
      <c r="GR737" s="140"/>
      <c r="GS737" s="141"/>
      <c r="GT737" s="141"/>
      <c r="GU737" s="141"/>
      <c r="GV737" s="141"/>
      <c r="GW737" s="141"/>
      <c r="GX737" s="141"/>
      <c r="GY737" s="141"/>
      <c r="GZ737" s="141"/>
      <c r="HA737" s="141"/>
      <c r="HB737" s="142"/>
      <c r="HC737" s="142"/>
      <c r="HD737" s="142"/>
      <c r="HE737" s="142"/>
      <c r="HF737" s="142"/>
      <c r="HG737" s="142"/>
      <c r="HH737" s="142"/>
      <c r="HI737" s="142"/>
      <c r="HJ737" s="142"/>
      <c r="HK737" s="142"/>
      <c r="HL737" s="142"/>
      <c r="HM737" s="143"/>
      <c r="HN737" s="143"/>
      <c r="HO737" s="143"/>
      <c r="HP737" s="143"/>
      <c r="HQ737" s="143"/>
      <c r="HR737" s="143"/>
      <c r="HS737" s="141"/>
      <c r="HT737" s="141"/>
      <c r="HU737" s="141"/>
      <c r="HV737" s="141"/>
      <c r="HW737" s="141"/>
      <c r="HX737" s="141"/>
      <c r="HY737" s="141"/>
      <c r="HZ737" s="141"/>
      <c r="IA737" s="141"/>
      <c r="IB737" s="144"/>
      <c r="IC737" s="144"/>
      <c r="ID737" s="144"/>
      <c r="IE737" s="144"/>
      <c r="IF737" s="144"/>
      <c r="IG737" s="144"/>
      <c r="IH737" s="144"/>
      <c r="II737" s="144"/>
      <c r="IJ737" s="144"/>
      <c r="IK737" s="144"/>
      <c r="IL737" s="144"/>
      <c r="IM737" s="144"/>
      <c r="IN737" s="144"/>
      <c r="IO737" s="144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9"/>
      <c r="JO737" s="139"/>
      <c r="JP737" s="139"/>
      <c r="JQ737" s="139"/>
      <c r="JR737" s="139"/>
      <c r="JS737" s="139"/>
      <c r="JT737" s="139"/>
      <c r="JU737" s="139"/>
      <c r="JV737" s="139"/>
      <c r="JW737" s="139"/>
      <c r="JX737" s="139"/>
      <c r="JY737" s="139"/>
      <c r="JZ737" s="139"/>
      <c r="KA737" s="139"/>
      <c r="KB737" s="139"/>
      <c r="KC737" s="139"/>
      <c r="KD737" s="139"/>
      <c r="KE737" s="139"/>
      <c r="KF737" s="139"/>
      <c r="KG737" s="139"/>
      <c r="KH737" s="139"/>
      <c r="KI737" s="139"/>
      <c r="KJ737" s="139"/>
      <c r="KK737" s="139"/>
      <c r="KL737" s="139"/>
      <c r="KM737" s="139"/>
      <c r="KN737" s="139"/>
      <c r="KO737" s="139"/>
      <c r="KP737" s="139"/>
      <c r="KQ737" s="22"/>
      <c r="KR737" s="23"/>
      <c r="KS737" s="19"/>
      <c r="KT737" s="19"/>
      <c r="KU737" s="19"/>
      <c r="KV737" s="19"/>
      <c r="KW737" s="19"/>
      <c r="KX737" s="19"/>
      <c r="KY737" s="19"/>
      <c r="KZ737" s="19"/>
      <c r="LA737" s="19"/>
      <c r="LB737" s="19"/>
      <c r="LC737" s="19"/>
      <c r="LD737" s="19"/>
      <c r="LE737" s="19"/>
      <c r="LF737" s="19"/>
      <c r="LG737" s="19"/>
      <c r="LH737" s="19"/>
      <c r="LI737" s="19"/>
      <c r="LJ737" s="19"/>
      <c r="LK737" s="19"/>
      <c r="LL737" s="19"/>
      <c r="LM737" s="19"/>
      <c r="LN737" s="19"/>
      <c r="LO737" s="19"/>
      <c r="LP737" s="19"/>
      <c r="LQ737" s="19"/>
      <c r="LR737" s="19"/>
      <c r="LS737" s="19"/>
      <c r="LT737" s="19"/>
      <c r="LU737" s="19"/>
      <c r="LV737" s="19"/>
      <c r="LW737" s="19"/>
      <c r="LX737" s="19"/>
      <c r="LY737" s="19"/>
      <c r="LZ737" s="19"/>
      <c r="MA737" s="19"/>
      <c r="MB737" s="19"/>
      <c r="MC737" s="19"/>
      <c r="MD737" s="19"/>
      <c r="ME737" s="19"/>
      <c r="MF737" s="19"/>
      <c r="MG737" s="19"/>
      <c r="MH737" s="19"/>
      <c r="MI737" s="19"/>
      <c r="MJ737" s="19"/>
      <c r="MK737" s="19"/>
      <c r="ML737" s="19"/>
      <c r="MM737" s="19"/>
      <c r="MN737" s="19"/>
      <c r="MO737" s="19"/>
      <c r="MP737" s="19"/>
      <c r="MQ737" s="19"/>
      <c r="MR737" s="19"/>
      <c r="MS737" s="19"/>
      <c r="MT737" s="19"/>
      <c r="MU737" s="19"/>
      <c r="MV737" s="19"/>
      <c r="MW737" s="19"/>
      <c r="MX737" s="19"/>
      <c r="MY737" s="19"/>
      <c r="MZ737" s="19"/>
      <c r="NA737" s="19"/>
      <c r="NB737" s="19"/>
      <c r="NC737" s="19"/>
      <c r="ND737" s="19"/>
      <c r="NE737" s="19"/>
      <c r="NF737" s="19"/>
      <c r="NG737" s="19"/>
      <c r="NH737" s="19"/>
      <c r="NI737" s="19"/>
      <c r="NJ737" s="19"/>
      <c r="NK737" s="19"/>
      <c r="NL737" s="19"/>
      <c r="NM737" s="19"/>
      <c r="NN737" s="19"/>
      <c r="NO737" s="19"/>
      <c r="NP737" s="19"/>
      <c r="NQ737" s="19"/>
      <c r="NR737" s="19"/>
      <c r="NS737" s="19"/>
      <c r="NT737" s="19"/>
      <c r="NU737" s="19"/>
      <c r="NV737" s="19"/>
      <c r="NW737" s="19"/>
      <c r="NX737" s="19"/>
      <c r="NY737" s="19"/>
      <c r="NZ737" s="19"/>
      <c r="OA737" s="19"/>
      <c r="OB737" s="19"/>
      <c r="OC737" s="19"/>
      <c r="OD737" s="19"/>
      <c r="OE737" s="19"/>
      <c r="OF737" s="19"/>
      <c r="OG737" s="19"/>
      <c r="OH737" s="19"/>
      <c r="OI737" s="19"/>
      <c r="OJ737" s="19"/>
      <c r="OK737" s="19"/>
      <c r="OL737" s="19"/>
      <c r="OM737" s="19"/>
      <c r="ON737" s="19"/>
      <c r="OO737" s="19"/>
      <c r="OP737" s="19"/>
      <c r="OQ737" s="19"/>
      <c r="OR737" s="19"/>
      <c r="OS737" s="19"/>
      <c r="OT737" s="19"/>
      <c r="OU737" s="19"/>
      <c r="OV737" s="19"/>
      <c r="OW737" s="19"/>
      <c r="OX737" s="19"/>
      <c r="OY737" s="19"/>
      <c r="OZ737" s="19"/>
      <c r="PA737" s="19"/>
      <c r="PB737" s="19"/>
      <c r="PC737" s="19"/>
      <c r="PD737" s="19"/>
      <c r="PE737" s="19"/>
      <c r="PF737" s="19"/>
      <c r="PG737" s="19"/>
      <c r="PH737" s="19"/>
      <c r="PI737" s="19"/>
      <c r="PJ737" s="19"/>
      <c r="PK737" s="19"/>
      <c r="PL737" s="19"/>
      <c r="PM737" s="19"/>
      <c r="PN737" s="19"/>
      <c r="PO737" s="19"/>
      <c r="PP737" s="19"/>
      <c r="PQ737" s="19"/>
      <c r="PR737" s="19"/>
      <c r="PS737" s="19"/>
      <c r="PT737" s="19"/>
      <c r="PU737" s="19"/>
      <c r="PV737" s="19"/>
      <c r="PW737" s="19"/>
      <c r="PX737" s="19"/>
      <c r="PY737" s="19"/>
      <c r="PZ737" s="19"/>
      <c r="QA737" s="19"/>
      <c r="QB737" s="19"/>
      <c r="QC737" s="19"/>
      <c r="QD737" s="19"/>
      <c r="QE737" s="19"/>
      <c r="QF737" s="19"/>
      <c r="QG737" s="19"/>
      <c r="QH737" s="19"/>
      <c r="QI737" s="19"/>
      <c r="QJ737" s="19"/>
      <c r="QK737" s="19"/>
      <c r="QL737" s="19"/>
      <c r="QM737" s="19"/>
      <c r="QN737" s="19"/>
      <c r="QO737" s="19"/>
      <c r="QP737" s="19"/>
      <c r="QQ737" s="19"/>
      <c r="QR737" s="19"/>
      <c r="QS737" s="19"/>
      <c r="QT737" s="19"/>
      <c r="QU737" s="19"/>
      <c r="QV737" s="19"/>
      <c r="QW737" s="19"/>
      <c r="QX737" s="19"/>
      <c r="QY737" s="19"/>
      <c r="QZ737" s="19"/>
      <c r="RA737" s="19"/>
      <c r="RB737" s="19"/>
      <c r="RC737" s="19"/>
      <c r="RD737" s="19"/>
      <c r="RE737" s="19"/>
      <c r="RF737" s="19"/>
      <c r="RG737" s="19"/>
      <c r="RH737" s="19"/>
      <c r="RI737" s="19"/>
      <c r="RJ737" s="19"/>
      <c r="RK737" s="19"/>
      <c r="RL737" s="19"/>
      <c r="RM737" s="19"/>
      <c r="RN737" s="19"/>
      <c r="RO737" s="19"/>
      <c r="RP737" s="19"/>
      <c r="RQ737" s="19"/>
      <c r="RR737" s="19"/>
      <c r="RS737" s="19"/>
      <c r="RT737" s="19"/>
      <c r="RU737" s="19"/>
      <c r="RV737" s="19"/>
      <c r="RW737" s="19"/>
      <c r="RX737" s="19"/>
      <c r="RY737" s="19"/>
      <c r="RZ737" s="19"/>
      <c r="SA737" s="19"/>
      <c r="SB737" s="19"/>
      <c r="SC737" s="19"/>
      <c r="SD737" s="19"/>
      <c r="SE737" s="19"/>
      <c r="SF737" s="19"/>
      <c r="SG737" s="19"/>
      <c r="SH737" s="19"/>
      <c r="SI737" s="19"/>
      <c r="SJ737" s="19"/>
      <c r="SK737" s="19"/>
      <c r="SL737" s="19"/>
      <c r="SM737" s="19"/>
      <c r="SN737" s="19"/>
      <c r="SO737" s="19"/>
      <c r="SP737" s="19"/>
      <c r="SQ737" s="19"/>
      <c r="SR737" s="19"/>
      <c r="SS737" s="19"/>
      <c r="ST737" s="19"/>
      <c r="SU737" s="19"/>
      <c r="SV737" s="19"/>
      <c r="SW737" s="19"/>
      <c r="SX737" s="19"/>
      <c r="SY737" s="19"/>
      <c r="SZ737" s="19"/>
      <c r="TA737" s="19"/>
      <c r="TB737" s="19"/>
      <c r="TC737" s="19"/>
      <c r="TD737" s="19"/>
      <c r="TE737" s="19"/>
      <c r="TF737" s="19"/>
      <c r="TG737" s="19"/>
      <c r="TH737" s="19"/>
      <c r="TI737" s="19"/>
      <c r="TJ737" s="19"/>
      <c r="TK737" s="19"/>
      <c r="TL737" s="19"/>
      <c r="TM737" s="19"/>
      <c r="TN737" s="19"/>
      <c r="TO737" s="19"/>
      <c r="TP737" s="19"/>
      <c r="TQ737" s="19"/>
      <c r="TR737" s="19"/>
      <c r="TS737" s="19"/>
      <c r="TT737" s="19"/>
      <c r="TU737" s="19"/>
      <c r="TV737" s="19"/>
      <c r="TW737" s="19"/>
      <c r="TX737" s="19"/>
      <c r="TY737" s="19"/>
      <c r="TZ737" s="19"/>
      <c r="UA737" s="19"/>
      <c r="UB737" s="19"/>
      <c r="UC737" s="19"/>
      <c r="UD737" s="19"/>
      <c r="UE737" s="19"/>
      <c r="UF737" s="19"/>
      <c r="UG737" s="19"/>
      <c r="UH737" s="19"/>
      <c r="UI737" s="19"/>
      <c r="UJ737" s="19"/>
      <c r="UK737" s="19"/>
      <c r="UL737" s="19"/>
      <c r="UM737" s="19"/>
      <c r="UN737" s="19"/>
      <c r="UO737" s="19"/>
      <c r="UP737" s="19"/>
      <c r="UQ737" s="19"/>
      <c r="UR737" s="19"/>
      <c r="US737" s="19"/>
      <c r="UT737" s="19"/>
      <c r="UU737" s="19"/>
      <c r="UV737" s="19"/>
      <c r="UW737" s="19"/>
      <c r="UX737" s="19"/>
      <c r="UY737" s="19"/>
      <c r="UZ737" s="19"/>
      <c r="VA737" s="19"/>
      <c r="VB737" s="19"/>
      <c r="VC737" s="19"/>
      <c r="VD737" s="19"/>
      <c r="VE737" s="19"/>
      <c r="VF737" s="19"/>
      <c r="VG737" s="19"/>
      <c r="VH737" s="19"/>
      <c r="VI737" s="19"/>
      <c r="VJ737" s="19"/>
      <c r="VK737" s="19"/>
      <c r="VL737" s="19"/>
      <c r="VM737" s="19"/>
      <c r="VN737" s="19"/>
      <c r="VO737" s="19"/>
      <c r="VP737" s="19"/>
      <c r="VQ737" s="19"/>
      <c r="VR737" s="19"/>
      <c r="VS737" s="19"/>
      <c r="VT737" s="19"/>
      <c r="VU737" s="19"/>
      <c r="VV737" s="19"/>
      <c r="VW737" s="19"/>
      <c r="VX737" s="19"/>
      <c r="VY737" s="19"/>
      <c r="VZ737" s="19"/>
      <c r="WA737" s="19"/>
      <c r="WB737" s="19"/>
      <c r="WC737" s="19"/>
      <c r="WD737" s="19"/>
      <c r="WE737" s="19"/>
      <c r="WF737" s="19"/>
      <c r="WG737" s="19"/>
      <c r="WH737" s="19"/>
      <c r="WI737" s="19"/>
      <c r="WJ737" s="19"/>
      <c r="WK737" s="19"/>
      <c r="WL737" s="19"/>
      <c r="WM737" s="19"/>
      <c r="WN737" s="19"/>
      <c r="WO737" s="19"/>
      <c r="WP737" s="19"/>
      <c r="WQ737" s="19"/>
      <c r="WR737" s="19"/>
      <c r="WS737" s="19"/>
      <c r="WT737" s="19"/>
      <c r="WU737" s="19"/>
      <c r="WV737" s="19"/>
    </row>
    <row r="738" spans="1:620" s="20" customFormat="1" ht="80.25" customHeight="1" x14ac:dyDescent="0.2">
      <c r="A738" s="43" t="s">
        <v>971</v>
      </c>
      <c r="B738" s="44"/>
      <c r="C738" s="44"/>
      <c r="D738" s="44"/>
      <c r="E738" s="45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60" t="s">
        <v>559</v>
      </c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 t="s">
        <v>77</v>
      </c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84" t="s">
        <v>94</v>
      </c>
      <c r="AZ738" s="84"/>
      <c r="BA738" s="84"/>
      <c r="BB738" s="84"/>
      <c r="BC738" s="84"/>
      <c r="BD738" s="84"/>
      <c r="BE738" s="60" t="s">
        <v>95</v>
      </c>
      <c r="BF738" s="60"/>
      <c r="BG738" s="60"/>
      <c r="BH738" s="60"/>
      <c r="BI738" s="60"/>
      <c r="BJ738" s="60"/>
      <c r="BK738" s="60"/>
      <c r="BL738" s="60"/>
      <c r="BM738" s="60"/>
      <c r="BN738" s="62">
        <f>24+15+120+3+48</f>
        <v>210</v>
      </c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76" t="s">
        <v>22</v>
      </c>
      <c r="BZ738" s="76"/>
      <c r="CA738" s="76"/>
      <c r="CB738" s="76"/>
      <c r="CC738" s="76"/>
      <c r="CD738" s="76"/>
      <c r="CE738" s="62" t="s">
        <v>80</v>
      </c>
      <c r="CF738" s="62"/>
      <c r="CG738" s="62"/>
      <c r="CH738" s="62"/>
      <c r="CI738" s="62"/>
      <c r="CJ738" s="62"/>
      <c r="CK738" s="62"/>
      <c r="CL738" s="62"/>
      <c r="CM738" s="62"/>
      <c r="CN738" s="85">
        <v>2000000</v>
      </c>
      <c r="CO738" s="85"/>
      <c r="CP738" s="85"/>
      <c r="CQ738" s="85"/>
      <c r="CR738" s="85"/>
      <c r="CS738" s="85"/>
      <c r="CT738" s="85"/>
      <c r="CU738" s="85"/>
      <c r="CV738" s="85"/>
      <c r="CW738" s="85"/>
      <c r="CX738" s="85"/>
      <c r="CY738" s="85"/>
      <c r="CZ738" s="85"/>
      <c r="DA738" s="85"/>
      <c r="DB738" s="59" t="s">
        <v>634</v>
      </c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 t="s">
        <v>644</v>
      </c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62" t="s">
        <v>102</v>
      </c>
      <c r="EA738" s="62"/>
      <c r="EB738" s="62"/>
      <c r="EC738" s="62"/>
      <c r="ED738" s="62"/>
      <c r="EE738" s="62"/>
      <c r="EF738" s="62"/>
      <c r="EG738" s="62"/>
      <c r="EH738" s="62"/>
      <c r="EI738" s="62"/>
      <c r="EJ738" s="62"/>
      <c r="EK738" s="62"/>
      <c r="EL738" s="62" t="s">
        <v>103</v>
      </c>
      <c r="EM738" s="62"/>
      <c r="EN738" s="62"/>
      <c r="EO738" s="62"/>
      <c r="EP738" s="62"/>
      <c r="EQ738" s="62"/>
      <c r="ER738" s="62"/>
      <c r="ES738" s="62"/>
      <c r="ET738" s="62"/>
      <c r="EU738" s="62"/>
      <c r="EV738" s="62"/>
      <c r="EW738" s="62"/>
      <c r="EX738" s="62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1"/>
      <c r="FM738" s="141"/>
      <c r="FN738" s="141"/>
      <c r="FO738" s="141"/>
      <c r="FP738" s="141"/>
      <c r="FQ738" s="141"/>
      <c r="FR738" s="141"/>
      <c r="FS738" s="141"/>
      <c r="FT738" s="141"/>
      <c r="FU738" s="141"/>
      <c r="FV738" s="141"/>
      <c r="FW738" s="141"/>
      <c r="FX738" s="141"/>
      <c r="FY738" s="141"/>
      <c r="FZ738" s="141"/>
      <c r="GA738" s="141"/>
      <c r="GB738" s="141"/>
      <c r="GC738" s="141"/>
      <c r="GD738" s="141"/>
      <c r="GE738" s="141"/>
      <c r="GF738" s="141"/>
      <c r="GG738" s="141"/>
      <c r="GH738" s="141"/>
      <c r="GI738" s="141"/>
      <c r="GJ738" s="141"/>
      <c r="GK738" s="141"/>
      <c r="GL738" s="141"/>
      <c r="GM738" s="140"/>
      <c r="GN738" s="140"/>
      <c r="GO738" s="140"/>
      <c r="GP738" s="140"/>
      <c r="GQ738" s="140"/>
      <c r="GR738" s="140"/>
      <c r="GS738" s="141"/>
      <c r="GT738" s="141"/>
      <c r="GU738" s="141"/>
      <c r="GV738" s="141"/>
      <c r="GW738" s="141"/>
      <c r="GX738" s="141"/>
      <c r="GY738" s="141"/>
      <c r="GZ738" s="141"/>
      <c r="HA738" s="141"/>
      <c r="HB738" s="142"/>
      <c r="HC738" s="142"/>
      <c r="HD738" s="142"/>
      <c r="HE738" s="142"/>
      <c r="HF738" s="142"/>
      <c r="HG738" s="142"/>
      <c r="HH738" s="142"/>
      <c r="HI738" s="142"/>
      <c r="HJ738" s="142"/>
      <c r="HK738" s="142"/>
      <c r="HL738" s="142"/>
      <c r="HM738" s="143"/>
      <c r="HN738" s="143"/>
      <c r="HO738" s="143"/>
      <c r="HP738" s="143"/>
      <c r="HQ738" s="143"/>
      <c r="HR738" s="143"/>
      <c r="HS738" s="141"/>
      <c r="HT738" s="141"/>
      <c r="HU738" s="141"/>
      <c r="HV738" s="141"/>
      <c r="HW738" s="141"/>
      <c r="HX738" s="141"/>
      <c r="HY738" s="141"/>
      <c r="HZ738" s="141"/>
      <c r="IA738" s="141"/>
      <c r="IB738" s="144"/>
      <c r="IC738" s="144"/>
      <c r="ID738" s="144"/>
      <c r="IE738" s="144"/>
      <c r="IF738" s="144"/>
      <c r="IG738" s="144"/>
      <c r="IH738" s="144"/>
      <c r="II738" s="144"/>
      <c r="IJ738" s="144"/>
      <c r="IK738" s="144"/>
      <c r="IL738" s="144"/>
      <c r="IM738" s="144"/>
      <c r="IN738" s="144"/>
      <c r="IO738" s="144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9"/>
      <c r="JO738" s="139"/>
      <c r="JP738" s="139"/>
      <c r="JQ738" s="139"/>
      <c r="JR738" s="139"/>
      <c r="JS738" s="139"/>
      <c r="JT738" s="139"/>
      <c r="JU738" s="139"/>
      <c r="JV738" s="139"/>
      <c r="JW738" s="139"/>
      <c r="JX738" s="139"/>
      <c r="JY738" s="139"/>
      <c r="JZ738" s="139"/>
      <c r="KA738" s="139"/>
      <c r="KB738" s="139"/>
      <c r="KC738" s="139"/>
      <c r="KD738" s="139"/>
      <c r="KE738" s="139"/>
      <c r="KF738" s="139"/>
      <c r="KG738" s="139"/>
      <c r="KH738" s="139"/>
      <c r="KI738" s="139"/>
      <c r="KJ738" s="139"/>
      <c r="KK738" s="139"/>
      <c r="KL738" s="139"/>
      <c r="KM738" s="139"/>
      <c r="KN738" s="139"/>
      <c r="KO738" s="139"/>
      <c r="KP738" s="139"/>
      <c r="KQ738" s="22"/>
      <c r="KR738" s="23"/>
      <c r="KS738" s="19"/>
      <c r="KT738" s="19"/>
      <c r="KU738" s="19"/>
      <c r="KV738" s="19"/>
      <c r="KW738" s="19"/>
      <c r="KX738" s="19"/>
      <c r="KY738" s="19"/>
      <c r="KZ738" s="19"/>
      <c r="LA738" s="19"/>
      <c r="LB738" s="19"/>
      <c r="LC738" s="19"/>
      <c r="LD738" s="19"/>
      <c r="LE738" s="19"/>
      <c r="LF738" s="19"/>
      <c r="LG738" s="19"/>
      <c r="LH738" s="19"/>
      <c r="LI738" s="19"/>
      <c r="LJ738" s="19"/>
      <c r="LK738" s="19"/>
      <c r="LL738" s="19"/>
      <c r="LM738" s="19"/>
      <c r="LN738" s="19"/>
      <c r="LO738" s="19"/>
      <c r="LP738" s="19"/>
      <c r="LQ738" s="19"/>
      <c r="LR738" s="19"/>
      <c r="LS738" s="19"/>
      <c r="LT738" s="19"/>
      <c r="LU738" s="19"/>
      <c r="LV738" s="19"/>
      <c r="LW738" s="19"/>
      <c r="LX738" s="19"/>
      <c r="LY738" s="19"/>
      <c r="LZ738" s="19"/>
      <c r="MA738" s="19"/>
      <c r="MB738" s="19"/>
      <c r="MC738" s="19"/>
      <c r="MD738" s="19"/>
      <c r="ME738" s="19"/>
      <c r="MF738" s="19"/>
      <c r="MG738" s="19"/>
      <c r="MH738" s="19"/>
      <c r="MI738" s="19"/>
      <c r="MJ738" s="19"/>
      <c r="MK738" s="19"/>
      <c r="ML738" s="19"/>
      <c r="MM738" s="19"/>
      <c r="MN738" s="19"/>
      <c r="MO738" s="19"/>
      <c r="MP738" s="19"/>
      <c r="MQ738" s="19"/>
      <c r="MR738" s="19"/>
      <c r="MS738" s="19"/>
      <c r="MT738" s="19"/>
      <c r="MU738" s="19"/>
      <c r="MV738" s="19"/>
      <c r="MW738" s="19"/>
      <c r="MX738" s="19"/>
      <c r="MY738" s="19"/>
      <c r="MZ738" s="19"/>
      <c r="NA738" s="19"/>
      <c r="NB738" s="19"/>
      <c r="NC738" s="19"/>
      <c r="ND738" s="19"/>
      <c r="NE738" s="19"/>
      <c r="NF738" s="19"/>
      <c r="NG738" s="19"/>
      <c r="NH738" s="19"/>
      <c r="NI738" s="19"/>
      <c r="NJ738" s="19"/>
      <c r="NK738" s="19"/>
      <c r="NL738" s="19"/>
      <c r="NM738" s="19"/>
      <c r="NN738" s="19"/>
      <c r="NO738" s="19"/>
      <c r="NP738" s="19"/>
      <c r="NQ738" s="19"/>
      <c r="NR738" s="19"/>
      <c r="NS738" s="19"/>
      <c r="NT738" s="19"/>
      <c r="NU738" s="19"/>
      <c r="NV738" s="19"/>
      <c r="NW738" s="19"/>
      <c r="NX738" s="19"/>
      <c r="NY738" s="19"/>
      <c r="NZ738" s="19"/>
      <c r="OA738" s="19"/>
      <c r="OB738" s="19"/>
      <c r="OC738" s="19"/>
      <c r="OD738" s="19"/>
      <c r="OE738" s="19"/>
      <c r="OF738" s="19"/>
      <c r="OG738" s="19"/>
      <c r="OH738" s="19"/>
      <c r="OI738" s="19"/>
      <c r="OJ738" s="19"/>
      <c r="OK738" s="19"/>
      <c r="OL738" s="19"/>
      <c r="OM738" s="19"/>
      <c r="ON738" s="19"/>
      <c r="OO738" s="19"/>
      <c r="OP738" s="19"/>
      <c r="OQ738" s="19"/>
      <c r="OR738" s="19"/>
      <c r="OS738" s="19"/>
      <c r="OT738" s="19"/>
      <c r="OU738" s="19"/>
      <c r="OV738" s="19"/>
      <c r="OW738" s="19"/>
      <c r="OX738" s="19"/>
      <c r="OY738" s="19"/>
      <c r="OZ738" s="19"/>
      <c r="PA738" s="19"/>
      <c r="PB738" s="19"/>
      <c r="PC738" s="19"/>
      <c r="PD738" s="19"/>
      <c r="PE738" s="19"/>
      <c r="PF738" s="19"/>
      <c r="PG738" s="19"/>
      <c r="PH738" s="19"/>
      <c r="PI738" s="19"/>
      <c r="PJ738" s="19"/>
      <c r="PK738" s="19"/>
      <c r="PL738" s="19"/>
      <c r="PM738" s="19"/>
      <c r="PN738" s="19"/>
      <c r="PO738" s="19"/>
      <c r="PP738" s="19"/>
      <c r="PQ738" s="19"/>
      <c r="PR738" s="19"/>
      <c r="PS738" s="19"/>
      <c r="PT738" s="19"/>
      <c r="PU738" s="19"/>
      <c r="PV738" s="19"/>
      <c r="PW738" s="19"/>
      <c r="PX738" s="19"/>
      <c r="PY738" s="19"/>
      <c r="PZ738" s="19"/>
      <c r="QA738" s="19"/>
      <c r="QB738" s="19"/>
      <c r="QC738" s="19"/>
      <c r="QD738" s="19"/>
      <c r="QE738" s="19"/>
      <c r="QF738" s="19"/>
      <c r="QG738" s="19"/>
      <c r="QH738" s="19"/>
      <c r="QI738" s="19"/>
      <c r="QJ738" s="19"/>
      <c r="QK738" s="19"/>
      <c r="QL738" s="19"/>
      <c r="QM738" s="19"/>
      <c r="QN738" s="19"/>
      <c r="QO738" s="19"/>
      <c r="QP738" s="19"/>
      <c r="QQ738" s="19"/>
      <c r="QR738" s="19"/>
      <c r="QS738" s="19"/>
      <c r="QT738" s="19"/>
      <c r="QU738" s="19"/>
      <c r="QV738" s="19"/>
      <c r="QW738" s="19"/>
      <c r="QX738" s="19"/>
      <c r="QY738" s="19"/>
      <c r="QZ738" s="19"/>
      <c r="RA738" s="19"/>
      <c r="RB738" s="19"/>
      <c r="RC738" s="19"/>
      <c r="RD738" s="19"/>
      <c r="RE738" s="19"/>
      <c r="RF738" s="19"/>
      <c r="RG738" s="19"/>
      <c r="RH738" s="19"/>
      <c r="RI738" s="19"/>
      <c r="RJ738" s="19"/>
      <c r="RK738" s="19"/>
      <c r="RL738" s="19"/>
      <c r="RM738" s="19"/>
      <c r="RN738" s="19"/>
      <c r="RO738" s="19"/>
      <c r="RP738" s="19"/>
      <c r="RQ738" s="19"/>
      <c r="RR738" s="19"/>
      <c r="RS738" s="19"/>
      <c r="RT738" s="19"/>
      <c r="RU738" s="19"/>
      <c r="RV738" s="19"/>
      <c r="RW738" s="19"/>
      <c r="RX738" s="19"/>
      <c r="RY738" s="19"/>
      <c r="RZ738" s="19"/>
      <c r="SA738" s="19"/>
      <c r="SB738" s="19"/>
      <c r="SC738" s="19"/>
      <c r="SD738" s="19"/>
      <c r="SE738" s="19"/>
      <c r="SF738" s="19"/>
      <c r="SG738" s="19"/>
      <c r="SH738" s="19"/>
      <c r="SI738" s="19"/>
      <c r="SJ738" s="19"/>
      <c r="SK738" s="19"/>
      <c r="SL738" s="19"/>
      <c r="SM738" s="19"/>
      <c r="SN738" s="19"/>
      <c r="SO738" s="19"/>
      <c r="SP738" s="19"/>
      <c r="SQ738" s="19"/>
      <c r="SR738" s="19"/>
      <c r="SS738" s="19"/>
      <c r="ST738" s="19"/>
      <c r="SU738" s="19"/>
      <c r="SV738" s="19"/>
      <c r="SW738" s="19"/>
      <c r="SX738" s="19"/>
      <c r="SY738" s="19"/>
      <c r="SZ738" s="19"/>
      <c r="TA738" s="19"/>
      <c r="TB738" s="19"/>
      <c r="TC738" s="19"/>
      <c r="TD738" s="19"/>
      <c r="TE738" s="19"/>
      <c r="TF738" s="19"/>
      <c r="TG738" s="19"/>
      <c r="TH738" s="19"/>
      <c r="TI738" s="19"/>
      <c r="TJ738" s="19"/>
      <c r="TK738" s="19"/>
      <c r="TL738" s="19"/>
      <c r="TM738" s="19"/>
      <c r="TN738" s="19"/>
      <c r="TO738" s="19"/>
      <c r="TP738" s="19"/>
      <c r="TQ738" s="19"/>
      <c r="TR738" s="19"/>
      <c r="TS738" s="19"/>
      <c r="TT738" s="19"/>
      <c r="TU738" s="19"/>
      <c r="TV738" s="19"/>
      <c r="TW738" s="19"/>
      <c r="TX738" s="19"/>
      <c r="TY738" s="19"/>
      <c r="TZ738" s="19"/>
      <c r="UA738" s="19"/>
      <c r="UB738" s="19"/>
      <c r="UC738" s="19"/>
      <c r="UD738" s="19"/>
      <c r="UE738" s="19"/>
      <c r="UF738" s="19"/>
      <c r="UG738" s="19"/>
      <c r="UH738" s="19"/>
      <c r="UI738" s="19"/>
      <c r="UJ738" s="19"/>
      <c r="UK738" s="19"/>
      <c r="UL738" s="19"/>
      <c r="UM738" s="19"/>
      <c r="UN738" s="19"/>
      <c r="UO738" s="19"/>
      <c r="UP738" s="19"/>
      <c r="UQ738" s="19"/>
      <c r="UR738" s="19"/>
      <c r="US738" s="19"/>
      <c r="UT738" s="19"/>
      <c r="UU738" s="19"/>
      <c r="UV738" s="19"/>
      <c r="UW738" s="19"/>
      <c r="UX738" s="19"/>
      <c r="UY738" s="19"/>
      <c r="UZ738" s="19"/>
      <c r="VA738" s="19"/>
      <c r="VB738" s="19"/>
      <c r="VC738" s="19"/>
      <c r="VD738" s="19"/>
      <c r="VE738" s="19"/>
      <c r="VF738" s="19"/>
      <c r="VG738" s="19"/>
      <c r="VH738" s="19"/>
      <c r="VI738" s="19"/>
      <c r="VJ738" s="19"/>
      <c r="VK738" s="19"/>
      <c r="VL738" s="19"/>
      <c r="VM738" s="19"/>
      <c r="VN738" s="19"/>
      <c r="VO738" s="19"/>
      <c r="VP738" s="19"/>
      <c r="VQ738" s="19"/>
      <c r="VR738" s="19"/>
      <c r="VS738" s="19"/>
      <c r="VT738" s="19"/>
      <c r="VU738" s="19"/>
      <c r="VV738" s="19"/>
      <c r="VW738" s="19"/>
      <c r="VX738" s="19"/>
      <c r="VY738" s="19"/>
      <c r="VZ738" s="19"/>
      <c r="WA738" s="19"/>
      <c r="WB738" s="19"/>
      <c r="WC738" s="19"/>
      <c r="WD738" s="19"/>
      <c r="WE738" s="19"/>
      <c r="WF738" s="19"/>
      <c r="WG738" s="19"/>
      <c r="WH738" s="19"/>
      <c r="WI738" s="19"/>
      <c r="WJ738" s="19"/>
      <c r="WK738" s="19"/>
      <c r="WL738" s="19"/>
      <c r="WM738" s="19"/>
      <c r="WN738" s="19"/>
      <c r="WO738" s="19"/>
      <c r="WP738" s="19"/>
      <c r="WQ738" s="19"/>
      <c r="WR738" s="19"/>
      <c r="WS738" s="19"/>
      <c r="WT738" s="19"/>
      <c r="WU738" s="19"/>
      <c r="WV738" s="19"/>
    </row>
    <row r="739" spans="1:620" s="20" customFormat="1" ht="42" customHeight="1" x14ac:dyDescent="0.2">
      <c r="A739" s="43" t="s">
        <v>972</v>
      </c>
      <c r="B739" s="44"/>
      <c r="C739" s="44"/>
      <c r="D739" s="44"/>
      <c r="E739" s="45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60" t="s">
        <v>617</v>
      </c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 t="s">
        <v>77</v>
      </c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84" t="s">
        <v>94</v>
      </c>
      <c r="AZ739" s="84"/>
      <c r="BA739" s="84"/>
      <c r="BB739" s="84"/>
      <c r="BC739" s="84"/>
      <c r="BD739" s="84"/>
      <c r="BE739" s="60" t="s">
        <v>95</v>
      </c>
      <c r="BF739" s="60"/>
      <c r="BG739" s="60"/>
      <c r="BH739" s="60"/>
      <c r="BI739" s="60"/>
      <c r="BJ739" s="60"/>
      <c r="BK739" s="60"/>
      <c r="BL739" s="60"/>
      <c r="BM739" s="60"/>
      <c r="BN739" s="58">
        <v>300</v>
      </c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  <c r="BY739" s="76" t="s">
        <v>22</v>
      </c>
      <c r="BZ739" s="76"/>
      <c r="CA739" s="76"/>
      <c r="CB739" s="76"/>
      <c r="CC739" s="76"/>
      <c r="CD739" s="76"/>
      <c r="CE739" s="62" t="s">
        <v>80</v>
      </c>
      <c r="CF739" s="62"/>
      <c r="CG739" s="62"/>
      <c r="CH739" s="62"/>
      <c r="CI739" s="62"/>
      <c r="CJ739" s="62"/>
      <c r="CK739" s="62"/>
      <c r="CL739" s="62"/>
      <c r="CM739" s="62"/>
      <c r="CN739" s="85">
        <v>19810750</v>
      </c>
      <c r="CO739" s="85"/>
      <c r="CP739" s="85"/>
      <c r="CQ739" s="85"/>
      <c r="CR739" s="85"/>
      <c r="CS739" s="85"/>
      <c r="CT739" s="85"/>
      <c r="CU739" s="85"/>
      <c r="CV739" s="85"/>
      <c r="CW739" s="85"/>
      <c r="CX739" s="85"/>
      <c r="CY739" s="85"/>
      <c r="CZ739" s="85"/>
      <c r="DA739" s="85"/>
      <c r="DB739" s="59" t="s">
        <v>634</v>
      </c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 t="s">
        <v>644</v>
      </c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62" t="s">
        <v>102</v>
      </c>
      <c r="EA739" s="62"/>
      <c r="EB739" s="62"/>
      <c r="EC739" s="62"/>
      <c r="ED739" s="62"/>
      <c r="EE739" s="62"/>
      <c r="EF739" s="62"/>
      <c r="EG739" s="62"/>
      <c r="EH739" s="62"/>
      <c r="EI739" s="62"/>
      <c r="EJ739" s="62"/>
      <c r="EK739" s="62"/>
      <c r="EL739" s="62" t="s">
        <v>103</v>
      </c>
      <c r="EM739" s="62"/>
      <c r="EN739" s="62"/>
      <c r="EO739" s="62"/>
      <c r="EP739" s="62"/>
      <c r="EQ739" s="62"/>
      <c r="ER739" s="62"/>
      <c r="ES739" s="62"/>
      <c r="ET739" s="62"/>
      <c r="EU739" s="62"/>
      <c r="EV739" s="62"/>
      <c r="EW739" s="62"/>
      <c r="EX739" s="62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1"/>
      <c r="FM739" s="141"/>
      <c r="FN739" s="141"/>
      <c r="FO739" s="141"/>
      <c r="FP739" s="141"/>
      <c r="FQ739" s="141"/>
      <c r="FR739" s="141"/>
      <c r="FS739" s="141"/>
      <c r="FT739" s="141"/>
      <c r="FU739" s="141"/>
      <c r="FV739" s="141"/>
      <c r="FW739" s="141"/>
      <c r="FX739" s="141"/>
      <c r="FY739" s="141"/>
      <c r="FZ739" s="141"/>
      <c r="GA739" s="141"/>
      <c r="GB739" s="141"/>
      <c r="GC739" s="141"/>
      <c r="GD739" s="141"/>
      <c r="GE739" s="141"/>
      <c r="GF739" s="141"/>
      <c r="GG739" s="141"/>
      <c r="GH739" s="141"/>
      <c r="GI739" s="141"/>
      <c r="GJ739" s="141"/>
      <c r="GK739" s="141"/>
      <c r="GL739" s="141"/>
      <c r="GM739" s="140"/>
      <c r="GN739" s="140"/>
      <c r="GO739" s="140"/>
      <c r="GP739" s="140"/>
      <c r="GQ739" s="140"/>
      <c r="GR739" s="140"/>
      <c r="GS739" s="141"/>
      <c r="GT739" s="141"/>
      <c r="GU739" s="141"/>
      <c r="GV739" s="141"/>
      <c r="GW739" s="141"/>
      <c r="GX739" s="141"/>
      <c r="GY739" s="141"/>
      <c r="GZ739" s="141"/>
      <c r="HA739" s="141"/>
      <c r="HB739" s="142"/>
      <c r="HC739" s="142"/>
      <c r="HD739" s="142"/>
      <c r="HE739" s="142"/>
      <c r="HF739" s="142"/>
      <c r="HG739" s="142"/>
      <c r="HH739" s="142"/>
      <c r="HI739" s="142"/>
      <c r="HJ739" s="142"/>
      <c r="HK739" s="142"/>
      <c r="HL739" s="142"/>
      <c r="HM739" s="143"/>
      <c r="HN739" s="143"/>
      <c r="HO739" s="143"/>
      <c r="HP739" s="143"/>
      <c r="HQ739" s="143"/>
      <c r="HR739" s="143"/>
      <c r="HS739" s="141"/>
      <c r="HT739" s="141"/>
      <c r="HU739" s="141"/>
      <c r="HV739" s="141"/>
      <c r="HW739" s="141"/>
      <c r="HX739" s="141"/>
      <c r="HY739" s="141"/>
      <c r="HZ739" s="141"/>
      <c r="IA739" s="141"/>
      <c r="IB739" s="144"/>
      <c r="IC739" s="144"/>
      <c r="ID739" s="144"/>
      <c r="IE739" s="144"/>
      <c r="IF739" s="144"/>
      <c r="IG739" s="144"/>
      <c r="IH739" s="144"/>
      <c r="II739" s="144"/>
      <c r="IJ739" s="144"/>
      <c r="IK739" s="144"/>
      <c r="IL739" s="144"/>
      <c r="IM739" s="144"/>
      <c r="IN739" s="144"/>
      <c r="IO739" s="144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9"/>
      <c r="JO739" s="139"/>
      <c r="JP739" s="139"/>
      <c r="JQ739" s="139"/>
      <c r="JR739" s="139"/>
      <c r="JS739" s="139"/>
      <c r="JT739" s="139"/>
      <c r="JU739" s="139"/>
      <c r="JV739" s="139"/>
      <c r="JW739" s="139"/>
      <c r="JX739" s="139"/>
      <c r="JY739" s="139"/>
      <c r="JZ739" s="139"/>
      <c r="KA739" s="139"/>
      <c r="KB739" s="139"/>
      <c r="KC739" s="139"/>
      <c r="KD739" s="139"/>
      <c r="KE739" s="139"/>
      <c r="KF739" s="139"/>
      <c r="KG739" s="139"/>
      <c r="KH739" s="139"/>
      <c r="KI739" s="139"/>
      <c r="KJ739" s="139"/>
      <c r="KK739" s="139"/>
      <c r="KL739" s="139"/>
      <c r="KM739" s="139"/>
      <c r="KN739" s="139"/>
      <c r="KO739" s="139"/>
      <c r="KP739" s="139"/>
      <c r="KQ739" s="22"/>
      <c r="KR739" s="23"/>
      <c r="KS739" s="19"/>
      <c r="KT739" s="19"/>
      <c r="KU739" s="19"/>
      <c r="KV739" s="19"/>
      <c r="KW739" s="19"/>
      <c r="KX739" s="19"/>
      <c r="KY739" s="19"/>
      <c r="KZ739" s="19"/>
      <c r="LA739" s="19"/>
      <c r="LB739" s="19"/>
      <c r="LC739" s="19"/>
      <c r="LD739" s="19"/>
      <c r="LE739" s="19"/>
      <c r="LF739" s="19"/>
      <c r="LG739" s="19"/>
      <c r="LH739" s="19"/>
      <c r="LI739" s="19"/>
      <c r="LJ739" s="19"/>
      <c r="LK739" s="19"/>
      <c r="LL739" s="19"/>
      <c r="LM739" s="19"/>
      <c r="LN739" s="19"/>
      <c r="LO739" s="19"/>
      <c r="LP739" s="19"/>
      <c r="LQ739" s="19"/>
      <c r="LR739" s="19"/>
      <c r="LS739" s="19"/>
      <c r="LT739" s="19"/>
      <c r="LU739" s="19"/>
      <c r="LV739" s="19"/>
      <c r="LW739" s="19"/>
      <c r="LX739" s="19"/>
      <c r="LY739" s="19"/>
      <c r="LZ739" s="19"/>
      <c r="MA739" s="19"/>
      <c r="MB739" s="19"/>
      <c r="MC739" s="19"/>
      <c r="MD739" s="19"/>
      <c r="ME739" s="19"/>
      <c r="MF739" s="19"/>
      <c r="MG739" s="19"/>
      <c r="MH739" s="19"/>
      <c r="MI739" s="19"/>
      <c r="MJ739" s="19"/>
      <c r="MK739" s="19"/>
      <c r="ML739" s="19"/>
      <c r="MM739" s="19"/>
      <c r="MN739" s="19"/>
      <c r="MO739" s="19"/>
      <c r="MP739" s="19"/>
      <c r="MQ739" s="19"/>
      <c r="MR739" s="19"/>
      <c r="MS739" s="19"/>
      <c r="MT739" s="19"/>
      <c r="MU739" s="19"/>
      <c r="MV739" s="19"/>
      <c r="MW739" s="19"/>
      <c r="MX739" s="19"/>
      <c r="MY739" s="19"/>
      <c r="MZ739" s="19"/>
      <c r="NA739" s="19"/>
      <c r="NB739" s="19"/>
      <c r="NC739" s="19"/>
      <c r="ND739" s="19"/>
      <c r="NE739" s="19"/>
      <c r="NF739" s="19"/>
      <c r="NG739" s="19"/>
      <c r="NH739" s="19"/>
      <c r="NI739" s="19"/>
      <c r="NJ739" s="19"/>
      <c r="NK739" s="19"/>
      <c r="NL739" s="19"/>
      <c r="NM739" s="19"/>
      <c r="NN739" s="19"/>
      <c r="NO739" s="19"/>
      <c r="NP739" s="19"/>
      <c r="NQ739" s="19"/>
      <c r="NR739" s="19"/>
      <c r="NS739" s="19"/>
      <c r="NT739" s="19"/>
      <c r="NU739" s="19"/>
      <c r="NV739" s="19"/>
      <c r="NW739" s="19"/>
      <c r="NX739" s="19"/>
      <c r="NY739" s="19"/>
      <c r="NZ739" s="19"/>
      <c r="OA739" s="19"/>
      <c r="OB739" s="19"/>
      <c r="OC739" s="19"/>
      <c r="OD739" s="19"/>
      <c r="OE739" s="19"/>
      <c r="OF739" s="19"/>
      <c r="OG739" s="19"/>
      <c r="OH739" s="19"/>
      <c r="OI739" s="19"/>
      <c r="OJ739" s="19"/>
      <c r="OK739" s="19"/>
      <c r="OL739" s="19"/>
      <c r="OM739" s="19"/>
      <c r="ON739" s="19"/>
      <c r="OO739" s="19"/>
      <c r="OP739" s="19"/>
      <c r="OQ739" s="19"/>
      <c r="OR739" s="19"/>
      <c r="OS739" s="19"/>
      <c r="OT739" s="19"/>
      <c r="OU739" s="19"/>
      <c r="OV739" s="19"/>
      <c r="OW739" s="19"/>
      <c r="OX739" s="19"/>
      <c r="OY739" s="19"/>
      <c r="OZ739" s="19"/>
      <c r="PA739" s="19"/>
      <c r="PB739" s="19"/>
      <c r="PC739" s="19"/>
      <c r="PD739" s="19"/>
      <c r="PE739" s="19"/>
      <c r="PF739" s="19"/>
      <c r="PG739" s="19"/>
      <c r="PH739" s="19"/>
      <c r="PI739" s="19"/>
      <c r="PJ739" s="19"/>
      <c r="PK739" s="19"/>
      <c r="PL739" s="19"/>
      <c r="PM739" s="19"/>
      <c r="PN739" s="19"/>
      <c r="PO739" s="19"/>
      <c r="PP739" s="19"/>
      <c r="PQ739" s="19"/>
      <c r="PR739" s="19"/>
      <c r="PS739" s="19"/>
      <c r="PT739" s="19"/>
      <c r="PU739" s="19"/>
      <c r="PV739" s="19"/>
      <c r="PW739" s="19"/>
      <c r="PX739" s="19"/>
      <c r="PY739" s="19"/>
      <c r="PZ739" s="19"/>
      <c r="QA739" s="19"/>
      <c r="QB739" s="19"/>
      <c r="QC739" s="19"/>
      <c r="QD739" s="19"/>
      <c r="QE739" s="19"/>
      <c r="QF739" s="19"/>
      <c r="QG739" s="19"/>
      <c r="QH739" s="19"/>
      <c r="QI739" s="19"/>
      <c r="QJ739" s="19"/>
      <c r="QK739" s="19"/>
      <c r="QL739" s="19"/>
      <c r="QM739" s="19"/>
      <c r="QN739" s="19"/>
      <c r="QO739" s="19"/>
      <c r="QP739" s="19"/>
      <c r="QQ739" s="19"/>
      <c r="QR739" s="19"/>
      <c r="QS739" s="19"/>
      <c r="QT739" s="19"/>
      <c r="QU739" s="19"/>
      <c r="QV739" s="19"/>
      <c r="QW739" s="19"/>
      <c r="QX739" s="19"/>
      <c r="QY739" s="19"/>
      <c r="QZ739" s="19"/>
      <c r="RA739" s="19"/>
      <c r="RB739" s="19"/>
      <c r="RC739" s="19"/>
      <c r="RD739" s="19"/>
      <c r="RE739" s="19"/>
      <c r="RF739" s="19"/>
      <c r="RG739" s="19"/>
      <c r="RH739" s="19"/>
      <c r="RI739" s="19"/>
      <c r="RJ739" s="19"/>
      <c r="RK739" s="19"/>
      <c r="RL739" s="19"/>
      <c r="RM739" s="19"/>
      <c r="RN739" s="19"/>
      <c r="RO739" s="19"/>
      <c r="RP739" s="19"/>
      <c r="RQ739" s="19"/>
      <c r="RR739" s="19"/>
      <c r="RS739" s="19"/>
      <c r="RT739" s="19"/>
      <c r="RU739" s="19"/>
      <c r="RV739" s="19"/>
      <c r="RW739" s="19"/>
      <c r="RX739" s="19"/>
      <c r="RY739" s="19"/>
      <c r="RZ739" s="19"/>
      <c r="SA739" s="19"/>
      <c r="SB739" s="19"/>
      <c r="SC739" s="19"/>
      <c r="SD739" s="19"/>
      <c r="SE739" s="19"/>
      <c r="SF739" s="19"/>
      <c r="SG739" s="19"/>
      <c r="SH739" s="19"/>
      <c r="SI739" s="19"/>
      <c r="SJ739" s="19"/>
      <c r="SK739" s="19"/>
      <c r="SL739" s="19"/>
      <c r="SM739" s="19"/>
      <c r="SN739" s="19"/>
      <c r="SO739" s="19"/>
      <c r="SP739" s="19"/>
      <c r="SQ739" s="19"/>
      <c r="SR739" s="19"/>
      <c r="SS739" s="19"/>
      <c r="ST739" s="19"/>
      <c r="SU739" s="19"/>
      <c r="SV739" s="19"/>
      <c r="SW739" s="19"/>
      <c r="SX739" s="19"/>
      <c r="SY739" s="19"/>
      <c r="SZ739" s="19"/>
      <c r="TA739" s="19"/>
      <c r="TB739" s="19"/>
      <c r="TC739" s="19"/>
      <c r="TD739" s="19"/>
      <c r="TE739" s="19"/>
      <c r="TF739" s="19"/>
      <c r="TG739" s="19"/>
      <c r="TH739" s="19"/>
      <c r="TI739" s="19"/>
      <c r="TJ739" s="19"/>
      <c r="TK739" s="19"/>
      <c r="TL739" s="19"/>
      <c r="TM739" s="19"/>
      <c r="TN739" s="19"/>
      <c r="TO739" s="19"/>
      <c r="TP739" s="19"/>
      <c r="TQ739" s="19"/>
      <c r="TR739" s="19"/>
      <c r="TS739" s="19"/>
      <c r="TT739" s="19"/>
      <c r="TU739" s="19"/>
      <c r="TV739" s="19"/>
      <c r="TW739" s="19"/>
      <c r="TX739" s="19"/>
      <c r="TY739" s="19"/>
      <c r="TZ739" s="19"/>
      <c r="UA739" s="19"/>
      <c r="UB739" s="19"/>
      <c r="UC739" s="19"/>
      <c r="UD739" s="19"/>
      <c r="UE739" s="19"/>
      <c r="UF739" s="19"/>
      <c r="UG739" s="19"/>
      <c r="UH739" s="19"/>
      <c r="UI739" s="19"/>
      <c r="UJ739" s="19"/>
      <c r="UK739" s="19"/>
      <c r="UL739" s="19"/>
      <c r="UM739" s="19"/>
      <c r="UN739" s="19"/>
      <c r="UO739" s="19"/>
      <c r="UP739" s="19"/>
      <c r="UQ739" s="19"/>
      <c r="UR739" s="19"/>
      <c r="US739" s="19"/>
      <c r="UT739" s="19"/>
      <c r="UU739" s="19"/>
      <c r="UV739" s="19"/>
      <c r="UW739" s="19"/>
      <c r="UX739" s="19"/>
      <c r="UY739" s="19"/>
      <c r="UZ739" s="19"/>
      <c r="VA739" s="19"/>
      <c r="VB739" s="19"/>
      <c r="VC739" s="19"/>
      <c r="VD739" s="19"/>
      <c r="VE739" s="19"/>
      <c r="VF739" s="19"/>
      <c r="VG739" s="19"/>
      <c r="VH739" s="19"/>
      <c r="VI739" s="19"/>
      <c r="VJ739" s="19"/>
      <c r="VK739" s="19"/>
      <c r="VL739" s="19"/>
      <c r="VM739" s="19"/>
      <c r="VN739" s="19"/>
      <c r="VO739" s="19"/>
      <c r="VP739" s="19"/>
      <c r="VQ739" s="19"/>
      <c r="VR739" s="19"/>
      <c r="VS739" s="19"/>
      <c r="VT739" s="19"/>
      <c r="VU739" s="19"/>
      <c r="VV739" s="19"/>
      <c r="VW739" s="19"/>
      <c r="VX739" s="19"/>
      <c r="VY739" s="19"/>
      <c r="VZ739" s="19"/>
      <c r="WA739" s="19"/>
      <c r="WB739" s="19"/>
      <c r="WC739" s="19"/>
      <c r="WD739" s="19"/>
      <c r="WE739" s="19"/>
      <c r="WF739" s="19"/>
      <c r="WG739" s="19"/>
      <c r="WH739" s="19"/>
      <c r="WI739" s="19"/>
      <c r="WJ739" s="19"/>
      <c r="WK739" s="19"/>
      <c r="WL739" s="19"/>
      <c r="WM739" s="19"/>
      <c r="WN739" s="19"/>
      <c r="WO739" s="19"/>
      <c r="WP739" s="19"/>
      <c r="WQ739" s="19"/>
      <c r="WR739" s="19"/>
      <c r="WS739" s="19"/>
      <c r="WT739" s="19"/>
      <c r="WU739" s="19"/>
      <c r="WV739" s="19"/>
    </row>
    <row r="740" spans="1:620" s="20" customFormat="1" ht="63.75" customHeight="1" x14ac:dyDescent="0.2">
      <c r="A740" s="43" t="s">
        <v>973</v>
      </c>
      <c r="B740" s="44"/>
      <c r="C740" s="44"/>
      <c r="D740" s="44"/>
      <c r="E740" s="45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60" t="s">
        <v>556</v>
      </c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 t="s">
        <v>77</v>
      </c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84" t="s">
        <v>78</v>
      </c>
      <c r="AZ740" s="84"/>
      <c r="BA740" s="84"/>
      <c r="BB740" s="84"/>
      <c r="BC740" s="84"/>
      <c r="BD740" s="84"/>
      <c r="BE740" s="60" t="s">
        <v>79</v>
      </c>
      <c r="BF740" s="60"/>
      <c r="BG740" s="60"/>
      <c r="BH740" s="60"/>
      <c r="BI740" s="60"/>
      <c r="BJ740" s="60"/>
      <c r="BK740" s="60"/>
      <c r="BL740" s="60"/>
      <c r="BM740" s="60"/>
      <c r="BN740" s="59" t="s">
        <v>74</v>
      </c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76" t="s">
        <v>22</v>
      </c>
      <c r="BZ740" s="76"/>
      <c r="CA740" s="76"/>
      <c r="CB740" s="76"/>
      <c r="CC740" s="76"/>
      <c r="CD740" s="76"/>
      <c r="CE740" s="62" t="s">
        <v>80</v>
      </c>
      <c r="CF740" s="62"/>
      <c r="CG740" s="62"/>
      <c r="CH740" s="62"/>
      <c r="CI740" s="62"/>
      <c r="CJ740" s="62"/>
      <c r="CK740" s="62"/>
      <c r="CL740" s="62"/>
      <c r="CM740" s="62"/>
      <c r="CN740" s="85">
        <v>8574148</v>
      </c>
      <c r="CO740" s="85"/>
      <c r="CP740" s="85"/>
      <c r="CQ740" s="85"/>
      <c r="CR740" s="85"/>
      <c r="CS740" s="85"/>
      <c r="CT740" s="85"/>
      <c r="CU740" s="85"/>
      <c r="CV740" s="85"/>
      <c r="CW740" s="85"/>
      <c r="CX740" s="85"/>
      <c r="CY740" s="85"/>
      <c r="CZ740" s="85"/>
      <c r="DA740" s="85"/>
      <c r="DB740" s="59" t="s">
        <v>634</v>
      </c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 t="s">
        <v>644</v>
      </c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86" t="s">
        <v>102</v>
      </c>
      <c r="EA740" s="86"/>
      <c r="EB740" s="86"/>
      <c r="EC740" s="86"/>
      <c r="ED740" s="86"/>
      <c r="EE740" s="86"/>
      <c r="EF740" s="86"/>
      <c r="EG740" s="86"/>
      <c r="EH740" s="86"/>
      <c r="EI740" s="86"/>
      <c r="EJ740" s="86"/>
      <c r="EK740" s="86"/>
      <c r="EL740" s="62" t="s">
        <v>103</v>
      </c>
      <c r="EM740" s="62"/>
      <c r="EN740" s="62"/>
      <c r="EO740" s="62"/>
      <c r="EP740" s="62"/>
      <c r="EQ740" s="62"/>
      <c r="ER740" s="62"/>
      <c r="ES740" s="62"/>
      <c r="ET740" s="62"/>
      <c r="EU740" s="62"/>
      <c r="EV740" s="62"/>
      <c r="EW740" s="62"/>
      <c r="EX740" s="62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1"/>
      <c r="FM740" s="141"/>
      <c r="FN740" s="141"/>
      <c r="FO740" s="141"/>
      <c r="FP740" s="141"/>
      <c r="FQ740" s="141"/>
      <c r="FR740" s="141"/>
      <c r="FS740" s="141"/>
      <c r="FT740" s="141"/>
      <c r="FU740" s="141"/>
      <c r="FV740" s="141"/>
      <c r="FW740" s="141"/>
      <c r="FX740" s="141"/>
      <c r="FY740" s="141"/>
      <c r="FZ740" s="141"/>
      <c r="GA740" s="141"/>
      <c r="GB740" s="141"/>
      <c r="GC740" s="141"/>
      <c r="GD740" s="141"/>
      <c r="GE740" s="141"/>
      <c r="GF740" s="141"/>
      <c r="GG740" s="141"/>
      <c r="GH740" s="141"/>
      <c r="GI740" s="141"/>
      <c r="GJ740" s="141"/>
      <c r="GK740" s="141"/>
      <c r="GL740" s="141"/>
      <c r="GM740" s="140"/>
      <c r="GN740" s="140"/>
      <c r="GO740" s="140"/>
      <c r="GP740" s="140"/>
      <c r="GQ740" s="140"/>
      <c r="GR740" s="140"/>
      <c r="GS740" s="141"/>
      <c r="GT740" s="141"/>
      <c r="GU740" s="141"/>
      <c r="GV740" s="141"/>
      <c r="GW740" s="141"/>
      <c r="GX740" s="141"/>
      <c r="GY740" s="141"/>
      <c r="GZ740" s="141"/>
      <c r="HA740" s="141"/>
      <c r="HB740" s="142"/>
      <c r="HC740" s="142"/>
      <c r="HD740" s="142"/>
      <c r="HE740" s="142"/>
      <c r="HF740" s="142"/>
      <c r="HG740" s="142"/>
      <c r="HH740" s="142"/>
      <c r="HI740" s="142"/>
      <c r="HJ740" s="142"/>
      <c r="HK740" s="142"/>
      <c r="HL740" s="142"/>
      <c r="HM740" s="143"/>
      <c r="HN740" s="143"/>
      <c r="HO740" s="143"/>
      <c r="HP740" s="143"/>
      <c r="HQ740" s="143"/>
      <c r="HR740" s="143"/>
      <c r="HS740" s="141"/>
      <c r="HT740" s="141"/>
      <c r="HU740" s="141"/>
      <c r="HV740" s="141"/>
      <c r="HW740" s="141"/>
      <c r="HX740" s="141"/>
      <c r="HY740" s="141"/>
      <c r="HZ740" s="141"/>
      <c r="IA740" s="141"/>
      <c r="IB740" s="144"/>
      <c r="IC740" s="144"/>
      <c r="ID740" s="144"/>
      <c r="IE740" s="144"/>
      <c r="IF740" s="144"/>
      <c r="IG740" s="144"/>
      <c r="IH740" s="144"/>
      <c r="II740" s="144"/>
      <c r="IJ740" s="144"/>
      <c r="IK740" s="144"/>
      <c r="IL740" s="144"/>
      <c r="IM740" s="144"/>
      <c r="IN740" s="144"/>
      <c r="IO740" s="144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9"/>
      <c r="JO740" s="139"/>
      <c r="JP740" s="139"/>
      <c r="JQ740" s="139"/>
      <c r="JR740" s="139"/>
      <c r="JS740" s="139"/>
      <c r="JT740" s="139"/>
      <c r="JU740" s="139"/>
      <c r="JV740" s="139"/>
      <c r="JW740" s="139"/>
      <c r="JX740" s="139"/>
      <c r="JY740" s="139"/>
      <c r="JZ740" s="139"/>
      <c r="KA740" s="139"/>
      <c r="KB740" s="139"/>
      <c r="KC740" s="139"/>
      <c r="KD740" s="139"/>
      <c r="KE740" s="139"/>
      <c r="KF740" s="139"/>
      <c r="KG740" s="139"/>
      <c r="KH740" s="139"/>
      <c r="KI740" s="139"/>
      <c r="KJ740" s="139"/>
      <c r="KK740" s="139"/>
      <c r="KL740" s="139"/>
      <c r="KM740" s="139"/>
      <c r="KN740" s="139"/>
      <c r="KO740" s="139"/>
      <c r="KP740" s="139"/>
      <c r="KQ740" s="22"/>
      <c r="KR740" s="23"/>
      <c r="KS740" s="19"/>
      <c r="KT740" s="19"/>
      <c r="KU740" s="19"/>
      <c r="KV740" s="19"/>
      <c r="KW740" s="19"/>
      <c r="KX740" s="19"/>
      <c r="KY740" s="19"/>
      <c r="KZ740" s="19"/>
      <c r="LA740" s="19"/>
      <c r="LB740" s="19"/>
      <c r="LC740" s="19"/>
      <c r="LD740" s="19"/>
      <c r="LE740" s="19"/>
      <c r="LF740" s="19"/>
      <c r="LG740" s="19"/>
      <c r="LH740" s="19"/>
      <c r="LI740" s="19"/>
      <c r="LJ740" s="19"/>
      <c r="LK740" s="19"/>
      <c r="LL740" s="19"/>
      <c r="LM740" s="19"/>
      <c r="LN740" s="19"/>
      <c r="LO740" s="19"/>
      <c r="LP740" s="19"/>
      <c r="LQ740" s="19"/>
      <c r="LR740" s="19"/>
      <c r="LS740" s="19"/>
      <c r="LT740" s="19"/>
      <c r="LU740" s="19"/>
      <c r="LV740" s="19"/>
      <c r="LW740" s="19"/>
      <c r="LX740" s="19"/>
      <c r="LY740" s="19"/>
      <c r="LZ740" s="19"/>
      <c r="MA740" s="19"/>
      <c r="MB740" s="19"/>
      <c r="MC740" s="19"/>
      <c r="MD740" s="19"/>
      <c r="ME740" s="19"/>
      <c r="MF740" s="19"/>
      <c r="MG740" s="19"/>
      <c r="MH740" s="19"/>
      <c r="MI740" s="19"/>
      <c r="MJ740" s="19"/>
      <c r="MK740" s="19"/>
      <c r="ML740" s="19"/>
      <c r="MM740" s="19"/>
      <c r="MN740" s="19"/>
      <c r="MO740" s="19"/>
      <c r="MP740" s="19"/>
      <c r="MQ740" s="19"/>
      <c r="MR740" s="19"/>
      <c r="MS740" s="19"/>
      <c r="MT740" s="19"/>
      <c r="MU740" s="19"/>
      <c r="MV740" s="19"/>
      <c r="MW740" s="19"/>
      <c r="MX740" s="19"/>
      <c r="MY740" s="19"/>
      <c r="MZ740" s="19"/>
      <c r="NA740" s="19"/>
      <c r="NB740" s="19"/>
      <c r="NC740" s="19"/>
      <c r="ND740" s="19"/>
      <c r="NE740" s="19"/>
      <c r="NF740" s="19"/>
      <c r="NG740" s="19"/>
      <c r="NH740" s="19"/>
      <c r="NI740" s="19"/>
      <c r="NJ740" s="19"/>
      <c r="NK740" s="19"/>
      <c r="NL740" s="19"/>
      <c r="NM740" s="19"/>
      <c r="NN740" s="19"/>
      <c r="NO740" s="19"/>
      <c r="NP740" s="19"/>
      <c r="NQ740" s="19"/>
      <c r="NR740" s="19"/>
      <c r="NS740" s="19"/>
      <c r="NT740" s="19"/>
      <c r="NU740" s="19"/>
      <c r="NV740" s="19"/>
      <c r="NW740" s="19"/>
      <c r="NX740" s="19"/>
      <c r="NY740" s="19"/>
      <c r="NZ740" s="19"/>
      <c r="OA740" s="19"/>
      <c r="OB740" s="19"/>
      <c r="OC740" s="19"/>
      <c r="OD740" s="19"/>
      <c r="OE740" s="19"/>
      <c r="OF740" s="19"/>
      <c r="OG740" s="19"/>
      <c r="OH740" s="19"/>
      <c r="OI740" s="19"/>
      <c r="OJ740" s="19"/>
      <c r="OK740" s="19"/>
      <c r="OL740" s="19"/>
      <c r="OM740" s="19"/>
      <c r="ON740" s="19"/>
      <c r="OO740" s="19"/>
      <c r="OP740" s="19"/>
      <c r="OQ740" s="19"/>
      <c r="OR740" s="19"/>
      <c r="OS740" s="19"/>
      <c r="OT740" s="19"/>
      <c r="OU740" s="19"/>
      <c r="OV740" s="19"/>
      <c r="OW740" s="19"/>
      <c r="OX740" s="19"/>
      <c r="OY740" s="19"/>
      <c r="OZ740" s="19"/>
      <c r="PA740" s="19"/>
      <c r="PB740" s="19"/>
      <c r="PC740" s="19"/>
      <c r="PD740" s="19"/>
      <c r="PE740" s="19"/>
      <c r="PF740" s="19"/>
      <c r="PG740" s="19"/>
      <c r="PH740" s="19"/>
      <c r="PI740" s="19"/>
      <c r="PJ740" s="19"/>
      <c r="PK740" s="19"/>
      <c r="PL740" s="19"/>
      <c r="PM740" s="19"/>
      <c r="PN740" s="19"/>
      <c r="PO740" s="19"/>
      <c r="PP740" s="19"/>
      <c r="PQ740" s="19"/>
      <c r="PR740" s="19"/>
      <c r="PS740" s="19"/>
      <c r="PT740" s="19"/>
      <c r="PU740" s="19"/>
      <c r="PV740" s="19"/>
      <c r="PW740" s="19"/>
      <c r="PX740" s="19"/>
      <c r="PY740" s="19"/>
      <c r="PZ740" s="19"/>
      <c r="QA740" s="19"/>
      <c r="QB740" s="19"/>
      <c r="QC740" s="19"/>
      <c r="QD740" s="19"/>
      <c r="QE740" s="19"/>
      <c r="QF740" s="19"/>
      <c r="QG740" s="19"/>
      <c r="QH740" s="19"/>
      <c r="QI740" s="19"/>
      <c r="QJ740" s="19"/>
      <c r="QK740" s="19"/>
      <c r="QL740" s="19"/>
      <c r="QM740" s="19"/>
      <c r="QN740" s="19"/>
      <c r="QO740" s="19"/>
      <c r="QP740" s="19"/>
      <c r="QQ740" s="19"/>
      <c r="QR740" s="19"/>
      <c r="QS740" s="19"/>
      <c r="QT740" s="19"/>
      <c r="QU740" s="19"/>
      <c r="QV740" s="19"/>
      <c r="QW740" s="19"/>
      <c r="QX740" s="19"/>
      <c r="QY740" s="19"/>
      <c r="QZ740" s="19"/>
      <c r="RA740" s="19"/>
      <c r="RB740" s="19"/>
      <c r="RC740" s="19"/>
      <c r="RD740" s="19"/>
      <c r="RE740" s="19"/>
      <c r="RF740" s="19"/>
      <c r="RG740" s="19"/>
      <c r="RH740" s="19"/>
      <c r="RI740" s="19"/>
      <c r="RJ740" s="19"/>
      <c r="RK740" s="19"/>
      <c r="RL740" s="19"/>
      <c r="RM740" s="19"/>
      <c r="RN740" s="19"/>
      <c r="RO740" s="19"/>
      <c r="RP740" s="19"/>
      <c r="RQ740" s="19"/>
      <c r="RR740" s="19"/>
      <c r="RS740" s="19"/>
      <c r="RT740" s="19"/>
      <c r="RU740" s="19"/>
      <c r="RV740" s="19"/>
      <c r="RW740" s="19"/>
      <c r="RX740" s="19"/>
      <c r="RY740" s="19"/>
      <c r="RZ740" s="19"/>
      <c r="SA740" s="19"/>
      <c r="SB740" s="19"/>
      <c r="SC740" s="19"/>
      <c r="SD740" s="19"/>
      <c r="SE740" s="19"/>
      <c r="SF740" s="19"/>
      <c r="SG740" s="19"/>
      <c r="SH740" s="19"/>
      <c r="SI740" s="19"/>
      <c r="SJ740" s="19"/>
      <c r="SK740" s="19"/>
      <c r="SL740" s="19"/>
      <c r="SM740" s="19"/>
      <c r="SN740" s="19"/>
      <c r="SO740" s="19"/>
      <c r="SP740" s="19"/>
      <c r="SQ740" s="19"/>
      <c r="SR740" s="19"/>
      <c r="SS740" s="19"/>
      <c r="ST740" s="19"/>
      <c r="SU740" s="19"/>
      <c r="SV740" s="19"/>
      <c r="SW740" s="19"/>
      <c r="SX740" s="19"/>
      <c r="SY740" s="19"/>
      <c r="SZ740" s="19"/>
      <c r="TA740" s="19"/>
      <c r="TB740" s="19"/>
      <c r="TC740" s="19"/>
      <c r="TD740" s="19"/>
      <c r="TE740" s="19"/>
      <c r="TF740" s="19"/>
      <c r="TG740" s="19"/>
      <c r="TH740" s="19"/>
      <c r="TI740" s="19"/>
      <c r="TJ740" s="19"/>
      <c r="TK740" s="19"/>
      <c r="TL740" s="19"/>
      <c r="TM740" s="19"/>
      <c r="TN740" s="19"/>
      <c r="TO740" s="19"/>
      <c r="TP740" s="19"/>
      <c r="TQ740" s="19"/>
      <c r="TR740" s="19"/>
      <c r="TS740" s="19"/>
      <c r="TT740" s="19"/>
      <c r="TU740" s="19"/>
      <c r="TV740" s="19"/>
      <c r="TW740" s="19"/>
      <c r="TX740" s="19"/>
      <c r="TY740" s="19"/>
      <c r="TZ740" s="19"/>
      <c r="UA740" s="19"/>
      <c r="UB740" s="19"/>
      <c r="UC740" s="19"/>
      <c r="UD740" s="19"/>
      <c r="UE740" s="19"/>
      <c r="UF740" s="19"/>
      <c r="UG740" s="19"/>
      <c r="UH740" s="19"/>
      <c r="UI740" s="19"/>
      <c r="UJ740" s="19"/>
      <c r="UK740" s="19"/>
      <c r="UL740" s="19"/>
      <c r="UM740" s="19"/>
      <c r="UN740" s="19"/>
      <c r="UO740" s="19"/>
      <c r="UP740" s="19"/>
      <c r="UQ740" s="19"/>
      <c r="UR740" s="19"/>
      <c r="US740" s="19"/>
      <c r="UT740" s="19"/>
      <c r="UU740" s="19"/>
      <c r="UV740" s="19"/>
      <c r="UW740" s="19"/>
      <c r="UX740" s="19"/>
      <c r="UY740" s="19"/>
      <c r="UZ740" s="19"/>
      <c r="VA740" s="19"/>
      <c r="VB740" s="19"/>
      <c r="VC740" s="19"/>
      <c r="VD740" s="19"/>
      <c r="VE740" s="19"/>
      <c r="VF740" s="19"/>
      <c r="VG740" s="19"/>
      <c r="VH740" s="19"/>
      <c r="VI740" s="19"/>
      <c r="VJ740" s="19"/>
      <c r="VK740" s="19"/>
      <c r="VL740" s="19"/>
      <c r="VM740" s="19"/>
      <c r="VN740" s="19"/>
      <c r="VO740" s="19"/>
      <c r="VP740" s="19"/>
      <c r="VQ740" s="19"/>
      <c r="VR740" s="19"/>
      <c r="VS740" s="19"/>
      <c r="VT740" s="19"/>
      <c r="VU740" s="19"/>
      <c r="VV740" s="19"/>
      <c r="VW740" s="19"/>
      <c r="VX740" s="19"/>
      <c r="VY740" s="19"/>
      <c r="VZ740" s="19"/>
      <c r="WA740" s="19"/>
      <c r="WB740" s="19"/>
      <c r="WC740" s="19"/>
      <c r="WD740" s="19"/>
      <c r="WE740" s="19"/>
      <c r="WF740" s="19"/>
      <c r="WG740" s="19"/>
      <c r="WH740" s="19"/>
      <c r="WI740" s="19"/>
      <c r="WJ740" s="19"/>
      <c r="WK740" s="19"/>
      <c r="WL740" s="19"/>
      <c r="WM740" s="19"/>
      <c r="WN740" s="19"/>
      <c r="WO740" s="19"/>
      <c r="WP740" s="19"/>
      <c r="WQ740" s="19"/>
      <c r="WR740" s="19"/>
      <c r="WS740" s="19"/>
      <c r="WT740" s="19"/>
      <c r="WU740" s="19"/>
      <c r="WV740" s="19"/>
    </row>
    <row r="741" spans="1:620" s="20" customFormat="1" ht="63.75" customHeight="1" x14ac:dyDescent="0.2">
      <c r="A741" s="43" t="s">
        <v>974</v>
      </c>
      <c r="B741" s="44"/>
      <c r="C741" s="44"/>
      <c r="D741" s="44"/>
      <c r="E741" s="45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60" t="s">
        <v>618</v>
      </c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 t="s">
        <v>77</v>
      </c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84" t="s">
        <v>94</v>
      </c>
      <c r="AZ741" s="84"/>
      <c r="BA741" s="84"/>
      <c r="BB741" s="84"/>
      <c r="BC741" s="84"/>
      <c r="BD741" s="84"/>
      <c r="BE741" s="60" t="s">
        <v>95</v>
      </c>
      <c r="BF741" s="60"/>
      <c r="BG741" s="60"/>
      <c r="BH741" s="60"/>
      <c r="BI741" s="60"/>
      <c r="BJ741" s="60"/>
      <c r="BK741" s="60"/>
      <c r="BL741" s="60"/>
      <c r="BM741" s="60"/>
      <c r="BN741" s="59" t="s">
        <v>177</v>
      </c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  <c r="BY741" s="76" t="s">
        <v>22</v>
      </c>
      <c r="BZ741" s="76"/>
      <c r="CA741" s="76"/>
      <c r="CB741" s="76"/>
      <c r="CC741" s="76"/>
      <c r="CD741" s="76"/>
      <c r="CE741" s="62" t="s">
        <v>80</v>
      </c>
      <c r="CF741" s="62"/>
      <c r="CG741" s="62"/>
      <c r="CH741" s="62"/>
      <c r="CI741" s="62"/>
      <c r="CJ741" s="62"/>
      <c r="CK741" s="62"/>
      <c r="CL741" s="62"/>
      <c r="CM741" s="62"/>
      <c r="CN741" s="85">
        <v>6402000</v>
      </c>
      <c r="CO741" s="85"/>
      <c r="CP741" s="85"/>
      <c r="CQ741" s="85"/>
      <c r="CR741" s="85"/>
      <c r="CS741" s="85"/>
      <c r="CT741" s="85"/>
      <c r="CU741" s="85"/>
      <c r="CV741" s="85"/>
      <c r="CW741" s="85"/>
      <c r="CX741" s="85"/>
      <c r="CY741" s="85"/>
      <c r="CZ741" s="85"/>
      <c r="DA741" s="85"/>
      <c r="DB741" s="59" t="s">
        <v>634</v>
      </c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 t="s">
        <v>644</v>
      </c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62" t="s">
        <v>102</v>
      </c>
      <c r="EA741" s="62"/>
      <c r="EB741" s="62"/>
      <c r="EC741" s="62"/>
      <c r="ED741" s="62"/>
      <c r="EE741" s="62"/>
      <c r="EF741" s="62"/>
      <c r="EG741" s="62"/>
      <c r="EH741" s="62"/>
      <c r="EI741" s="62"/>
      <c r="EJ741" s="62"/>
      <c r="EK741" s="62"/>
      <c r="EL741" s="62" t="s">
        <v>103</v>
      </c>
      <c r="EM741" s="62"/>
      <c r="EN741" s="62"/>
      <c r="EO741" s="62"/>
      <c r="EP741" s="62"/>
      <c r="EQ741" s="62"/>
      <c r="ER741" s="62"/>
      <c r="ES741" s="62"/>
      <c r="ET741" s="62"/>
      <c r="EU741" s="62"/>
      <c r="EV741" s="62"/>
      <c r="EW741" s="62"/>
      <c r="EX741" s="62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1"/>
      <c r="FM741" s="141"/>
      <c r="FN741" s="141"/>
      <c r="FO741" s="141"/>
      <c r="FP741" s="141"/>
      <c r="FQ741" s="141"/>
      <c r="FR741" s="141"/>
      <c r="FS741" s="141"/>
      <c r="FT741" s="141"/>
      <c r="FU741" s="141"/>
      <c r="FV741" s="141"/>
      <c r="FW741" s="141"/>
      <c r="FX741" s="141"/>
      <c r="FY741" s="141"/>
      <c r="FZ741" s="141"/>
      <c r="GA741" s="141"/>
      <c r="GB741" s="141"/>
      <c r="GC741" s="141"/>
      <c r="GD741" s="141"/>
      <c r="GE741" s="141"/>
      <c r="GF741" s="141"/>
      <c r="GG741" s="141"/>
      <c r="GH741" s="141"/>
      <c r="GI741" s="141"/>
      <c r="GJ741" s="141"/>
      <c r="GK741" s="141"/>
      <c r="GL741" s="141"/>
      <c r="GM741" s="140"/>
      <c r="GN741" s="140"/>
      <c r="GO741" s="140"/>
      <c r="GP741" s="140"/>
      <c r="GQ741" s="140"/>
      <c r="GR741" s="140"/>
      <c r="GS741" s="141"/>
      <c r="GT741" s="141"/>
      <c r="GU741" s="141"/>
      <c r="GV741" s="141"/>
      <c r="GW741" s="141"/>
      <c r="GX741" s="141"/>
      <c r="GY741" s="141"/>
      <c r="GZ741" s="141"/>
      <c r="HA741" s="141"/>
      <c r="HB741" s="142"/>
      <c r="HC741" s="142"/>
      <c r="HD741" s="142"/>
      <c r="HE741" s="142"/>
      <c r="HF741" s="142"/>
      <c r="HG741" s="142"/>
      <c r="HH741" s="142"/>
      <c r="HI741" s="142"/>
      <c r="HJ741" s="142"/>
      <c r="HK741" s="142"/>
      <c r="HL741" s="142"/>
      <c r="HM741" s="143"/>
      <c r="HN741" s="143"/>
      <c r="HO741" s="143"/>
      <c r="HP741" s="143"/>
      <c r="HQ741" s="143"/>
      <c r="HR741" s="143"/>
      <c r="HS741" s="141"/>
      <c r="HT741" s="141"/>
      <c r="HU741" s="141"/>
      <c r="HV741" s="141"/>
      <c r="HW741" s="141"/>
      <c r="HX741" s="141"/>
      <c r="HY741" s="141"/>
      <c r="HZ741" s="141"/>
      <c r="IA741" s="141"/>
      <c r="IB741" s="144"/>
      <c r="IC741" s="144"/>
      <c r="ID741" s="144"/>
      <c r="IE741" s="144"/>
      <c r="IF741" s="144"/>
      <c r="IG741" s="144"/>
      <c r="IH741" s="144"/>
      <c r="II741" s="144"/>
      <c r="IJ741" s="144"/>
      <c r="IK741" s="144"/>
      <c r="IL741" s="144"/>
      <c r="IM741" s="144"/>
      <c r="IN741" s="144"/>
      <c r="IO741" s="144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9"/>
      <c r="JO741" s="139"/>
      <c r="JP741" s="139"/>
      <c r="JQ741" s="139"/>
      <c r="JR741" s="139"/>
      <c r="JS741" s="139"/>
      <c r="JT741" s="139"/>
      <c r="JU741" s="139"/>
      <c r="JV741" s="139"/>
      <c r="JW741" s="139"/>
      <c r="JX741" s="139"/>
      <c r="JY741" s="139"/>
      <c r="JZ741" s="139"/>
      <c r="KA741" s="139"/>
      <c r="KB741" s="139"/>
      <c r="KC741" s="139"/>
      <c r="KD741" s="139"/>
      <c r="KE741" s="139"/>
      <c r="KF741" s="139"/>
      <c r="KG741" s="139"/>
      <c r="KH741" s="139"/>
      <c r="KI741" s="139"/>
      <c r="KJ741" s="139"/>
      <c r="KK741" s="139"/>
      <c r="KL741" s="139"/>
      <c r="KM741" s="139"/>
      <c r="KN741" s="139"/>
      <c r="KO741" s="139"/>
      <c r="KP741" s="139"/>
      <c r="KQ741" s="22"/>
      <c r="KR741" s="23"/>
      <c r="KS741" s="19"/>
      <c r="KT741" s="19"/>
      <c r="KU741" s="19"/>
      <c r="KV741" s="19"/>
      <c r="KW741" s="19"/>
      <c r="KX741" s="19"/>
      <c r="KY741" s="19"/>
      <c r="KZ741" s="19"/>
      <c r="LA741" s="19"/>
      <c r="LB741" s="19"/>
      <c r="LC741" s="19"/>
      <c r="LD741" s="19"/>
      <c r="LE741" s="19"/>
      <c r="LF741" s="19"/>
      <c r="LG741" s="19"/>
      <c r="LH741" s="19"/>
      <c r="LI741" s="19"/>
      <c r="LJ741" s="19"/>
      <c r="LK741" s="19"/>
      <c r="LL741" s="19"/>
      <c r="LM741" s="19"/>
      <c r="LN741" s="19"/>
      <c r="LO741" s="19"/>
      <c r="LP741" s="19"/>
      <c r="LQ741" s="19"/>
      <c r="LR741" s="19"/>
      <c r="LS741" s="19"/>
      <c r="LT741" s="19"/>
      <c r="LU741" s="19"/>
      <c r="LV741" s="19"/>
      <c r="LW741" s="19"/>
      <c r="LX741" s="19"/>
      <c r="LY741" s="19"/>
      <c r="LZ741" s="19"/>
      <c r="MA741" s="19"/>
      <c r="MB741" s="19"/>
      <c r="MC741" s="19"/>
      <c r="MD741" s="19"/>
      <c r="ME741" s="19"/>
      <c r="MF741" s="19"/>
      <c r="MG741" s="19"/>
      <c r="MH741" s="19"/>
      <c r="MI741" s="19"/>
      <c r="MJ741" s="19"/>
      <c r="MK741" s="19"/>
      <c r="ML741" s="19"/>
      <c r="MM741" s="19"/>
      <c r="MN741" s="19"/>
      <c r="MO741" s="19"/>
      <c r="MP741" s="19"/>
      <c r="MQ741" s="19"/>
      <c r="MR741" s="19"/>
      <c r="MS741" s="19"/>
      <c r="MT741" s="19"/>
      <c r="MU741" s="19"/>
      <c r="MV741" s="19"/>
      <c r="MW741" s="19"/>
      <c r="MX741" s="19"/>
      <c r="MY741" s="19"/>
      <c r="MZ741" s="19"/>
      <c r="NA741" s="19"/>
      <c r="NB741" s="19"/>
      <c r="NC741" s="19"/>
      <c r="ND741" s="19"/>
      <c r="NE741" s="19"/>
      <c r="NF741" s="19"/>
      <c r="NG741" s="19"/>
      <c r="NH741" s="19"/>
      <c r="NI741" s="19"/>
      <c r="NJ741" s="19"/>
      <c r="NK741" s="19"/>
      <c r="NL741" s="19"/>
      <c r="NM741" s="19"/>
      <c r="NN741" s="19"/>
      <c r="NO741" s="19"/>
      <c r="NP741" s="19"/>
      <c r="NQ741" s="19"/>
      <c r="NR741" s="19"/>
      <c r="NS741" s="19"/>
      <c r="NT741" s="19"/>
      <c r="NU741" s="19"/>
      <c r="NV741" s="19"/>
      <c r="NW741" s="19"/>
      <c r="NX741" s="19"/>
      <c r="NY741" s="19"/>
      <c r="NZ741" s="19"/>
      <c r="OA741" s="19"/>
      <c r="OB741" s="19"/>
      <c r="OC741" s="19"/>
      <c r="OD741" s="19"/>
      <c r="OE741" s="19"/>
      <c r="OF741" s="19"/>
      <c r="OG741" s="19"/>
      <c r="OH741" s="19"/>
      <c r="OI741" s="19"/>
      <c r="OJ741" s="19"/>
      <c r="OK741" s="19"/>
      <c r="OL741" s="19"/>
      <c r="OM741" s="19"/>
      <c r="ON741" s="19"/>
      <c r="OO741" s="19"/>
      <c r="OP741" s="19"/>
      <c r="OQ741" s="19"/>
      <c r="OR741" s="19"/>
      <c r="OS741" s="19"/>
      <c r="OT741" s="19"/>
      <c r="OU741" s="19"/>
      <c r="OV741" s="19"/>
      <c r="OW741" s="19"/>
      <c r="OX741" s="19"/>
      <c r="OY741" s="19"/>
      <c r="OZ741" s="19"/>
      <c r="PA741" s="19"/>
      <c r="PB741" s="19"/>
      <c r="PC741" s="19"/>
      <c r="PD741" s="19"/>
      <c r="PE741" s="19"/>
      <c r="PF741" s="19"/>
      <c r="PG741" s="19"/>
      <c r="PH741" s="19"/>
      <c r="PI741" s="19"/>
      <c r="PJ741" s="19"/>
      <c r="PK741" s="19"/>
      <c r="PL741" s="19"/>
      <c r="PM741" s="19"/>
      <c r="PN741" s="19"/>
      <c r="PO741" s="19"/>
      <c r="PP741" s="19"/>
      <c r="PQ741" s="19"/>
      <c r="PR741" s="19"/>
      <c r="PS741" s="19"/>
      <c r="PT741" s="19"/>
      <c r="PU741" s="19"/>
      <c r="PV741" s="19"/>
      <c r="PW741" s="19"/>
      <c r="PX741" s="19"/>
      <c r="PY741" s="19"/>
      <c r="PZ741" s="19"/>
      <c r="QA741" s="19"/>
      <c r="QB741" s="19"/>
      <c r="QC741" s="19"/>
      <c r="QD741" s="19"/>
      <c r="QE741" s="19"/>
      <c r="QF741" s="19"/>
      <c r="QG741" s="19"/>
      <c r="QH741" s="19"/>
      <c r="QI741" s="19"/>
      <c r="QJ741" s="19"/>
      <c r="QK741" s="19"/>
      <c r="QL741" s="19"/>
      <c r="QM741" s="19"/>
      <c r="QN741" s="19"/>
      <c r="QO741" s="19"/>
      <c r="QP741" s="19"/>
      <c r="QQ741" s="19"/>
      <c r="QR741" s="19"/>
      <c r="QS741" s="19"/>
      <c r="QT741" s="19"/>
      <c r="QU741" s="19"/>
      <c r="QV741" s="19"/>
      <c r="QW741" s="19"/>
      <c r="QX741" s="19"/>
      <c r="QY741" s="19"/>
      <c r="QZ741" s="19"/>
      <c r="RA741" s="19"/>
      <c r="RB741" s="19"/>
      <c r="RC741" s="19"/>
      <c r="RD741" s="19"/>
      <c r="RE741" s="19"/>
      <c r="RF741" s="19"/>
      <c r="RG741" s="19"/>
      <c r="RH741" s="19"/>
      <c r="RI741" s="19"/>
      <c r="RJ741" s="19"/>
      <c r="RK741" s="19"/>
      <c r="RL741" s="19"/>
      <c r="RM741" s="19"/>
      <c r="RN741" s="19"/>
      <c r="RO741" s="19"/>
      <c r="RP741" s="19"/>
      <c r="RQ741" s="19"/>
      <c r="RR741" s="19"/>
      <c r="RS741" s="19"/>
      <c r="RT741" s="19"/>
      <c r="RU741" s="19"/>
      <c r="RV741" s="19"/>
      <c r="RW741" s="19"/>
      <c r="RX741" s="19"/>
      <c r="RY741" s="19"/>
      <c r="RZ741" s="19"/>
      <c r="SA741" s="19"/>
      <c r="SB741" s="19"/>
      <c r="SC741" s="19"/>
      <c r="SD741" s="19"/>
      <c r="SE741" s="19"/>
      <c r="SF741" s="19"/>
      <c r="SG741" s="19"/>
      <c r="SH741" s="19"/>
      <c r="SI741" s="19"/>
      <c r="SJ741" s="19"/>
      <c r="SK741" s="19"/>
      <c r="SL741" s="19"/>
      <c r="SM741" s="19"/>
      <c r="SN741" s="19"/>
      <c r="SO741" s="19"/>
      <c r="SP741" s="19"/>
      <c r="SQ741" s="19"/>
      <c r="SR741" s="19"/>
      <c r="SS741" s="19"/>
      <c r="ST741" s="19"/>
      <c r="SU741" s="19"/>
      <c r="SV741" s="19"/>
      <c r="SW741" s="19"/>
      <c r="SX741" s="19"/>
      <c r="SY741" s="19"/>
      <c r="SZ741" s="19"/>
      <c r="TA741" s="19"/>
      <c r="TB741" s="19"/>
      <c r="TC741" s="19"/>
      <c r="TD741" s="19"/>
      <c r="TE741" s="19"/>
      <c r="TF741" s="19"/>
      <c r="TG741" s="19"/>
      <c r="TH741" s="19"/>
      <c r="TI741" s="19"/>
      <c r="TJ741" s="19"/>
      <c r="TK741" s="19"/>
      <c r="TL741" s="19"/>
      <c r="TM741" s="19"/>
      <c r="TN741" s="19"/>
      <c r="TO741" s="19"/>
      <c r="TP741" s="19"/>
      <c r="TQ741" s="19"/>
      <c r="TR741" s="19"/>
      <c r="TS741" s="19"/>
      <c r="TT741" s="19"/>
      <c r="TU741" s="19"/>
      <c r="TV741" s="19"/>
      <c r="TW741" s="19"/>
      <c r="TX741" s="19"/>
      <c r="TY741" s="19"/>
      <c r="TZ741" s="19"/>
      <c r="UA741" s="19"/>
      <c r="UB741" s="19"/>
      <c r="UC741" s="19"/>
      <c r="UD741" s="19"/>
      <c r="UE741" s="19"/>
      <c r="UF741" s="19"/>
      <c r="UG741" s="19"/>
      <c r="UH741" s="19"/>
      <c r="UI741" s="19"/>
      <c r="UJ741" s="19"/>
      <c r="UK741" s="19"/>
      <c r="UL741" s="19"/>
      <c r="UM741" s="19"/>
      <c r="UN741" s="19"/>
      <c r="UO741" s="19"/>
      <c r="UP741" s="19"/>
      <c r="UQ741" s="19"/>
      <c r="UR741" s="19"/>
      <c r="US741" s="19"/>
      <c r="UT741" s="19"/>
      <c r="UU741" s="19"/>
      <c r="UV741" s="19"/>
      <c r="UW741" s="19"/>
      <c r="UX741" s="19"/>
      <c r="UY741" s="19"/>
      <c r="UZ741" s="19"/>
      <c r="VA741" s="19"/>
      <c r="VB741" s="19"/>
      <c r="VC741" s="19"/>
      <c r="VD741" s="19"/>
      <c r="VE741" s="19"/>
      <c r="VF741" s="19"/>
      <c r="VG741" s="19"/>
      <c r="VH741" s="19"/>
      <c r="VI741" s="19"/>
      <c r="VJ741" s="19"/>
      <c r="VK741" s="19"/>
      <c r="VL741" s="19"/>
      <c r="VM741" s="19"/>
      <c r="VN741" s="19"/>
      <c r="VO741" s="19"/>
      <c r="VP741" s="19"/>
      <c r="VQ741" s="19"/>
      <c r="VR741" s="19"/>
      <c r="VS741" s="19"/>
      <c r="VT741" s="19"/>
      <c r="VU741" s="19"/>
      <c r="VV741" s="19"/>
      <c r="VW741" s="19"/>
      <c r="VX741" s="19"/>
      <c r="VY741" s="19"/>
      <c r="VZ741" s="19"/>
      <c r="WA741" s="19"/>
      <c r="WB741" s="19"/>
      <c r="WC741" s="19"/>
      <c r="WD741" s="19"/>
      <c r="WE741" s="19"/>
      <c r="WF741" s="19"/>
      <c r="WG741" s="19"/>
      <c r="WH741" s="19"/>
      <c r="WI741" s="19"/>
      <c r="WJ741" s="19"/>
      <c r="WK741" s="19"/>
      <c r="WL741" s="19"/>
      <c r="WM741" s="19"/>
      <c r="WN741" s="19"/>
      <c r="WO741" s="19"/>
      <c r="WP741" s="19"/>
      <c r="WQ741" s="19"/>
      <c r="WR741" s="19"/>
      <c r="WS741" s="19"/>
      <c r="WT741" s="19"/>
      <c r="WU741" s="19"/>
      <c r="WV741" s="19"/>
    </row>
    <row r="742" spans="1:620" s="20" customFormat="1" ht="63.75" customHeight="1" x14ac:dyDescent="0.2">
      <c r="A742" s="43" t="s">
        <v>975</v>
      </c>
      <c r="B742" s="44"/>
      <c r="C742" s="44"/>
      <c r="D742" s="44"/>
      <c r="E742" s="45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60" t="s">
        <v>546</v>
      </c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 t="s">
        <v>77</v>
      </c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84" t="s">
        <v>94</v>
      </c>
      <c r="AZ742" s="84"/>
      <c r="BA742" s="84"/>
      <c r="BB742" s="84"/>
      <c r="BC742" s="84"/>
      <c r="BD742" s="84"/>
      <c r="BE742" s="60" t="s">
        <v>95</v>
      </c>
      <c r="BF742" s="60"/>
      <c r="BG742" s="60"/>
      <c r="BH742" s="60"/>
      <c r="BI742" s="60"/>
      <c r="BJ742" s="60"/>
      <c r="BK742" s="60"/>
      <c r="BL742" s="60"/>
      <c r="BM742" s="60"/>
      <c r="BN742" s="80">
        <f>12+4</f>
        <v>16</v>
      </c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76" t="s">
        <v>22</v>
      </c>
      <c r="BZ742" s="76"/>
      <c r="CA742" s="76"/>
      <c r="CB742" s="76"/>
      <c r="CC742" s="76"/>
      <c r="CD742" s="76"/>
      <c r="CE742" s="62" t="s">
        <v>80</v>
      </c>
      <c r="CF742" s="62"/>
      <c r="CG742" s="62"/>
      <c r="CH742" s="62"/>
      <c r="CI742" s="62"/>
      <c r="CJ742" s="62"/>
      <c r="CK742" s="62"/>
      <c r="CL742" s="62"/>
      <c r="CM742" s="62"/>
      <c r="CN742" s="85">
        <v>2656500</v>
      </c>
      <c r="CO742" s="85"/>
      <c r="CP742" s="85"/>
      <c r="CQ742" s="85"/>
      <c r="CR742" s="85"/>
      <c r="CS742" s="85"/>
      <c r="CT742" s="85"/>
      <c r="CU742" s="85"/>
      <c r="CV742" s="85"/>
      <c r="CW742" s="85"/>
      <c r="CX742" s="85"/>
      <c r="CY742" s="85"/>
      <c r="CZ742" s="85"/>
      <c r="DA742" s="85"/>
      <c r="DB742" s="59" t="s">
        <v>634</v>
      </c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 t="s">
        <v>644</v>
      </c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62" t="s">
        <v>102</v>
      </c>
      <c r="EA742" s="62"/>
      <c r="EB742" s="62"/>
      <c r="EC742" s="62"/>
      <c r="ED742" s="62"/>
      <c r="EE742" s="62"/>
      <c r="EF742" s="62"/>
      <c r="EG742" s="62"/>
      <c r="EH742" s="62"/>
      <c r="EI742" s="62"/>
      <c r="EJ742" s="62"/>
      <c r="EK742" s="62"/>
      <c r="EL742" s="62" t="s">
        <v>103</v>
      </c>
      <c r="EM742" s="62"/>
      <c r="EN742" s="62"/>
      <c r="EO742" s="62"/>
      <c r="EP742" s="62"/>
      <c r="EQ742" s="62"/>
      <c r="ER742" s="62"/>
      <c r="ES742" s="62"/>
      <c r="ET742" s="62"/>
      <c r="EU742" s="62"/>
      <c r="EV742" s="62"/>
      <c r="EW742" s="62"/>
      <c r="EX742" s="62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1"/>
      <c r="FM742" s="141"/>
      <c r="FN742" s="141"/>
      <c r="FO742" s="141"/>
      <c r="FP742" s="141"/>
      <c r="FQ742" s="141"/>
      <c r="FR742" s="141"/>
      <c r="FS742" s="141"/>
      <c r="FT742" s="141"/>
      <c r="FU742" s="141"/>
      <c r="FV742" s="141"/>
      <c r="FW742" s="141"/>
      <c r="FX742" s="141"/>
      <c r="FY742" s="141"/>
      <c r="FZ742" s="141"/>
      <c r="GA742" s="141"/>
      <c r="GB742" s="141"/>
      <c r="GC742" s="141"/>
      <c r="GD742" s="141"/>
      <c r="GE742" s="141"/>
      <c r="GF742" s="141"/>
      <c r="GG742" s="141"/>
      <c r="GH742" s="141"/>
      <c r="GI742" s="141"/>
      <c r="GJ742" s="141"/>
      <c r="GK742" s="141"/>
      <c r="GL742" s="141"/>
      <c r="GM742" s="140"/>
      <c r="GN742" s="140"/>
      <c r="GO742" s="140"/>
      <c r="GP742" s="140"/>
      <c r="GQ742" s="140"/>
      <c r="GR742" s="140"/>
      <c r="GS742" s="141"/>
      <c r="GT742" s="141"/>
      <c r="GU742" s="141"/>
      <c r="GV742" s="141"/>
      <c r="GW742" s="141"/>
      <c r="GX742" s="141"/>
      <c r="GY742" s="141"/>
      <c r="GZ742" s="141"/>
      <c r="HA742" s="141"/>
      <c r="HB742" s="142"/>
      <c r="HC742" s="142"/>
      <c r="HD742" s="142"/>
      <c r="HE742" s="142"/>
      <c r="HF742" s="142"/>
      <c r="HG742" s="142"/>
      <c r="HH742" s="142"/>
      <c r="HI742" s="142"/>
      <c r="HJ742" s="142"/>
      <c r="HK742" s="142"/>
      <c r="HL742" s="142"/>
      <c r="HM742" s="143"/>
      <c r="HN742" s="143"/>
      <c r="HO742" s="143"/>
      <c r="HP742" s="143"/>
      <c r="HQ742" s="143"/>
      <c r="HR742" s="143"/>
      <c r="HS742" s="141"/>
      <c r="HT742" s="141"/>
      <c r="HU742" s="141"/>
      <c r="HV742" s="141"/>
      <c r="HW742" s="141"/>
      <c r="HX742" s="141"/>
      <c r="HY742" s="141"/>
      <c r="HZ742" s="141"/>
      <c r="IA742" s="141"/>
      <c r="IB742" s="144"/>
      <c r="IC742" s="144"/>
      <c r="ID742" s="144"/>
      <c r="IE742" s="144"/>
      <c r="IF742" s="144"/>
      <c r="IG742" s="144"/>
      <c r="IH742" s="144"/>
      <c r="II742" s="144"/>
      <c r="IJ742" s="144"/>
      <c r="IK742" s="144"/>
      <c r="IL742" s="144"/>
      <c r="IM742" s="144"/>
      <c r="IN742" s="144"/>
      <c r="IO742" s="144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9"/>
      <c r="JO742" s="139"/>
      <c r="JP742" s="139"/>
      <c r="JQ742" s="139"/>
      <c r="JR742" s="139"/>
      <c r="JS742" s="139"/>
      <c r="JT742" s="139"/>
      <c r="JU742" s="139"/>
      <c r="JV742" s="139"/>
      <c r="JW742" s="139"/>
      <c r="JX742" s="139"/>
      <c r="JY742" s="139"/>
      <c r="JZ742" s="139"/>
      <c r="KA742" s="139"/>
      <c r="KB742" s="139"/>
      <c r="KC742" s="139"/>
      <c r="KD742" s="139"/>
      <c r="KE742" s="139"/>
      <c r="KF742" s="139"/>
      <c r="KG742" s="139"/>
      <c r="KH742" s="139"/>
      <c r="KI742" s="139"/>
      <c r="KJ742" s="139"/>
      <c r="KK742" s="139"/>
      <c r="KL742" s="139"/>
      <c r="KM742" s="139"/>
      <c r="KN742" s="139"/>
      <c r="KO742" s="139"/>
      <c r="KP742" s="139"/>
      <c r="KQ742" s="22"/>
      <c r="KR742" s="23"/>
      <c r="KS742" s="19"/>
      <c r="KT742" s="19"/>
      <c r="KU742" s="19"/>
      <c r="KV742" s="19"/>
      <c r="KW742" s="19"/>
      <c r="KX742" s="19"/>
      <c r="KY742" s="19"/>
      <c r="KZ742" s="19"/>
      <c r="LA742" s="19"/>
      <c r="LB742" s="19"/>
      <c r="LC742" s="19"/>
      <c r="LD742" s="19"/>
      <c r="LE742" s="19"/>
      <c r="LF742" s="19"/>
      <c r="LG742" s="19"/>
      <c r="LH742" s="19"/>
      <c r="LI742" s="19"/>
      <c r="LJ742" s="19"/>
      <c r="LK742" s="19"/>
      <c r="LL742" s="19"/>
      <c r="LM742" s="19"/>
      <c r="LN742" s="19"/>
      <c r="LO742" s="19"/>
      <c r="LP742" s="19"/>
      <c r="LQ742" s="19"/>
      <c r="LR742" s="19"/>
      <c r="LS742" s="19"/>
      <c r="LT742" s="19"/>
      <c r="LU742" s="19"/>
      <c r="LV742" s="19"/>
      <c r="LW742" s="19"/>
      <c r="LX742" s="19"/>
      <c r="LY742" s="19"/>
      <c r="LZ742" s="19"/>
      <c r="MA742" s="19"/>
      <c r="MB742" s="19"/>
      <c r="MC742" s="19"/>
      <c r="MD742" s="19"/>
      <c r="ME742" s="19"/>
      <c r="MF742" s="19"/>
      <c r="MG742" s="19"/>
      <c r="MH742" s="19"/>
      <c r="MI742" s="19"/>
      <c r="MJ742" s="19"/>
      <c r="MK742" s="19"/>
      <c r="ML742" s="19"/>
      <c r="MM742" s="19"/>
      <c r="MN742" s="19"/>
      <c r="MO742" s="19"/>
      <c r="MP742" s="19"/>
      <c r="MQ742" s="19"/>
      <c r="MR742" s="19"/>
      <c r="MS742" s="19"/>
      <c r="MT742" s="19"/>
      <c r="MU742" s="19"/>
      <c r="MV742" s="19"/>
      <c r="MW742" s="19"/>
      <c r="MX742" s="19"/>
      <c r="MY742" s="19"/>
      <c r="MZ742" s="19"/>
      <c r="NA742" s="19"/>
      <c r="NB742" s="19"/>
      <c r="NC742" s="19"/>
      <c r="ND742" s="19"/>
      <c r="NE742" s="19"/>
      <c r="NF742" s="19"/>
      <c r="NG742" s="19"/>
      <c r="NH742" s="19"/>
      <c r="NI742" s="19"/>
      <c r="NJ742" s="19"/>
      <c r="NK742" s="19"/>
      <c r="NL742" s="19"/>
      <c r="NM742" s="19"/>
      <c r="NN742" s="19"/>
      <c r="NO742" s="19"/>
      <c r="NP742" s="19"/>
      <c r="NQ742" s="19"/>
      <c r="NR742" s="19"/>
      <c r="NS742" s="19"/>
      <c r="NT742" s="19"/>
      <c r="NU742" s="19"/>
      <c r="NV742" s="19"/>
      <c r="NW742" s="19"/>
      <c r="NX742" s="19"/>
      <c r="NY742" s="19"/>
      <c r="NZ742" s="19"/>
      <c r="OA742" s="19"/>
      <c r="OB742" s="19"/>
      <c r="OC742" s="19"/>
      <c r="OD742" s="19"/>
      <c r="OE742" s="19"/>
      <c r="OF742" s="19"/>
      <c r="OG742" s="19"/>
      <c r="OH742" s="19"/>
      <c r="OI742" s="19"/>
      <c r="OJ742" s="19"/>
      <c r="OK742" s="19"/>
      <c r="OL742" s="19"/>
      <c r="OM742" s="19"/>
      <c r="ON742" s="19"/>
      <c r="OO742" s="19"/>
      <c r="OP742" s="19"/>
      <c r="OQ742" s="19"/>
      <c r="OR742" s="19"/>
      <c r="OS742" s="19"/>
      <c r="OT742" s="19"/>
      <c r="OU742" s="19"/>
      <c r="OV742" s="19"/>
      <c r="OW742" s="19"/>
      <c r="OX742" s="19"/>
      <c r="OY742" s="19"/>
      <c r="OZ742" s="19"/>
      <c r="PA742" s="19"/>
      <c r="PB742" s="19"/>
      <c r="PC742" s="19"/>
      <c r="PD742" s="19"/>
      <c r="PE742" s="19"/>
      <c r="PF742" s="19"/>
      <c r="PG742" s="19"/>
      <c r="PH742" s="19"/>
      <c r="PI742" s="19"/>
      <c r="PJ742" s="19"/>
      <c r="PK742" s="19"/>
      <c r="PL742" s="19"/>
      <c r="PM742" s="19"/>
      <c r="PN742" s="19"/>
      <c r="PO742" s="19"/>
      <c r="PP742" s="19"/>
      <c r="PQ742" s="19"/>
      <c r="PR742" s="19"/>
      <c r="PS742" s="19"/>
      <c r="PT742" s="19"/>
      <c r="PU742" s="19"/>
      <c r="PV742" s="19"/>
      <c r="PW742" s="19"/>
      <c r="PX742" s="19"/>
      <c r="PY742" s="19"/>
      <c r="PZ742" s="19"/>
      <c r="QA742" s="19"/>
      <c r="QB742" s="19"/>
      <c r="QC742" s="19"/>
      <c r="QD742" s="19"/>
      <c r="QE742" s="19"/>
      <c r="QF742" s="19"/>
      <c r="QG742" s="19"/>
      <c r="QH742" s="19"/>
      <c r="QI742" s="19"/>
      <c r="QJ742" s="19"/>
      <c r="QK742" s="19"/>
      <c r="QL742" s="19"/>
      <c r="QM742" s="19"/>
      <c r="QN742" s="19"/>
      <c r="QO742" s="19"/>
      <c r="QP742" s="19"/>
      <c r="QQ742" s="19"/>
      <c r="QR742" s="19"/>
      <c r="QS742" s="19"/>
      <c r="QT742" s="19"/>
      <c r="QU742" s="19"/>
      <c r="QV742" s="19"/>
      <c r="QW742" s="19"/>
      <c r="QX742" s="19"/>
      <c r="QY742" s="19"/>
      <c r="QZ742" s="19"/>
      <c r="RA742" s="19"/>
      <c r="RB742" s="19"/>
      <c r="RC742" s="19"/>
      <c r="RD742" s="19"/>
      <c r="RE742" s="19"/>
      <c r="RF742" s="19"/>
      <c r="RG742" s="19"/>
      <c r="RH742" s="19"/>
      <c r="RI742" s="19"/>
      <c r="RJ742" s="19"/>
      <c r="RK742" s="19"/>
      <c r="RL742" s="19"/>
      <c r="RM742" s="19"/>
      <c r="RN742" s="19"/>
      <c r="RO742" s="19"/>
      <c r="RP742" s="19"/>
      <c r="RQ742" s="19"/>
      <c r="RR742" s="19"/>
      <c r="RS742" s="19"/>
      <c r="RT742" s="19"/>
      <c r="RU742" s="19"/>
      <c r="RV742" s="19"/>
      <c r="RW742" s="19"/>
      <c r="RX742" s="19"/>
      <c r="RY742" s="19"/>
      <c r="RZ742" s="19"/>
      <c r="SA742" s="19"/>
      <c r="SB742" s="19"/>
      <c r="SC742" s="19"/>
      <c r="SD742" s="19"/>
      <c r="SE742" s="19"/>
      <c r="SF742" s="19"/>
      <c r="SG742" s="19"/>
      <c r="SH742" s="19"/>
      <c r="SI742" s="19"/>
      <c r="SJ742" s="19"/>
      <c r="SK742" s="19"/>
      <c r="SL742" s="19"/>
      <c r="SM742" s="19"/>
      <c r="SN742" s="19"/>
      <c r="SO742" s="19"/>
      <c r="SP742" s="19"/>
      <c r="SQ742" s="19"/>
      <c r="SR742" s="19"/>
      <c r="SS742" s="19"/>
      <c r="ST742" s="19"/>
      <c r="SU742" s="19"/>
      <c r="SV742" s="19"/>
      <c r="SW742" s="19"/>
      <c r="SX742" s="19"/>
      <c r="SY742" s="19"/>
      <c r="SZ742" s="19"/>
      <c r="TA742" s="19"/>
      <c r="TB742" s="19"/>
      <c r="TC742" s="19"/>
      <c r="TD742" s="19"/>
      <c r="TE742" s="19"/>
      <c r="TF742" s="19"/>
      <c r="TG742" s="19"/>
      <c r="TH742" s="19"/>
      <c r="TI742" s="19"/>
      <c r="TJ742" s="19"/>
      <c r="TK742" s="19"/>
      <c r="TL742" s="19"/>
      <c r="TM742" s="19"/>
      <c r="TN742" s="19"/>
      <c r="TO742" s="19"/>
      <c r="TP742" s="19"/>
      <c r="TQ742" s="19"/>
      <c r="TR742" s="19"/>
      <c r="TS742" s="19"/>
      <c r="TT742" s="19"/>
      <c r="TU742" s="19"/>
      <c r="TV742" s="19"/>
      <c r="TW742" s="19"/>
      <c r="TX742" s="19"/>
      <c r="TY742" s="19"/>
      <c r="TZ742" s="19"/>
      <c r="UA742" s="19"/>
      <c r="UB742" s="19"/>
      <c r="UC742" s="19"/>
      <c r="UD742" s="19"/>
      <c r="UE742" s="19"/>
      <c r="UF742" s="19"/>
      <c r="UG742" s="19"/>
      <c r="UH742" s="19"/>
      <c r="UI742" s="19"/>
      <c r="UJ742" s="19"/>
      <c r="UK742" s="19"/>
      <c r="UL742" s="19"/>
      <c r="UM742" s="19"/>
      <c r="UN742" s="19"/>
      <c r="UO742" s="19"/>
      <c r="UP742" s="19"/>
      <c r="UQ742" s="19"/>
      <c r="UR742" s="19"/>
      <c r="US742" s="19"/>
      <c r="UT742" s="19"/>
      <c r="UU742" s="19"/>
      <c r="UV742" s="19"/>
      <c r="UW742" s="19"/>
      <c r="UX742" s="19"/>
      <c r="UY742" s="19"/>
      <c r="UZ742" s="19"/>
      <c r="VA742" s="19"/>
      <c r="VB742" s="19"/>
      <c r="VC742" s="19"/>
      <c r="VD742" s="19"/>
      <c r="VE742" s="19"/>
      <c r="VF742" s="19"/>
      <c r="VG742" s="19"/>
      <c r="VH742" s="19"/>
      <c r="VI742" s="19"/>
      <c r="VJ742" s="19"/>
      <c r="VK742" s="19"/>
      <c r="VL742" s="19"/>
      <c r="VM742" s="19"/>
      <c r="VN742" s="19"/>
      <c r="VO742" s="19"/>
      <c r="VP742" s="19"/>
      <c r="VQ742" s="19"/>
      <c r="VR742" s="19"/>
      <c r="VS742" s="19"/>
      <c r="VT742" s="19"/>
      <c r="VU742" s="19"/>
      <c r="VV742" s="19"/>
      <c r="VW742" s="19"/>
      <c r="VX742" s="19"/>
      <c r="VY742" s="19"/>
      <c r="VZ742" s="19"/>
      <c r="WA742" s="19"/>
      <c r="WB742" s="19"/>
      <c r="WC742" s="19"/>
      <c r="WD742" s="19"/>
      <c r="WE742" s="19"/>
      <c r="WF742" s="19"/>
      <c r="WG742" s="19"/>
      <c r="WH742" s="19"/>
      <c r="WI742" s="19"/>
      <c r="WJ742" s="19"/>
      <c r="WK742" s="19"/>
      <c r="WL742" s="19"/>
      <c r="WM742" s="19"/>
      <c r="WN742" s="19"/>
      <c r="WO742" s="19"/>
      <c r="WP742" s="19"/>
      <c r="WQ742" s="19"/>
      <c r="WR742" s="19"/>
      <c r="WS742" s="19"/>
      <c r="WT742" s="19"/>
      <c r="WU742" s="19"/>
      <c r="WV742" s="19"/>
    </row>
    <row r="743" spans="1:620" s="20" customFormat="1" ht="77.25" customHeight="1" x14ac:dyDescent="0.2">
      <c r="A743" s="43" t="s">
        <v>976</v>
      </c>
      <c r="B743" s="44"/>
      <c r="C743" s="44"/>
      <c r="D743" s="44"/>
      <c r="E743" s="45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60" t="s">
        <v>559</v>
      </c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 t="s">
        <v>77</v>
      </c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84" t="s">
        <v>94</v>
      </c>
      <c r="AZ743" s="84"/>
      <c r="BA743" s="84"/>
      <c r="BB743" s="84"/>
      <c r="BC743" s="84"/>
      <c r="BD743" s="84"/>
      <c r="BE743" s="60" t="s">
        <v>95</v>
      </c>
      <c r="BF743" s="60"/>
      <c r="BG743" s="60"/>
      <c r="BH743" s="60"/>
      <c r="BI743" s="60"/>
      <c r="BJ743" s="60"/>
      <c r="BK743" s="60"/>
      <c r="BL743" s="60"/>
      <c r="BM743" s="60"/>
      <c r="BN743" s="62">
        <f>24+15+120+3+48</f>
        <v>210</v>
      </c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  <c r="BY743" s="76" t="s">
        <v>22</v>
      </c>
      <c r="BZ743" s="76"/>
      <c r="CA743" s="76"/>
      <c r="CB743" s="76"/>
      <c r="CC743" s="76"/>
      <c r="CD743" s="76"/>
      <c r="CE743" s="62" t="s">
        <v>80</v>
      </c>
      <c r="CF743" s="62"/>
      <c r="CG743" s="62"/>
      <c r="CH743" s="62"/>
      <c r="CI743" s="62"/>
      <c r="CJ743" s="62"/>
      <c r="CK743" s="62"/>
      <c r="CL743" s="62"/>
      <c r="CM743" s="62"/>
      <c r="CN743" s="85">
        <v>2000000</v>
      </c>
      <c r="CO743" s="85"/>
      <c r="CP743" s="85"/>
      <c r="CQ743" s="85"/>
      <c r="CR743" s="85"/>
      <c r="CS743" s="85"/>
      <c r="CT743" s="85"/>
      <c r="CU743" s="85"/>
      <c r="CV743" s="85"/>
      <c r="CW743" s="85"/>
      <c r="CX743" s="85"/>
      <c r="CY743" s="85"/>
      <c r="CZ743" s="85"/>
      <c r="DA743" s="85"/>
      <c r="DB743" s="59" t="s">
        <v>634</v>
      </c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 t="s">
        <v>644</v>
      </c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86" t="s">
        <v>102</v>
      </c>
      <c r="EA743" s="86"/>
      <c r="EB743" s="86"/>
      <c r="EC743" s="86"/>
      <c r="ED743" s="86"/>
      <c r="EE743" s="86"/>
      <c r="EF743" s="86"/>
      <c r="EG743" s="86"/>
      <c r="EH743" s="86"/>
      <c r="EI743" s="86"/>
      <c r="EJ743" s="86"/>
      <c r="EK743" s="86"/>
      <c r="EL743" s="62" t="s">
        <v>103</v>
      </c>
      <c r="EM743" s="62"/>
      <c r="EN743" s="62"/>
      <c r="EO743" s="62"/>
      <c r="EP743" s="62"/>
      <c r="EQ743" s="62"/>
      <c r="ER743" s="62"/>
      <c r="ES743" s="62"/>
      <c r="ET743" s="62"/>
      <c r="EU743" s="62"/>
      <c r="EV743" s="62"/>
      <c r="EW743" s="62"/>
      <c r="EX743" s="62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1"/>
      <c r="FM743" s="141"/>
      <c r="FN743" s="141"/>
      <c r="FO743" s="141"/>
      <c r="FP743" s="141"/>
      <c r="FQ743" s="141"/>
      <c r="FR743" s="141"/>
      <c r="FS743" s="141"/>
      <c r="FT743" s="141"/>
      <c r="FU743" s="141"/>
      <c r="FV743" s="141"/>
      <c r="FW743" s="141"/>
      <c r="FX743" s="141"/>
      <c r="FY743" s="141"/>
      <c r="FZ743" s="141"/>
      <c r="GA743" s="141"/>
      <c r="GB743" s="141"/>
      <c r="GC743" s="141"/>
      <c r="GD743" s="141"/>
      <c r="GE743" s="141"/>
      <c r="GF743" s="141"/>
      <c r="GG743" s="141"/>
      <c r="GH743" s="141"/>
      <c r="GI743" s="141"/>
      <c r="GJ743" s="141"/>
      <c r="GK743" s="141"/>
      <c r="GL743" s="141"/>
      <c r="GM743" s="140"/>
      <c r="GN743" s="140"/>
      <c r="GO743" s="140"/>
      <c r="GP743" s="140"/>
      <c r="GQ743" s="140"/>
      <c r="GR743" s="140"/>
      <c r="GS743" s="141"/>
      <c r="GT743" s="141"/>
      <c r="GU743" s="141"/>
      <c r="GV743" s="141"/>
      <c r="GW743" s="141"/>
      <c r="GX743" s="141"/>
      <c r="GY743" s="141"/>
      <c r="GZ743" s="141"/>
      <c r="HA743" s="141"/>
      <c r="HB743" s="142"/>
      <c r="HC743" s="142"/>
      <c r="HD743" s="142"/>
      <c r="HE743" s="142"/>
      <c r="HF743" s="142"/>
      <c r="HG743" s="142"/>
      <c r="HH743" s="142"/>
      <c r="HI743" s="142"/>
      <c r="HJ743" s="142"/>
      <c r="HK743" s="142"/>
      <c r="HL743" s="142"/>
      <c r="HM743" s="143"/>
      <c r="HN743" s="143"/>
      <c r="HO743" s="143"/>
      <c r="HP743" s="143"/>
      <c r="HQ743" s="143"/>
      <c r="HR743" s="143"/>
      <c r="HS743" s="141"/>
      <c r="HT743" s="141"/>
      <c r="HU743" s="141"/>
      <c r="HV743" s="141"/>
      <c r="HW743" s="141"/>
      <c r="HX743" s="141"/>
      <c r="HY743" s="141"/>
      <c r="HZ743" s="141"/>
      <c r="IA743" s="141"/>
      <c r="IB743" s="144"/>
      <c r="IC743" s="144"/>
      <c r="ID743" s="144"/>
      <c r="IE743" s="144"/>
      <c r="IF743" s="144"/>
      <c r="IG743" s="144"/>
      <c r="IH743" s="144"/>
      <c r="II743" s="144"/>
      <c r="IJ743" s="144"/>
      <c r="IK743" s="144"/>
      <c r="IL743" s="144"/>
      <c r="IM743" s="144"/>
      <c r="IN743" s="144"/>
      <c r="IO743" s="144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9"/>
      <c r="JO743" s="139"/>
      <c r="JP743" s="139"/>
      <c r="JQ743" s="139"/>
      <c r="JR743" s="139"/>
      <c r="JS743" s="139"/>
      <c r="JT743" s="139"/>
      <c r="JU743" s="139"/>
      <c r="JV743" s="139"/>
      <c r="JW743" s="139"/>
      <c r="JX743" s="139"/>
      <c r="JY743" s="139"/>
      <c r="JZ743" s="139"/>
      <c r="KA743" s="139"/>
      <c r="KB743" s="139"/>
      <c r="KC743" s="139"/>
      <c r="KD743" s="139"/>
      <c r="KE743" s="139"/>
      <c r="KF743" s="139"/>
      <c r="KG743" s="139"/>
      <c r="KH743" s="139"/>
      <c r="KI743" s="139"/>
      <c r="KJ743" s="139"/>
      <c r="KK743" s="139"/>
      <c r="KL743" s="139"/>
      <c r="KM743" s="139"/>
      <c r="KN743" s="139"/>
      <c r="KO743" s="139"/>
      <c r="KP743" s="139"/>
      <c r="KQ743" s="22"/>
      <c r="KR743" s="23"/>
      <c r="KS743" s="19"/>
      <c r="KT743" s="19"/>
      <c r="KU743" s="19"/>
      <c r="KV743" s="19"/>
      <c r="KW743" s="19"/>
      <c r="KX743" s="19"/>
      <c r="KY743" s="19"/>
      <c r="KZ743" s="19"/>
      <c r="LA743" s="19"/>
      <c r="LB743" s="19"/>
      <c r="LC743" s="19"/>
      <c r="LD743" s="19"/>
      <c r="LE743" s="19"/>
      <c r="LF743" s="19"/>
      <c r="LG743" s="19"/>
      <c r="LH743" s="19"/>
      <c r="LI743" s="19"/>
      <c r="LJ743" s="19"/>
      <c r="LK743" s="19"/>
      <c r="LL743" s="19"/>
      <c r="LM743" s="19"/>
      <c r="LN743" s="19"/>
      <c r="LO743" s="19"/>
      <c r="LP743" s="19"/>
      <c r="LQ743" s="19"/>
      <c r="LR743" s="19"/>
      <c r="LS743" s="19"/>
      <c r="LT743" s="19"/>
      <c r="LU743" s="19"/>
      <c r="LV743" s="19"/>
      <c r="LW743" s="19"/>
      <c r="LX743" s="19"/>
      <c r="LY743" s="19"/>
      <c r="LZ743" s="19"/>
      <c r="MA743" s="19"/>
      <c r="MB743" s="19"/>
      <c r="MC743" s="19"/>
      <c r="MD743" s="19"/>
      <c r="ME743" s="19"/>
      <c r="MF743" s="19"/>
      <c r="MG743" s="19"/>
      <c r="MH743" s="19"/>
      <c r="MI743" s="19"/>
      <c r="MJ743" s="19"/>
      <c r="MK743" s="19"/>
      <c r="ML743" s="19"/>
      <c r="MM743" s="19"/>
      <c r="MN743" s="19"/>
      <c r="MO743" s="19"/>
      <c r="MP743" s="19"/>
      <c r="MQ743" s="19"/>
      <c r="MR743" s="19"/>
      <c r="MS743" s="19"/>
      <c r="MT743" s="19"/>
      <c r="MU743" s="19"/>
      <c r="MV743" s="19"/>
      <c r="MW743" s="19"/>
      <c r="MX743" s="19"/>
      <c r="MY743" s="19"/>
      <c r="MZ743" s="19"/>
      <c r="NA743" s="19"/>
      <c r="NB743" s="19"/>
      <c r="NC743" s="19"/>
      <c r="ND743" s="19"/>
      <c r="NE743" s="19"/>
      <c r="NF743" s="19"/>
      <c r="NG743" s="19"/>
      <c r="NH743" s="19"/>
      <c r="NI743" s="19"/>
      <c r="NJ743" s="19"/>
      <c r="NK743" s="19"/>
      <c r="NL743" s="19"/>
      <c r="NM743" s="19"/>
      <c r="NN743" s="19"/>
      <c r="NO743" s="19"/>
      <c r="NP743" s="19"/>
      <c r="NQ743" s="19"/>
      <c r="NR743" s="19"/>
      <c r="NS743" s="19"/>
      <c r="NT743" s="19"/>
      <c r="NU743" s="19"/>
      <c r="NV743" s="19"/>
      <c r="NW743" s="19"/>
      <c r="NX743" s="19"/>
      <c r="NY743" s="19"/>
      <c r="NZ743" s="19"/>
      <c r="OA743" s="19"/>
      <c r="OB743" s="19"/>
      <c r="OC743" s="19"/>
      <c r="OD743" s="19"/>
      <c r="OE743" s="19"/>
      <c r="OF743" s="19"/>
      <c r="OG743" s="19"/>
      <c r="OH743" s="19"/>
      <c r="OI743" s="19"/>
      <c r="OJ743" s="19"/>
      <c r="OK743" s="19"/>
      <c r="OL743" s="19"/>
      <c r="OM743" s="19"/>
      <c r="ON743" s="19"/>
      <c r="OO743" s="19"/>
      <c r="OP743" s="19"/>
      <c r="OQ743" s="19"/>
      <c r="OR743" s="19"/>
      <c r="OS743" s="19"/>
      <c r="OT743" s="19"/>
      <c r="OU743" s="19"/>
      <c r="OV743" s="19"/>
      <c r="OW743" s="19"/>
      <c r="OX743" s="19"/>
      <c r="OY743" s="19"/>
      <c r="OZ743" s="19"/>
      <c r="PA743" s="19"/>
      <c r="PB743" s="19"/>
      <c r="PC743" s="19"/>
      <c r="PD743" s="19"/>
      <c r="PE743" s="19"/>
      <c r="PF743" s="19"/>
      <c r="PG743" s="19"/>
      <c r="PH743" s="19"/>
      <c r="PI743" s="19"/>
      <c r="PJ743" s="19"/>
      <c r="PK743" s="19"/>
      <c r="PL743" s="19"/>
      <c r="PM743" s="19"/>
      <c r="PN743" s="19"/>
      <c r="PO743" s="19"/>
      <c r="PP743" s="19"/>
      <c r="PQ743" s="19"/>
      <c r="PR743" s="19"/>
      <c r="PS743" s="19"/>
      <c r="PT743" s="19"/>
      <c r="PU743" s="19"/>
      <c r="PV743" s="19"/>
      <c r="PW743" s="19"/>
      <c r="PX743" s="19"/>
      <c r="PY743" s="19"/>
      <c r="PZ743" s="19"/>
      <c r="QA743" s="19"/>
      <c r="QB743" s="19"/>
      <c r="QC743" s="19"/>
      <c r="QD743" s="19"/>
      <c r="QE743" s="19"/>
      <c r="QF743" s="19"/>
      <c r="QG743" s="19"/>
      <c r="QH743" s="19"/>
      <c r="QI743" s="19"/>
      <c r="QJ743" s="19"/>
      <c r="QK743" s="19"/>
      <c r="QL743" s="19"/>
      <c r="QM743" s="19"/>
      <c r="QN743" s="19"/>
      <c r="QO743" s="19"/>
      <c r="QP743" s="19"/>
      <c r="QQ743" s="19"/>
      <c r="QR743" s="19"/>
      <c r="QS743" s="19"/>
      <c r="QT743" s="19"/>
      <c r="QU743" s="19"/>
      <c r="QV743" s="19"/>
      <c r="QW743" s="19"/>
      <c r="QX743" s="19"/>
      <c r="QY743" s="19"/>
      <c r="QZ743" s="19"/>
      <c r="RA743" s="19"/>
      <c r="RB743" s="19"/>
      <c r="RC743" s="19"/>
      <c r="RD743" s="19"/>
      <c r="RE743" s="19"/>
      <c r="RF743" s="19"/>
      <c r="RG743" s="19"/>
      <c r="RH743" s="19"/>
      <c r="RI743" s="19"/>
      <c r="RJ743" s="19"/>
      <c r="RK743" s="19"/>
      <c r="RL743" s="19"/>
      <c r="RM743" s="19"/>
      <c r="RN743" s="19"/>
      <c r="RO743" s="19"/>
      <c r="RP743" s="19"/>
      <c r="RQ743" s="19"/>
      <c r="RR743" s="19"/>
      <c r="RS743" s="19"/>
      <c r="RT743" s="19"/>
      <c r="RU743" s="19"/>
      <c r="RV743" s="19"/>
      <c r="RW743" s="19"/>
      <c r="RX743" s="19"/>
      <c r="RY743" s="19"/>
      <c r="RZ743" s="19"/>
      <c r="SA743" s="19"/>
      <c r="SB743" s="19"/>
      <c r="SC743" s="19"/>
      <c r="SD743" s="19"/>
      <c r="SE743" s="19"/>
      <c r="SF743" s="19"/>
      <c r="SG743" s="19"/>
      <c r="SH743" s="19"/>
      <c r="SI743" s="19"/>
      <c r="SJ743" s="19"/>
      <c r="SK743" s="19"/>
      <c r="SL743" s="19"/>
      <c r="SM743" s="19"/>
      <c r="SN743" s="19"/>
      <c r="SO743" s="19"/>
      <c r="SP743" s="19"/>
      <c r="SQ743" s="19"/>
      <c r="SR743" s="19"/>
      <c r="SS743" s="19"/>
      <c r="ST743" s="19"/>
      <c r="SU743" s="19"/>
      <c r="SV743" s="19"/>
      <c r="SW743" s="19"/>
      <c r="SX743" s="19"/>
      <c r="SY743" s="19"/>
      <c r="SZ743" s="19"/>
      <c r="TA743" s="19"/>
      <c r="TB743" s="19"/>
      <c r="TC743" s="19"/>
      <c r="TD743" s="19"/>
      <c r="TE743" s="19"/>
      <c r="TF743" s="19"/>
      <c r="TG743" s="19"/>
      <c r="TH743" s="19"/>
      <c r="TI743" s="19"/>
      <c r="TJ743" s="19"/>
      <c r="TK743" s="19"/>
      <c r="TL743" s="19"/>
      <c r="TM743" s="19"/>
      <c r="TN743" s="19"/>
      <c r="TO743" s="19"/>
      <c r="TP743" s="19"/>
      <c r="TQ743" s="19"/>
      <c r="TR743" s="19"/>
      <c r="TS743" s="19"/>
      <c r="TT743" s="19"/>
      <c r="TU743" s="19"/>
      <c r="TV743" s="19"/>
      <c r="TW743" s="19"/>
      <c r="TX743" s="19"/>
      <c r="TY743" s="19"/>
      <c r="TZ743" s="19"/>
      <c r="UA743" s="19"/>
      <c r="UB743" s="19"/>
      <c r="UC743" s="19"/>
      <c r="UD743" s="19"/>
      <c r="UE743" s="19"/>
      <c r="UF743" s="19"/>
      <c r="UG743" s="19"/>
      <c r="UH743" s="19"/>
      <c r="UI743" s="19"/>
      <c r="UJ743" s="19"/>
      <c r="UK743" s="19"/>
      <c r="UL743" s="19"/>
      <c r="UM743" s="19"/>
      <c r="UN743" s="19"/>
      <c r="UO743" s="19"/>
      <c r="UP743" s="19"/>
      <c r="UQ743" s="19"/>
      <c r="UR743" s="19"/>
      <c r="US743" s="19"/>
      <c r="UT743" s="19"/>
      <c r="UU743" s="19"/>
      <c r="UV743" s="19"/>
      <c r="UW743" s="19"/>
      <c r="UX743" s="19"/>
      <c r="UY743" s="19"/>
      <c r="UZ743" s="19"/>
      <c r="VA743" s="19"/>
      <c r="VB743" s="19"/>
      <c r="VC743" s="19"/>
      <c r="VD743" s="19"/>
      <c r="VE743" s="19"/>
      <c r="VF743" s="19"/>
      <c r="VG743" s="19"/>
      <c r="VH743" s="19"/>
      <c r="VI743" s="19"/>
      <c r="VJ743" s="19"/>
      <c r="VK743" s="19"/>
      <c r="VL743" s="19"/>
      <c r="VM743" s="19"/>
      <c r="VN743" s="19"/>
      <c r="VO743" s="19"/>
      <c r="VP743" s="19"/>
      <c r="VQ743" s="19"/>
      <c r="VR743" s="19"/>
      <c r="VS743" s="19"/>
      <c r="VT743" s="19"/>
      <c r="VU743" s="19"/>
      <c r="VV743" s="19"/>
      <c r="VW743" s="19"/>
      <c r="VX743" s="19"/>
      <c r="VY743" s="19"/>
      <c r="VZ743" s="19"/>
      <c r="WA743" s="19"/>
      <c r="WB743" s="19"/>
      <c r="WC743" s="19"/>
      <c r="WD743" s="19"/>
      <c r="WE743" s="19"/>
      <c r="WF743" s="19"/>
      <c r="WG743" s="19"/>
      <c r="WH743" s="19"/>
      <c r="WI743" s="19"/>
      <c r="WJ743" s="19"/>
      <c r="WK743" s="19"/>
      <c r="WL743" s="19"/>
      <c r="WM743" s="19"/>
      <c r="WN743" s="19"/>
      <c r="WO743" s="19"/>
      <c r="WP743" s="19"/>
      <c r="WQ743" s="19"/>
      <c r="WR743" s="19"/>
      <c r="WS743" s="19"/>
      <c r="WT743" s="19"/>
      <c r="WU743" s="19"/>
      <c r="WV743" s="19"/>
    </row>
    <row r="744" spans="1:620" s="20" customFormat="1" ht="40.5" customHeight="1" x14ac:dyDescent="0.2">
      <c r="A744" s="43" t="s">
        <v>977</v>
      </c>
      <c r="B744" s="44"/>
      <c r="C744" s="44"/>
      <c r="D744" s="44"/>
      <c r="E744" s="45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60" t="s">
        <v>617</v>
      </c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 t="s">
        <v>77</v>
      </c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84" t="s">
        <v>94</v>
      </c>
      <c r="AZ744" s="84"/>
      <c r="BA744" s="84"/>
      <c r="BB744" s="84"/>
      <c r="BC744" s="84"/>
      <c r="BD744" s="84"/>
      <c r="BE744" s="60" t="s">
        <v>95</v>
      </c>
      <c r="BF744" s="60"/>
      <c r="BG744" s="60"/>
      <c r="BH744" s="60"/>
      <c r="BI744" s="60"/>
      <c r="BJ744" s="60"/>
      <c r="BK744" s="60"/>
      <c r="BL744" s="60"/>
      <c r="BM744" s="60"/>
      <c r="BN744" s="58">
        <v>300</v>
      </c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  <c r="BY744" s="76" t="s">
        <v>22</v>
      </c>
      <c r="BZ744" s="76"/>
      <c r="CA744" s="76"/>
      <c r="CB744" s="76"/>
      <c r="CC744" s="76"/>
      <c r="CD744" s="76"/>
      <c r="CE744" s="62" t="s">
        <v>80</v>
      </c>
      <c r="CF744" s="62"/>
      <c r="CG744" s="62"/>
      <c r="CH744" s="62"/>
      <c r="CI744" s="62"/>
      <c r="CJ744" s="62"/>
      <c r="CK744" s="62"/>
      <c r="CL744" s="62"/>
      <c r="CM744" s="62"/>
      <c r="CN744" s="85">
        <v>19810750</v>
      </c>
      <c r="CO744" s="85"/>
      <c r="CP744" s="85"/>
      <c r="CQ744" s="85"/>
      <c r="CR744" s="85"/>
      <c r="CS744" s="85"/>
      <c r="CT744" s="85"/>
      <c r="CU744" s="85"/>
      <c r="CV744" s="85"/>
      <c r="CW744" s="85"/>
      <c r="CX744" s="85"/>
      <c r="CY744" s="85"/>
      <c r="CZ744" s="85"/>
      <c r="DA744" s="85"/>
      <c r="DB744" s="59" t="s">
        <v>634</v>
      </c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 t="s">
        <v>644</v>
      </c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62" t="s">
        <v>102</v>
      </c>
      <c r="EA744" s="62"/>
      <c r="EB744" s="62"/>
      <c r="EC744" s="62"/>
      <c r="ED744" s="62"/>
      <c r="EE744" s="62"/>
      <c r="EF744" s="62"/>
      <c r="EG744" s="62"/>
      <c r="EH744" s="62"/>
      <c r="EI744" s="62"/>
      <c r="EJ744" s="62"/>
      <c r="EK744" s="62"/>
      <c r="EL744" s="62" t="s">
        <v>103</v>
      </c>
      <c r="EM744" s="62"/>
      <c r="EN744" s="62"/>
      <c r="EO744" s="62"/>
      <c r="EP744" s="62"/>
      <c r="EQ744" s="62"/>
      <c r="ER744" s="62"/>
      <c r="ES744" s="62"/>
      <c r="ET744" s="62"/>
      <c r="EU744" s="62"/>
      <c r="EV744" s="62"/>
      <c r="EW744" s="62"/>
      <c r="EX744" s="62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1"/>
      <c r="FM744" s="141"/>
      <c r="FN744" s="141"/>
      <c r="FO744" s="141"/>
      <c r="FP744" s="141"/>
      <c r="FQ744" s="141"/>
      <c r="FR744" s="141"/>
      <c r="FS744" s="141"/>
      <c r="FT744" s="141"/>
      <c r="FU744" s="141"/>
      <c r="FV744" s="141"/>
      <c r="FW744" s="141"/>
      <c r="FX744" s="141"/>
      <c r="FY744" s="141"/>
      <c r="FZ744" s="141"/>
      <c r="GA744" s="141"/>
      <c r="GB744" s="141"/>
      <c r="GC744" s="141"/>
      <c r="GD744" s="141"/>
      <c r="GE744" s="141"/>
      <c r="GF744" s="141"/>
      <c r="GG744" s="141"/>
      <c r="GH744" s="141"/>
      <c r="GI744" s="141"/>
      <c r="GJ744" s="141"/>
      <c r="GK744" s="141"/>
      <c r="GL744" s="141"/>
      <c r="GM744" s="140"/>
      <c r="GN744" s="140"/>
      <c r="GO744" s="140"/>
      <c r="GP744" s="140"/>
      <c r="GQ744" s="140"/>
      <c r="GR744" s="140"/>
      <c r="GS744" s="141"/>
      <c r="GT744" s="141"/>
      <c r="GU744" s="141"/>
      <c r="GV744" s="141"/>
      <c r="GW744" s="141"/>
      <c r="GX744" s="141"/>
      <c r="GY744" s="141"/>
      <c r="GZ744" s="141"/>
      <c r="HA744" s="141"/>
      <c r="HB744" s="142"/>
      <c r="HC744" s="142"/>
      <c r="HD744" s="142"/>
      <c r="HE744" s="142"/>
      <c r="HF744" s="142"/>
      <c r="HG744" s="142"/>
      <c r="HH744" s="142"/>
      <c r="HI744" s="142"/>
      <c r="HJ744" s="142"/>
      <c r="HK744" s="142"/>
      <c r="HL744" s="142"/>
      <c r="HM744" s="143"/>
      <c r="HN744" s="143"/>
      <c r="HO744" s="143"/>
      <c r="HP744" s="143"/>
      <c r="HQ744" s="143"/>
      <c r="HR744" s="143"/>
      <c r="HS744" s="141"/>
      <c r="HT744" s="141"/>
      <c r="HU744" s="141"/>
      <c r="HV744" s="141"/>
      <c r="HW744" s="141"/>
      <c r="HX744" s="141"/>
      <c r="HY744" s="141"/>
      <c r="HZ744" s="141"/>
      <c r="IA744" s="141"/>
      <c r="IB744" s="144"/>
      <c r="IC744" s="144"/>
      <c r="ID744" s="144"/>
      <c r="IE744" s="144"/>
      <c r="IF744" s="144"/>
      <c r="IG744" s="144"/>
      <c r="IH744" s="144"/>
      <c r="II744" s="144"/>
      <c r="IJ744" s="144"/>
      <c r="IK744" s="144"/>
      <c r="IL744" s="144"/>
      <c r="IM744" s="144"/>
      <c r="IN744" s="144"/>
      <c r="IO744" s="144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9"/>
      <c r="JO744" s="139"/>
      <c r="JP744" s="139"/>
      <c r="JQ744" s="139"/>
      <c r="JR744" s="139"/>
      <c r="JS744" s="139"/>
      <c r="JT744" s="139"/>
      <c r="JU744" s="139"/>
      <c r="JV744" s="139"/>
      <c r="JW744" s="139"/>
      <c r="JX744" s="139"/>
      <c r="JY744" s="139"/>
      <c r="JZ744" s="139"/>
      <c r="KA744" s="139"/>
      <c r="KB744" s="139"/>
      <c r="KC744" s="139"/>
      <c r="KD744" s="139"/>
      <c r="KE744" s="139"/>
      <c r="KF744" s="139"/>
      <c r="KG744" s="139"/>
      <c r="KH744" s="139"/>
      <c r="KI744" s="139"/>
      <c r="KJ744" s="139"/>
      <c r="KK744" s="139"/>
      <c r="KL744" s="139"/>
      <c r="KM744" s="139"/>
      <c r="KN744" s="139"/>
      <c r="KO744" s="139"/>
      <c r="KP744" s="139"/>
      <c r="KQ744" s="22"/>
      <c r="KR744" s="23"/>
      <c r="KS744" s="19"/>
      <c r="KT744" s="19"/>
      <c r="KU744" s="19"/>
      <c r="KV744" s="19"/>
      <c r="KW744" s="19"/>
      <c r="KX744" s="19"/>
      <c r="KY744" s="19"/>
      <c r="KZ744" s="19"/>
      <c r="LA744" s="19"/>
      <c r="LB744" s="19"/>
      <c r="LC744" s="19"/>
      <c r="LD744" s="19"/>
      <c r="LE744" s="19"/>
      <c r="LF744" s="19"/>
      <c r="LG744" s="19"/>
      <c r="LH744" s="19"/>
      <c r="LI744" s="19"/>
      <c r="LJ744" s="19"/>
      <c r="LK744" s="19"/>
      <c r="LL744" s="19"/>
      <c r="LM744" s="19"/>
      <c r="LN744" s="19"/>
      <c r="LO744" s="19"/>
      <c r="LP744" s="19"/>
      <c r="LQ744" s="19"/>
      <c r="LR744" s="19"/>
      <c r="LS744" s="19"/>
      <c r="LT744" s="19"/>
      <c r="LU744" s="19"/>
      <c r="LV744" s="19"/>
      <c r="LW744" s="19"/>
      <c r="LX744" s="19"/>
      <c r="LY744" s="19"/>
      <c r="LZ744" s="19"/>
      <c r="MA744" s="19"/>
      <c r="MB744" s="19"/>
      <c r="MC744" s="19"/>
      <c r="MD744" s="19"/>
      <c r="ME744" s="19"/>
      <c r="MF744" s="19"/>
      <c r="MG744" s="19"/>
      <c r="MH744" s="19"/>
      <c r="MI744" s="19"/>
      <c r="MJ744" s="19"/>
      <c r="MK744" s="19"/>
      <c r="ML744" s="19"/>
      <c r="MM744" s="19"/>
      <c r="MN744" s="19"/>
      <c r="MO744" s="19"/>
      <c r="MP744" s="19"/>
      <c r="MQ744" s="19"/>
      <c r="MR744" s="19"/>
      <c r="MS744" s="19"/>
      <c r="MT744" s="19"/>
      <c r="MU744" s="19"/>
      <c r="MV744" s="19"/>
      <c r="MW744" s="19"/>
      <c r="MX744" s="19"/>
      <c r="MY744" s="19"/>
      <c r="MZ744" s="19"/>
      <c r="NA744" s="19"/>
      <c r="NB744" s="19"/>
      <c r="NC744" s="19"/>
      <c r="ND744" s="19"/>
      <c r="NE744" s="19"/>
      <c r="NF744" s="19"/>
      <c r="NG744" s="19"/>
      <c r="NH744" s="19"/>
      <c r="NI744" s="19"/>
      <c r="NJ744" s="19"/>
      <c r="NK744" s="19"/>
      <c r="NL744" s="19"/>
      <c r="NM744" s="19"/>
      <c r="NN744" s="19"/>
      <c r="NO744" s="19"/>
      <c r="NP744" s="19"/>
      <c r="NQ744" s="19"/>
      <c r="NR744" s="19"/>
      <c r="NS744" s="19"/>
      <c r="NT744" s="19"/>
      <c r="NU744" s="19"/>
      <c r="NV744" s="19"/>
      <c r="NW744" s="19"/>
      <c r="NX744" s="19"/>
      <c r="NY744" s="19"/>
      <c r="NZ744" s="19"/>
      <c r="OA744" s="19"/>
      <c r="OB744" s="19"/>
      <c r="OC744" s="19"/>
      <c r="OD744" s="19"/>
      <c r="OE744" s="19"/>
      <c r="OF744" s="19"/>
      <c r="OG744" s="19"/>
      <c r="OH744" s="19"/>
      <c r="OI744" s="19"/>
      <c r="OJ744" s="19"/>
      <c r="OK744" s="19"/>
      <c r="OL744" s="19"/>
      <c r="OM744" s="19"/>
      <c r="ON744" s="19"/>
      <c r="OO744" s="19"/>
      <c r="OP744" s="19"/>
      <c r="OQ744" s="19"/>
      <c r="OR744" s="19"/>
      <c r="OS744" s="19"/>
      <c r="OT744" s="19"/>
      <c r="OU744" s="19"/>
      <c r="OV744" s="19"/>
      <c r="OW744" s="19"/>
      <c r="OX744" s="19"/>
      <c r="OY744" s="19"/>
      <c r="OZ744" s="19"/>
      <c r="PA744" s="19"/>
      <c r="PB744" s="19"/>
      <c r="PC744" s="19"/>
      <c r="PD744" s="19"/>
      <c r="PE744" s="19"/>
      <c r="PF744" s="19"/>
      <c r="PG744" s="19"/>
      <c r="PH744" s="19"/>
      <c r="PI744" s="19"/>
      <c r="PJ744" s="19"/>
      <c r="PK744" s="19"/>
      <c r="PL744" s="19"/>
      <c r="PM744" s="19"/>
      <c r="PN744" s="19"/>
      <c r="PO744" s="19"/>
      <c r="PP744" s="19"/>
      <c r="PQ744" s="19"/>
      <c r="PR744" s="19"/>
      <c r="PS744" s="19"/>
      <c r="PT744" s="19"/>
      <c r="PU744" s="19"/>
      <c r="PV744" s="19"/>
      <c r="PW744" s="19"/>
      <c r="PX744" s="19"/>
      <c r="PY744" s="19"/>
      <c r="PZ744" s="19"/>
      <c r="QA744" s="19"/>
      <c r="QB744" s="19"/>
      <c r="QC744" s="19"/>
      <c r="QD744" s="19"/>
      <c r="QE744" s="19"/>
      <c r="QF744" s="19"/>
      <c r="QG744" s="19"/>
      <c r="QH744" s="19"/>
      <c r="QI744" s="19"/>
      <c r="QJ744" s="19"/>
      <c r="QK744" s="19"/>
      <c r="QL744" s="19"/>
      <c r="QM744" s="19"/>
      <c r="QN744" s="19"/>
      <c r="QO744" s="19"/>
      <c r="QP744" s="19"/>
      <c r="QQ744" s="19"/>
      <c r="QR744" s="19"/>
      <c r="QS744" s="19"/>
      <c r="QT744" s="19"/>
      <c r="QU744" s="19"/>
      <c r="QV744" s="19"/>
      <c r="QW744" s="19"/>
      <c r="QX744" s="19"/>
      <c r="QY744" s="19"/>
      <c r="QZ744" s="19"/>
      <c r="RA744" s="19"/>
      <c r="RB744" s="19"/>
      <c r="RC744" s="19"/>
      <c r="RD744" s="19"/>
      <c r="RE744" s="19"/>
      <c r="RF744" s="19"/>
      <c r="RG744" s="19"/>
      <c r="RH744" s="19"/>
      <c r="RI744" s="19"/>
      <c r="RJ744" s="19"/>
      <c r="RK744" s="19"/>
      <c r="RL744" s="19"/>
      <c r="RM744" s="19"/>
      <c r="RN744" s="19"/>
      <c r="RO744" s="19"/>
      <c r="RP744" s="19"/>
      <c r="RQ744" s="19"/>
      <c r="RR744" s="19"/>
      <c r="RS744" s="19"/>
      <c r="RT744" s="19"/>
      <c r="RU744" s="19"/>
      <c r="RV744" s="19"/>
      <c r="RW744" s="19"/>
      <c r="RX744" s="19"/>
      <c r="RY744" s="19"/>
      <c r="RZ744" s="19"/>
      <c r="SA744" s="19"/>
      <c r="SB744" s="19"/>
      <c r="SC744" s="19"/>
      <c r="SD744" s="19"/>
      <c r="SE744" s="19"/>
      <c r="SF744" s="19"/>
      <c r="SG744" s="19"/>
      <c r="SH744" s="19"/>
      <c r="SI744" s="19"/>
      <c r="SJ744" s="19"/>
      <c r="SK744" s="19"/>
      <c r="SL744" s="19"/>
      <c r="SM744" s="19"/>
      <c r="SN744" s="19"/>
      <c r="SO744" s="19"/>
      <c r="SP744" s="19"/>
      <c r="SQ744" s="19"/>
      <c r="SR744" s="19"/>
      <c r="SS744" s="19"/>
      <c r="ST744" s="19"/>
      <c r="SU744" s="19"/>
      <c r="SV744" s="19"/>
      <c r="SW744" s="19"/>
      <c r="SX744" s="19"/>
      <c r="SY744" s="19"/>
      <c r="SZ744" s="19"/>
      <c r="TA744" s="19"/>
      <c r="TB744" s="19"/>
      <c r="TC744" s="19"/>
      <c r="TD744" s="19"/>
      <c r="TE744" s="19"/>
      <c r="TF744" s="19"/>
      <c r="TG744" s="19"/>
      <c r="TH744" s="19"/>
      <c r="TI744" s="19"/>
      <c r="TJ744" s="19"/>
      <c r="TK744" s="19"/>
      <c r="TL744" s="19"/>
      <c r="TM744" s="19"/>
      <c r="TN744" s="19"/>
      <c r="TO744" s="19"/>
      <c r="TP744" s="19"/>
      <c r="TQ744" s="19"/>
      <c r="TR744" s="19"/>
      <c r="TS744" s="19"/>
      <c r="TT744" s="19"/>
      <c r="TU744" s="19"/>
      <c r="TV744" s="19"/>
      <c r="TW744" s="19"/>
      <c r="TX744" s="19"/>
      <c r="TY744" s="19"/>
      <c r="TZ744" s="19"/>
      <c r="UA744" s="19"/>
      <c r="UB744" s="19"/>
      <c r="UC744" s="19"/>
      <c r="UD744" s="19"/>
      <c r="UE744" s="19"/>
      <c r="UF744" s="19"/>
      <c r="UG744" s="19"/>
      <c r="UH744" s="19"/>
      <c r="UI744" s="19"/>
      <c r="UJ744" s="19"/>
      <c r="UK744" s="19"/>
      <c r="UL744" s="19"/>
      <c r="UM744" s="19"/>
      <c r="UN744" s="19"/>
      <c r="UO744" s="19"/>
      <c r="UP744" s="19"/>
      <c r="UQ744" s="19"/>
      <c r="UR744" s="19"/>
      <c r="US744" s="19"/>
      <c r="UT744" s="19"/>
      <c r="UU744" s="19"/>
      <c r="UV744" s="19"/>
      <c r="UW744" s="19"/>
      <c r="UX744" s="19"/>
      <c r="UY744" s="19"/>
      <c r="UZ744" s="19"/>
      <c r="VA744" s="19"/>
      <c r="VB744" s="19"/>
      <c r="VC744" s="19"/>
      <c r="VD744" s="19"/>
      <c r="VE744" s="19"/>
      <c r="VF744" s="19"/>
      <c r="VG744" s="19"/>
      <c r="VH744" s="19"/>
      <c r="VI744" s="19"/>
      <c r="VJ744" s="19"/>
      <c r="VK744" s="19"/>
      <c r="VL744" s="19"/>
      <c r="VM744" s="19"/>
      <c r="VN744" s="19"/>
      <c r="VO744" s="19"/>
      <c r="VP744" s="19"/>
      <c r="VQ744" s="19"/>
      <c r="VR744" s="19"/>
      <c r="VS744" s="19"/>
      <c r="VT744" s="19"/>
      <c r="VU744" s="19"/>
      <c r="VV744" s="19"/>
      <c r="VW744" s="19"/>
      <c r="VX744" s="19"/>
      <c r="VY744" s="19"/>
      <c r="VZ744" s="19"/>
      <c r="WA744" s="19"/>
      <c r="WB744" s="19"/>
      <c r="WC744" s="19"/>
      <c r="WD744" s="19"/>
      <c r="WE744" s="19"/>
      <c r="WF744" s="19"/>
      <c r="WG744" s="19"/>
      <c r="WH744" s="19"/>
      <c r="WI744" s="19"/>
      <c r="WJ744" s="19"/>
      <c r="WK744" s="19"/>
      <c r="WL744" s="19"/>
      <c r="WM744" s="19"/>
      <c r="WN744" s="19"/>
      <c r="WO744" s="19"/>
      <c r="WP744" s="19"/>
      <c r="WQ744" s="19"/>
      <c r="WR744" s="19"/>
      <c r="WS744" s="19"/>
      <c r="WT744" s="19"/>
      <c r="WU744" s="19"/>
      <c r="WV744" s="19"/>
    </row>
    <row r="745" spans="1:620" s="20" customFormat="1" ht="63.75" customHeight="1" x14ac:dyDescent="0.2">
      <c r="A745" s="43" t="s">
        <v>978</v>
      </c>
      <c r="B745" s="44"/>
      <c r="C745" s="44"/>
      <c r="D745" s="44"/>
      <c r="E745" s="45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60" t="s">
        <v>556</v>
      </c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 t="s">
        <v>77</v>
      </c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84" t="s">
        <v>78</v>
      </c>
      <c r="AZ745" s="84"/>
      <c r="BA745" s="84"/>
      <c r="BB745" s="84"/>
      <c r="BC745" s="84"/>
      <c r="BD745" s="84"/>
      <c r="BE745" s="60" t="s">
        <v>79</v>
      </c>
      <c r="BF745" s="60"/>
      <c r="BG745" s="60"/>
      <c r="BH745" s="60"/>
      <c r="BI745" s="60"/>
      <c r="BJ745" s="60"/>
      <c r="BK745" s="60"/>
      <c r="BL745" s="60"/>
      <c r="BM745" s="60"/>
      <c r="BN745" s="59" t="s">
        <v>74</v>
      </c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  <c r="BY745" s="76" t="s">
        <v>22</v>
      </c>
      <c r="BZ745" s="76"/>
      <c r="CA745" s="76"/>
      <c r="CB745" s="76"/>
      <c r="CC745" s="76"/>
      <c r="CD745" s="76"/>
      <c r="CE745" s="62" t="s">
        <v>80</v>
      </c>
      <c r="CF745" s="62"/>
      <c r="CG745" s="62"/>
      <c r="CH745" s="62"/>
      <c r="CI745" s="62"/>
      <c r="CJ745" s="62"/>
      <c r="CK745" s="62"/>
      <c r="CL745" s="62"/>
      <c r="CM745" s="62"/>
      <c r="CN745" s="85">
        <v>8574148</v>
      </c>
      <c r="CO745" s="85"/>
      <c r="CP745" s="85"/>
      <c r="CQ745" s="85"/>
      <c r="CR745" s="85"/>
      <c r="CS745" s="85"/>
      <c r="CT745" s="85"/>
      <c r="CU745" s="85"/>
      <c r="CV745" s="85"/>
      <c r="CW745" s="85"/>
      <c r="CX745" s="85"/>
      <c r="CY745" s="85"/>
      <c r="CZ745" s="85"/>
      <c r="DA745" s="85"/>
      <c r="DB745" s="59" t="s">
        <v>634</v>
      </c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 t="s">
        <v>644</v>
      </c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62" t="s">
        <v>102</v>
      </c>
      <c r="EA745" s="62"/>
      <c r="EB745" s="62"/>
      <c r="EC745" s="62"/>
      <c r="ED745" s="62"/>
      <c r="EE745" s="62"/>
      <c r="EF745" s="62"/>
      <c r="EG745" s="62"/>
      <c r="EH745" s="62"/>
      <c r="EI745" s="62"/>
      <c r="EJ745" s="62"/>
      <c r="EK745" s="62"/>
      <c r="EL745" s="62" t="s">
        <v>103</v>
      </c>
      <c r="EM745" s="62"/>
      <c r="EN745" s="62"/>
      <c r="EO745" s="62"/>
      <c r="EP745" s="62"/>
      <c r="EQ745" s="62"/>
      <c r="ER745" s="62"/>
      <c r="ES745" s="62"/>
      <c r="ET745" s="62"/>
      <c r="EU745" s="62"/>
      <c r="EV745" s="62"/>
      <c r="EW745" s="62"/>
      <c r="EX745" s="62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1"/>
      <c r="FM745" s="141"/>
      <c r="FN745" s="141"/>
      <c r="FO745" s="141"/>
      <c r="FP745" s="141"/>
      <c r="FQ745" s="141"/>
      <c r="FR745" s="141"/>
      <c r="FS745" s="141"/>
      <c r="FT745" s="141"/>
      <c r="FU745" s="141"/>
      <c r="FV745" s="141"/>
      <c r="FW745" s="141"/>
      <c r="FX745" s="141"/>
      <c r="FY745" s="141"/>
      <c r="FZ745" s="141"/>
      <c r="GA745" s="141"/>
      <c r="GB745" s="141"/>
      <c r="GC745" s="141"/>
      <c r="GD745" s="141"/>
      <c r="GE745" s="141"/>
      <c r="GF745" s="141"/>
      <c r="GG745" s="141"/>
      <c r="GH745" s="141"/>
      <c r="GI745" s="141"/>
      <c r="GJ745" s="141"/>
      <c r="GK745" s="141"/>
      <c r="GL745" s="141"/>
      <c r="GM745" s="140"/>
      <c r="GN745" s="140"/>
      <c r="GO745" s="140"/>
      <c r="GP745" s="140"/>
      <c r="GQ745" s="140"/>
      <c r="GR745" s="140"/>
      <c r="GS745" s="141"/>
      <c r="GT745" s="141"/>
      <c r="GU745" s="141"/>
      <c r="GV745" s="141"/>
      <c r="GW745" s="141"/>
      <c r="GX745" s="141"/>
      <c r="GY745" s="141"/>
      <c r="GZ745" s="141"/>
      <c r="HA745" s="141"/>
      <c r="HB745" s="142"/>
      <c r="HC745" s="142"/>
      <c r="HD745" s="142"/>
      <c r="HE745" s="142"/>
      <c r="HF745" s="142"/>
      <c r="HG745" s="142"/>
      <c r="HH745" s="142"/>
      <c r="HI745" s="142"/>
      <c r="HJ745" s="142"/>
      <c r="HK745" s="142"/>
      <c r="HL745" s="142"/>
      <c r="HM745" s="143"/>
      <c r="HN745" s="143"/>
      <c r="HO745" s="143"/>
      <c r="HP745" s="143"/>
      <c r="HQ745" s="143"/>
      <c r="HR745" s="143"/>
      <c r="HS745" s="141"/>
      <c r="HT745" s="141"/>
      <c r="HU745" s="141"/>
      <c r="HV745" s="141"/>
      <c r="HW745" s="141"/>
      <c r="HX745" s="141"/>
      <c r="HY745" s="141"/>
      <c r="HZ745" s="141"/>
      <c r="IA745" s="141"/>
      <c r="IB745" s="144"/>
      <c r="IC745" s="144"/>
      <c r="ID745" s="144"/>
      <c r="IE745" s="144"/>
      <c r="IF745" s="144"/>
      <c r="IG745" s="144"/>
      <c r="IH745" s="144"/>
      <c r="II745" s="144"/>
      <c r="IJ745" s="144"/>
      <c r="IK745" s="144"/>
      <c r="IL745" s="144"/>
      <c r="IM745" s="144"/>
      <c r="IN745" s="144"/>
      <c r="IO745" s="144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9"/>
      <c r="JO745" s="139"/>
      <c r="JP745" s="139"/>
      <c r="JQ745" s="139"/>
      <c r="JR745" s="139"/>
      <c r="JS745" s="139"/>
      <c r="JT745" s="139"/>
      <c r="JU745" s="139"/>
      <c r="JV745" s="139"/>
      <c r="JW745" s="139"/>
      <c r="JX745" s="139"/>
      <c r="JY745" s="139"/>
      <c r="JZ745" s="139"/>
      <c r="KA745" s="139"/>
      <c r="KB745" s="139"/>
      <c r="KC745" s="139"/>
      <c r="KD745" s="139"/>
      <c r="KE745" s="139"/>
      <c r="KF745" s="139"/>
      <c r="KG745" s="139"/>
      <c r="KH745" s="139"/>
      <c r="KI745" s="139"/>
      <c r="KJ745" s="139"/>
      <c r="KK745" s="139"/>
      <c r="KL745" s="139"/>
      <c r="KM745" s="139"/>
      <c r="KN745" s="139"/>
      <c r="KO745" s="139"/>
      <c r="KP745" s="139"/>
      <c r="KQ745" s="22"/>
      <c r="KR745" s="23"/>
      <c r="KS745" s="19"/>
      <c r="KT745" s="19"/>
      <c r="KU745" s="19"/>
      <c r="KV745" s="19"/>
      <c r="KW745" s="19"/>
      <c r="KX745" s="19"/>
      <c r="KY745" s="19"/>
      <c r="KZ745" s="19"/>
      <c r="LA745" s="19"/>
      <c r="LB745" s="19"/>
      <c r="LC745" s="19"/>
      <c r="LD745" s="19"/>
      <c r="LE745" s="19"/>
      <c r="LF745" s="19"/>
      <c r="LG745" s="19"/>
      <c r="LH745" s="19"/>
      <c r="LI745" s="19"/>
      <c r="LJ745" s="19"/>
      <c r="LK745" s="19"/>
      <c r="LL745" s="19"/>
      <c r="LM745" s="19"/>
      <c r="LN745" s="19"/>
      <c r="LO745" s="19"/>
      <c r="LP745" s="19"/>
      <c r="LQ745" s="19"/>
      <c r="LR745" s="19"/>
      <c r="LS745" s="19"/>
      <c r="LT745" s="19"/>
      <c r="LU745" s="19"/>
      <c r="LV745" s="19"/>
      <c r="LW745" s="19"/>
      <c r="LX745" s="19"/>
      <c r="LY745" s="19"/>
      <c r="LZ745" s="19"/>
      <c r="MA745" s="19"/>
      <c r="MB745" s="19"/>
      <c r="MC745" s="19"/>
      <c r="MD745" s="19"/>
      <c r="ME745" s="19"/>
      <c r="MF745" s="19"/>
      <c r="MG745" s="19"/>
      <c r="MH745" s="19"/>
      <c r="MI745" s="19"/>
      <c r="MJ745" s="19"/>
      <c r="MK745" s="19"/>
      <c r="ML745" s="19"/>
      <c r="MM745" s="19"/>
      <c r="MN745" s="19"/>
      <c r="MO745" s="19"/>
      <c r="MP745" s="19"/>
      <c r="MQ745" s="19"/>
      <c r="MR745" s="19"/>
      <c r="MS745" s="19"/>
      <c r="MT745" s="19"/>
      <c r="MU745" s="19"/>
      <c r="MV745" s="19"/>
      <c r="MW745" s="19"/>
      <c r="MX745" s="19"/>
      <c r="MY745" s="19"/>
      <c r="MZ745" s="19"/>
      <c r="NA745" s="19"/>
      <c r="NB745" s="19"/>
      <c r="NC745" s="19"/>
      <c r="ND745" s="19"/>
      <c r="NE745" s="19"/>
      <c r="NF745" s="19"/>
      <c r="NG745" s="19"/>
      <c r="NH745" s="19"/>
      <c r="NI745" s="19"/>
      <c r="NJ745" s="19"/>
      <c r="NK745" s="19"/>
      <c r="NL745" s="19"/>
      <c r="NM745" s="19"/>
      <c r="NN745" s="19"/>
      <c r="NO745" s="19"/>
      <c r="NP745" s="19"/>
      <c r="NQ745" s="19"/>
      <c r="NR745" s="19"/>
      <c r="NS745" s="19"/>
      <c r="NT745" s="19"/>
      <c r="NU745" s="19"/>
      <c r="NV745" s="19"/>
      <c r="NW745" s="19"/>
      <c r="NX745" s="19"/>
      <c r="NY745" s="19"/>
      <c r="NZ745" s="19"/>
      <c r="OA745" s="19"/>
      <c r="OB745" s="19"/>
      <c r="OC745" s="19"/>
      <c r="OD745" s="19"/>
      <c r="OE745" s="19"/>
      <c r="OF745" s="19"/>
      <c r="OG745" s="19"/>
      <c r="OH745" s="19"/>
      <c r="OI745" s="19"/>
      <c r="OJ745" s="19"/>
      <c r="OK745" s="19"/>
      <c r="OL745" s="19"/>
      <c r="OM745" s="19"/>
      <c r="ON745" s="19"/>
      <c r="OO745" s="19"/>
      <c r="OP745" s="19"/>
      <c r="OQ745" s="19"/>
      <c r="OR745" s="19"/>
      <c r="OS745" s="19"/>
      <c r="OT745" s="19"/>
      <c r="OU745" s="19"/>
      <c r="OV745" s="19"/>
      <c r="OW745" s="19"/>
      <c r="OX745" s="19"/>
      <c r="OY745" s="19"/>
      <c r="OZ745" s="19"/>
      <c r="PA745" s="19"/>
      <c r="PB745" s="19"/>
      <c r="PC745" s="19"/>
      <c r="PD745" s="19"/>
      <c r="PE745" s="19"/>
      <c r="PF745" s="19"/>
      <c r="PG745" s="19"/>
      <c r="PH745" s="19"/>
      <c r="PI745" s="19"/>
      <c r="PJ745" s="19"/>
      <c r="PK745" s="19"/>
      <c r="PL745" s="19"/>
      <c r="PM745" s="19"/>
      <c r="PN745" s="19"/>
      <c r="PO745" s="19"/>
      <c r="PP745" s="19"/>
      <c r="PQ745" s="19"/>
      <c r="PR745" s="19"/>
      <c r="PS745" s="19"/>
      <c r="PT745" s="19"/>
      <c r="PU745" s="19"/>
      <c r="PV745" s="19"/>
      <c r="PW745" s="19"/>
      <c r="PX745" s="19"/>
      <c r="PY745" s="19"/>
      <c r="PZ745" s="19"/>
      <c r="QA745" s="19"/>
      <c r="QB745" s="19"/>
      <c r="QC745" s="19"/>
      <c r="QD745" s="19"/>
      <c r="QE745" s="19"/>
      <c r="QF745" s="19"/>
      <c r="QG745" s="19"/>
      <c r="QH745" s="19"/>
      <c r="QI745" s="19"/>
      <c r="QJ745" s="19"/>
      <c r="QK745" s="19"/>
      <c r="QL745" s="19"/>
      <c r="QM745" s="19"/>
      <c r="QN745" s="19"/>
      <c r="QO745" s="19"/>
      <c r="QP745" s="19"/>
      <c r="QQ745" s="19"/>
      <c r="QR745" s="19"/>
      <c r="QS745" s="19"/>
      <c r="QT745" s="19"/>
      <c r="QU745" s="19"/>
      <c r="QV745" s="19"/>
      <c r="QW745" s="19"/>
      <c r="QX745" s="19"/>
      <c r="QY745" s="19"/>
      <c r="QZ745" s="19"/>
      <c r="RA745" s="19"/>
      <c r="RB745" s="19"/>
      <c r="RC745" s="19"/>
      <c r="RD745" s="19"/>
      <c r="RE745" s="19"/>
      <c r="RF745" s="19"/>
      <c r="RG745" s="19"/>
      <c r="RH745" s="19"/>
      <c r="RI745" s="19"/>
      <c r="RJ745" s="19"/>
      <c r="RK745" s="19"/>
      <c r="RL745" s="19"/>
      <c r="RM745" s="19"/>
      <c r="RN745" s="19"/>
      <c r="RO745" s="19"/>
      <c r="RP745" s="19"/>
      <c r="RQ745" s="19"/>
      <c r="RR745" s="19"/>
      <c r="RS745" s="19"/>
      <c r="RT745" s="19"/>
      <c r="RU745" s="19"/>
      <c r="RV745" s="19"/>
      <c r="RW745" s="19"/>
      <c r="RX745" s="19"/>
      <c r="RY745" s="19"/>
      <c r="RZ745" s="19"/>
      <c r="SA745" s="19"/>
      <c r="SB745" s="19"/>
      <c r="SC745" s="19"/>
      <c r="SD745" s="19"/>
      <c r="SE745" s="19"/>
      <c r="SF745" s="19"/>
      <c r="SG745" s="19"/>
      <c r="SH745" s="19"/>
      <c r="SI745" s="19"/>
      <c r="SJ745" s="19"/>
      <c r="SK745" s="19"/>
      <c r="SL745" s="19"/>
      <c r="SM745" s="19"/>
      <c r="SN745" s="19"/>
      <c r="SO745" s="19"/>
      <c r="SP745" s="19"/>
      <c r="SQ745" s="19"/>
      <c r="SR745" s="19"/>
      <c r="SS745" s="19"/>
      <c r="ST745" s="19"/>
      <c r="SU745" s="19"/>
      <c r="SV745" s="19"/>
      <c r="SW745" s="19"/>
      <c r="SX745" s="19"/>
      <c r="SY745" s="19"/>
      <c r="SZ745" s="19"/>
      <c r="TA745" s="19"/>
      <c r="TB745" s="19"/>
      <c r="TC745" s="19"/>
      <c r="TD745" s="19"/>
      <c r="TE745" s="19"/>
      <c r="TF745" s="19"/>
      <c r="TG745" s="19"/>
      <c r="TH745" s="19"/>
      <c r="TI745" s="19"/>
      <c r="TJ745" s="19"/>
      <c r="TK745" s="19"/>
      <c r="TL745" s="19"/>
      <c r="TM745" s="19"/>
      <c r="TN745" s="19"/>
      <c r="TO745" s="19"/>
      <c r="TP745" s="19"/>
      <c r="TQ745" s="19"/>
      <c r="TR745" s="19"/>
      <c r="TS745" s="19"/>
      <c r="TT745" s="19"/>
      <c r="TU745" s="19"/>
      <c r="TV745" s="19"/>
      <c r="TW745" s="19"/>
      <c r="TX745" s="19"/>
      <c r="TY745" s="19"/>
      <c r="TZ745" s="19"/>
      <c r="UA745" s="19"/>
      <c r="UB745" s="19"/>
      <c r="UC745" s="19"/>
      <c r="UD745" s="19"/>
      <c r="UE745" s="19"/>
      <c r="UF745" s="19"/>
      <c r="UG745" s="19"/>
      <c r="UH745" s="19"/>
      <c r="UI745" s="19"/>
      <c r="UJ745" s="19"/>
      <c r="UK745" s="19"/>
      <c r="UL745" s="19"/>
      <c r="UM745" s="19"/>
      <c r="UN745" s="19"/>
      <c r="UO745" s="19"/>
      <c r="UP745" s="19"/>
      <c r="UQ745" s="19"/>
      <c r="UR745" s="19"/>
      <c r="US745" s="19"/>
      <c r="UT745" s="19"/>
      <c r="UU745" s="19"/>
      <c r="UV745" s="19"/>
      <c r="UW745" s="19"/>
      <c r="UX745" s="19"/>
      <c r="UY745" s="19"/>
      <c r="UZ745" s="19"/>
      <c r="VA745" s="19"/>
      <c r="VB745" s="19"/>
      <c r="VC745" s="19"/>
      <c r="VD745" s="19"/>
      <c r="VE745" s="19"/>
      <c r="VF745" s="19"/>
      <c r="VG745" s="19"/>
      <c r="VH745" s="19"/>
      <c r="VI745" s="19"/>
      <c r="VJ745" s="19"/>
      <c r="VK745" s="19"/>
      <c r="VL745" s="19"/>
      <c r="VM745" s="19"/>
      <c r="VN745" s="19"/>
      <c r="VO745" s="19"/>
      <c r="VP745" s="19"/>
      <c r="VQ745" s="19"/>
      <c r="VR745" s="19"/>
      <c r="VS745" s="19"/>
      <c r="VT745" s="19"/>
      <c r="VU745" s="19"/>
      <c r="VV745" s="19"/>
      <c r="VW745" s="19"/>
      <c r="VX745" s="19"/>
      <c r="VY745" s="19"/>
      <c r="VZ745" s="19"/>
      <c r="WA745" s="19"/>
      <c r="WB745" s="19"/>
      <c r="WC745" s="19"/>
      <c r="WD745" s="19"/>
      <c r="WE745" s="19"/>
      <c r="WF745" s="19"/>
      <c r="WG745" s="19"/>
      <c r="WH745" s="19"/>
      <c r="WI745" s="19"/>
      <c r="WJ745" s="19"/>
      <c r="WK745" s="19"/>
      <c r="WL745" s="19"/>
      <c r="WM745" s="19"/>
      <c r="WN745" s="19"/>
      <c r="WO745" s="19"/>
      <c r="WP745" s="19"/>
      <c r="WQ745" s="19"/>
      <c r="WR745" s="19"/>
      <c r="WS745" s="19"/>
      <c r="WT745" s="19"/>
      <c r="WU745" s="19"/>
      <c r="WV745" s="19"/>
    </row>
    <row r="746" spans="1:620" s="20" customFormat="1" ht="63.75" customHeight="1" x14ac:dyDescent="0.2">
      <c r="A746" s="43" t="s">
        <v>979</v>
      </c>
      <c r="B746" s="44"/>
      <c r="C746" s="44"/>
      <c r="D746" s="44"/>
      <c r="E746" s="45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60" t="s">
        <v>618</v>
      </c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 t="s">
        <v>77</v>
      </c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84" t="s">
        <v>94</v>
      </c>
      <c r="AZ746" s="84"/>
      <c r="BA746" s="84"/>
      <c r="BB746" s="84"/>
      <c r="BC746" s="84"/>
      <c r="BD746" s="84"/>
      <c r="BE746" s="60" t="s">
        <v>95</v>
      </c>
      <c r="BF746" s="60"/>
      <c r="BG746" s="60"/>
      <c r="BH746" s="60"/>
      <c r="BI746" s="60"/>
      <c r="BJ746" s="60"/>
      <c r="BK746" s="60"/>
      <c r="BL746" s="60"/>
      <c r="BM746" s="60"/>
      <c r="BN746" s="59" t="s">
        <v>177</v>
      </c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76" t="s">
        <v>22</v>
      </c>
      <c r="BZ746" s="76"/>
      <c r="CA746" s="76"/>
      <c r="CB746" s="76"/>
      <c r="CC746" s="76"/>
      <c r="CD746" s="76"/>
      <c r="CE746" s="62" t="s">
        <v>80</v>
      </c>
      <c r="CF746" s="62"/>
      <c r="CG746" s="62"/>
      <c r="CH746" s="62"/>
      <c r="CI746" s="62"/>
      <c r="CJ746" s="62"/>
      <c r="CK746" s="62"/>
      <c r="CL746" s="62"/>
      <c r="CM746" s="62"/>
      <c r="CN746" s="85">
        <v>6402000</v>
      </c>
      <c r="CO746" s="85"/>
      <c r="CP746" s="85"/>
      <c r="CQ746" s="85"/>
      <c r="CR746" s="85"/>
      <c r="CS746" s="85"/>
      <c r="CT746" s="85"/>
      <c r="CU746" s="85"/>
      <c r="CV746" s="85"/>
      <c r="CW746" s="85"/>
      <c r="CX746" s="85"/>
      <c r="CY746" s="85"/>
      <c r="CZ746" s="85"/>
      <c r="DA746" s="85"/>
      <c r="DB746" s="59" t="s">
        <v>634</v>
      </c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 t="s">
        <v>644</v>
      </c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62" t="s">
        <v>102</v>
      </c>
      <c r="EA746" s="62"/>
      <c r="EB746" s="62"/>
      <c r="EC746" s="62"/>
      <c r="ED746" s="62"/>
      <c r="EE746" s="62"/>
      <c r="EF746" s="62"/>
      <c r="EG746" s="62"/>
      <c r="EH746" s="62"/>
      <c r="EI746" s="62"/>
      <c r="EJ746" s="62"/>
      <c r="EK746" s="62"/>
      <c r="EL746" s="62" t="s">
        <v>103</v>
      </c>
      <c r="EM746" s="62"/>
      <c r="EN746" s="62"/>
      <c r="EO746" s="62"/>
      <c r="EP746" s="62"/>
      <c r="EQ746" s="62"/>
      <c r="ER746" s="62"/>
      <c r="ES746" s="62"/>
      <c r="ET746" s="62"/>
      <c r="EU746" s="62"/>
      <c r="EV746" s="62"/>
      <c r="EW746" s="62"/>
      <c r="EX746" s="62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1"/>
      <c r="FM746" s="141"/>
      <c r="FN746" s="141"/>
      <c r="FO746" s="141"/>
      <c r="FP746" s="141"/>
      <c r="FQ746" s="141"/>
      <c r="FR746" s="141"/>
      <c r="FS746" s="141"/>
      <c r="FT746" s="141"/>
      <c r="FU746" s="141"/>
      <c r="FV746" s="141"/>
      <c r="FW746" s="141"/>
      <c r="FX746" s="141"/>
      <c r="FY746" s="141"/>
      <c r="FZ746" s="141"/>
      <c r="GA746" s="141"/>
      <c r="GB746" s="141"/>
      <c r="GC746" s="141"/>
      <c r="GD746" s="141"/>
      <c r="GE746" s="141"/>
      <c r="GF746" s="141"/>
      <c r="GG746" s="141"/>
      <c r="GH746" s="141"/>
      <c r="GI746" s="141"/>
      <c r="GJ746" s="141"/>
      <c r="GK746" s="141"/>
      <c r="GL746" s="141"/>
      <c r="GM746" s="140"/>
      <c r="GN746" s="140"/>
      <c r="GO746" s="140"/>
      <c r="GP746" s="140"/>
      <c r="GQ746" s="140"/>
      <c r="GR746" s="140"/>
      <c r="GS746" s="141"/>
      <c r="GT746" s="141"/>
      <c r="GU746" s="141"/>
      <c r="GV746" s="141"/>
      <c r="GW746" s="141"/>
      <c r="GX746" s="141"/>
      <c r="GY746" s="141"/>
      <c r="GZ746" s="141"/>
      <c r="HA746" s="141"/>
      <c r="HB746" s="142"/>
      <c r="HC746" s="142"/>
      <c r="HD746" s="142"/>
      <c r="HE746" s="142"/>
      <c r="HF746" s="142"/>
      <c r="HG746" s="142"/>
      <c r="HH746" s="142"/>
      <c r="HI746" s="142"/>
      <c r="HJ746" s="142"/>
      <c r="HK746" s="142"/>
      <c r="HL746" s="142"/>
      <c r="HM746" s="143"/>
      <c r="HN746" s="143"/>
      <c r="HO746" s="143"/>
      <c r="HP746" s="143"/>
      <c r="HQ746" s="143"/>
      <c r="HR746" s="143"/>
      <c r="HS746" s="141"/>
      <c r="HT746" s="141"/>
      <c r="HU746" s="141"/>
      <c r="HV746" s="141"/>
      <c r="HW746" s="141"/>
      <c r="HX746" s="141"/>
      <c r="HY746" s="141"/>
      <c r="HZ746" s="141"/>
      <c r="IA746" s="141"/>
      <c r="IB746" s="144"/>
      <c r="IC746" s="144"/>
      <c r="ID746" s="144"/>
      <c r="IE746" s="144"/>
      <c r="IF746" s="144"/>
      <c r="IG746" s="144"/>
      <c r="IH746" s="144"/>
      <c r="II746" s="144"/>
      <c r="IJ746" s="144"/>
      <c r="IK746" s="144"/>
      <c r="IL746" s="144"/>
      <c r="IM746" s="144"/>
      <c r="IN746" s="144"/>
      <c r="IO746" s="144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9"/>
      <c r="JO746" s="139"/>
      <c r="JP746" s="139"/>
      <c r="JQ746" s="139"/>
      <c r="JR746" s="139"/>
      <c r="JS746" s="139"/>
      <c r="JT746" s="139"/>
      <c r="JU746" s="139"/>
      <c r="JV746" s="139"/>
      <c r="JW746" s="139"/>
      <c r="JX746" s="139"/>
      <c r="JY746" s="139"/>
      <c r="JZ746" s="139"/>
      <c r="KA746" s="139"/>
      <c r="KB746" s="139"/>
      <c r="KC746" s="139"/>
      <c r="KD746" s="139"/>
      <c r="KE746" s="139"/>
      <c r="KF746" s="139"/>
      <c r="KG746" s="139"/>
      <c r="KH746" s="139"/>
      <c r="KI746" s="139"/>
      <c r="KJ746" s="139"/>
      <c r="KK746" s="139"/>
      <c r="KL746" s="139"/>
      <c r="KM746" s="139"/>
      <c r="KN746" s="139"/>
      <c r="KO746" s="139"/>
      <c r="KP746" s="139"/>
      <c r="KQ746" s="22"/>
      <c r="KR746" s="23"/>
      <c r="KS746" s="19"/>
      <c r="KT746" s="19"/>
      <c r="KU746" s="19"/>
      <c r="KV746" s="19"/>
      <c r="KW746" s="19"/>
      <c r="KX746" s="19"/>
      <c r="KY746" s="19"/>
      <c r="KZ746" s="19"/>
      <c r="LA746" s="19"/>
      <c r="LB746" s="19"/>
      <c r="LC746" s="19"/>
      <c r="LD746" s="19"/>
      <c r="LE746" s="19"/>
      <c r="LF746" s="19"/>
      <c r="LG746" s="19"/>
      <c r="LH746" s="19"/>
      <c r="LI746" s="19"/>
      <c r="LJ746" s="19"/>
      <c r="LK746" s="19"/>
      <c r="LL746" s="19"/>
      <c r="LM746" s="19"/>
      <c r="LN746" s="19"/>
      <c r="LO746" s="19"/>
      <c r="LP746" s="19"/>
      <c r="LQ746" s="19"/>
      <c r="LR746" s="19"/>
      <c r="LS746" s="19"/>
      <c r="LT746" s="19"/>
      <c r="LU746" s="19"/>
      <c r="LV746" s="19"/>
      <c r="LW746" s="19"/>
      <c r="LX746" s="19"/>
      <c r="LY746" s="19"/>
      <c r="LZ746" s="19"/>
      <c r="MA746" s="19"/>
      <c r="MB746" s="19"/>
      <c r="MC746" s="19"/>
      <c r="MD746" s="19"/>
      <c r="ME746" s="19"/>
      <c r="MF746" s="19"/>
      <c r="MG746" s="19"/>
      <c r="MH746" s="19"/>
      <c r="MI746" s="19"/>
      <c r="MJ746" s="19"/>
      <c r="MK746" s="19"/>
      <c r="ML746" s="19"/>
      <c r="MM746" s="19"/>
      <c r="MN746" s="19"/>
      <c r="MO746" s="19"/>
      <c r="MP746" s="19"/>
      <c r="MQ746" s="19"/>
      <c r="MR746" s="19"/>
      <c r="MS746" s="19"/>
      <c r="MT746" s="19"/>
      <c r="MU746" s="19"/>
      <c r="MV746" s="19"/>
      <c r="MW746" s="19"/>
      <c r="MX746" s="19"/>
      <c r="MY746" s="19"/>
      <c r="MZ746" s="19"/>
      <c r="NA746" s="19"/>
      <c r="NB746" s="19"/>
      <c r="NC746" s="19"/>
      <c r="ND746" s="19"/>
      <c r="NE746" s="19"/>
      <c r="NF746" s="19"/>
      <c r="NG746" s="19"/>
      <c r="NH746" s="19"/>
      <c r="NI746" s="19"/>
      <c r="NJ746" s="19"/>
      <c r="NK746" s="19"/>
      <c r="NL746" s="19"/>
      <c r="NM746" s="19"/>
      <c r="NN746" s="19"/>
      <c r="NO746" s="19"/>
      <c r="NP746" s="19"/>
      <c r="NQ746" s="19"/>
      <c r="NR746" s="19"/>
      <c r="NS746" s="19"/>
      <c r="NT746" s="19"/>
      <c r="NU746" s="19"/>
      <c r="NV746" s="19"/>
      <c r="NW746" s="19"/>
      <c r="NX746" s="19"/>
      <c r="NY746" s="19"/>
      <c r="NZ746" s="19"/>
      <c r="OA746" s="19"/>
      <c r="OB746" s="19"/>
      <c r="OC746" s="19"/>
      <c r="OD746" s="19"/>
      <c r="OE746" s="19"/>
      <c r="OF746" s="19"/>
      <c r="OG746" s="19"/>
      <c r="OH746" s="19"/>
      <c r="OI746" s="19"/>
      <c r="OJ746" s="19"/>
      <c r="OK746" s="19"/>
      <c r="OL746" s="19"/>
      <c r="OM746" s="19"/>
      <c r="ON746" s="19"/>
      <c r="OO746" s="19"/>
      <c r="OP746" s="19"/>
      <c r="OQ746" s="19"/>
      <c r="OR746" s="19"/>
      <c r="OS746" s="19"/>
      <c r="OT746" s="19"/>
      <c r="OU746" s="19"/>
      <c r="OV746" s="19"/>
      <c r="OW746" s="19"/>
      <c r="OX746" s="19"/>
      <c r="OY746" s="19"/>
      <c r="OZ746" s="19"/>
      <c r="PA746" s="19"/>
      <c r="PB746" s="19"/>
      <c r="PC746" s="19"/>
      <c r="PD746" s="19"/>
      <c r="PE746" s="19"/>
      <c r="PF746" s="19"/>
      <c r="PG746" s="19"/>
      <c r="PH746" s="19"/>
      <c r="PI746" s="19"/>
      <c r="PJ746" s="19"/>
      <c r="PK746" s="19"/>
      <c r="PL746" s="19"/>
      <c r="PM746" s="19"/>
      <c r="PN746" s="19"/>
      <c r="PO746" s="19"/>
      <c r="PP746" s="19"/>
      <c r="PQ746" s="19"/>
      <c r="PR746" s="19"/>
      <c r="PS746" s="19"/>
      <c r="PT746" s="19"/>
      <c r="PU746" s="19"/>
      <c r="PV746" s="19"/>
      <c r="PW746" s="19"/>
      <c r="PX746" s="19"/>
      <c r="PY746" s="19"/>
      <c r="PZ746" s="19"/>
      <c r="QA746" s="19"/>
      <c r="QB746" s="19"/>
      <c r="QC746" s="19"/>
      <c r="QD746" s="19"/>
      <c r="QE746" s="19"/>
      <c r="QF746" s="19"/>
      <c r="QG746" s="19"/>
      <c r="QH746" s="19"/>
      <c r="QI746" s="19"/>
      <c r="QJ746" s="19"/>
      <c r="QK746" s="19"/>
      <c r="QL746" s="19"/>
      <c r="QM746" s="19"/>
      <c r="QN746" s="19"/>
      <c r="QO746" s="19"/>
      <c r="QP746" s="19"/>
      <c r="QQ746" s="19"/>
      <c r="QR746" s="19"/>
      <c r="QS746" s="19"/>
      <c r="QT746" s="19"/>
      <c r="QU746" s="19"/>
      <c r="QV746" s="19"/>
      <c r="QW746" s="19"/>
      <c r="QX746" s="19"/>
      <c r="QY746" s="19"/>
      <c r="QZ746" s="19"/>
      <c r="RA746" s="19"/>
      <c r="RB746" s="19"/>
      <c r="RC746" s="19"/>
      <c r="RD746" s="19"/>
      <c r="RE746" s="19"/>
      <c r="RF746" s="19"/>
      <c r="RG746" s="19"/>
      <c r="RH746" s="19"/>
      <c r="RI746" s="19"/>
      <c r="RJ746" s="19"/>
      <c r="RK746" s="19"/>
      <c r="RL746" s="19"/>
      <c r="RM746" s="19"/>
      <c r="RN746" s="19"/>
      <c r="RO746" s="19"/>
      <c r="RP746" s="19"/>
      <c r="RQ746" s="19"/>
      <c r="RR746" s="19"/>
      <c r="RS746" s="19"/>
      <c r="RT746" s="19"/>
      <c r="RU746" s="19"/>
      <c r="RV746" s="19"/>
      <c r="RW746" s="19"/>
      <c r="RX746" s="19"/>
      <c r="RY746" s="19"/>
      <c r="RZ746" s="19"/>
      <c r="SA746" s="19"/>
      <c r="SB746" s="19"/>
      <c r="SC746" s="19"/>
      <c r="SD746" s="19"/>
      <c r="SE746" s="19"/>
      <c r="SF746" s="19"/>
      <c r="SG746" s="19"/>
      <c r="SH746" s="19"/>
      <c r="SI746" s="19"/>
      <c r="SJ746" s="19"/>
      <c r="SK746" s="19"/>
      <c r="SL746" s="19"/>
      <c r="SM746" s="19"/>
      <c r="SN746" s="19"/>
      <c r="SO746" s="19"/>
      <c r="SP746" s="19"/>
      <c r="SQ746" s="19"/>
      <c r="SR746" s="19"/>
      <c r="SS746" s="19"/>
      <c r="ST746" s="19"/>
      <c r="SU746" s="19"/>
      <c r="SV746" s="19"/>
      <c r="SW746" s="19"/>
      <c r="SX746" s="19"/>
      <c r="SY746" s="19"/>
      <c r="SZ746" s="19"/>
      <c r="TA746" s="19"/>
      <c r="TB746" s="19"/>
      <c r="TC746" s="19"/>
      <c r="TD746" s="19"/>
      <c r="TE746" s="19"/>
      <c r="TF746" s="19"/>
      <c r="TG746" s="19"/>
      <c r="TH746" s="19"/>
      <c r="TI746" s="19"/>
      <c r="TJ746" s="19"/>
      <c r="TK746" s="19"/>
      <c r="TL746" s="19"/>
      <c r="TM746" s="19"/>
      <c r="TN746" s="19"/>
      <c r="TO746" s="19"/>
      <c r="TP746" s="19"/>
      <c r="TQ746" s="19"/>
      <c r="TR746" s="19"/>
      <c r="TS746" s="19"/>
      <c r="TT746" s="19"/>
      <c r="TU746" s="19"/>
      <c r="TV746" s="19"/>
      <c r="TW746" s="19"/>
      <c r="TX746" s="19"/>
      <c r="TY746" s="19"/>
      <c r="TZ746" s="19"/>
      <c r="UA746" s="19"/>
      <c r="UB746" s="19"/>
      <c r="UC746" s="19"/>
      <c r="UD746" s="19"/>
      <c r="UE746" s="19"/>
      <c r="UF746" s="19"/>
      <c r="UG746" s="19"/>
      <c r="UH746" s="19"/>
      <c r="UI746" s="19"/>
      <c r="UJ746" s="19"/>
      <c r="UK746" s="19"/>
      <c r="UL746" s="19"/>
      <c r="UM746" s="19"/>
      <c r="UN746" s="19"/>
      <c r="UO746" s="19"/>
      <c r="UP746" s="19"/>
      <c r="UQ746" s="19"/>
      <c r="UR746" s="19"/>
      <c r="US746" s="19"/>
      <c r="UT746" s="19"/>
      <c r="UU746" s="19"/>
      <c r="UV746" s="19"/>
      <c r="UW746" s="19"/>
      <c r="UX746" s="19"/>
      <c r="UY746" s="19"/>
      <c r="UZ746" s="19"/>
      <c r="VA746" s="19"/>
      <c r="VB746" s="19"/>
      <c r="VC746" s="19"/>
      <c r="VD746" s="19"/>
      <c r="VE746" s="19"/>
      <c r="VF746" s="19"/>
      <c r="VG746" s="19"/>
      <c r="VH746" s="19"/>
      <c r="VI746" s="19"/>
      <c r="VJ746" s="19"/>
      <c r="VK746" s="19"/>
      <c r="VL746" s="19"/>
      <c r="VM746" s="19"/>
      <c r="VN746" s="19"/>
      <c r="VO746" s="19"/>
      <c r="VP746" s="19"/>
      <c r="VQ746" s="19"/>
      <c r="VR746" s="19"/>
      <c r="VS746" s="19"/>
      <c r="VT746" s="19"/>
      <c r="VU746" s="19"/>
      <c r="VV746" s="19"/>
      <c r="VW746" s="19"/>
      <c r="VX746" s="19"/>
      <c r="VY746" s="19"/>
      <c r="VZ746" s="19"/>
      <c r="WA746" s="19"/>
      <c r="WB746" s="19"/>
      <c r="WC746" s="19"/>
      <c r="WD746" s="19"/>
      <c r="WE746" s="19"/>
      <c r="WF746" s="19"/>
      <c r="WG746" s="19"/>
      <c r="WH746" s="19"/>
      <c r="WI746" s="19"/>
      <c r="WJ746" s="19"/>
      <c r="WK746" s="19"/>
      <c r="WL746" s="19"/>
      <c r="WM746" s="19"/>
      <c r="WN746" s="19"/>
      <c r="WO746" s="19"/>
      <c r="WP746" s="19"/>
      <c r="WQ746" s="19"/>
      <c r="WR746" s="19"/>
      <c r="WS746" s="19"/>
      <c r="WT746" s="19"/>
      <c r="WU746" s="19"/>
      <c r="WV746" s="19"/>
    </row>
    <row r="747" spans="1:620" s="20" customFormat="1" ht="63.75" customHeight="1" x14ac:dyDescent="0.2">
      <c r="A747" s="43" t="s">
        <v>980</v>
      </c>
      <c r="B747" s="44"/>
      <c r="C747" s="44"/>
      <c r="D747" s="44"/>
      <c r="E747" s="45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60" t="s">
        <v>546</v>
      </c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 t="s">
        <v>77</v>
      </c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84" t="s">
        <v>94</v>
      </c>
      <c r="AZ747" s="84"/>
      <c r="BA747" s="84"/>
      <c r="BB747" s="84"/>
      <c r="BC747" s="84"/>
      <c r="BD747" s="84"/>
      <c r="BE747" s="60" t="s">
        <v>95</v>
      </c>
      <c r="BF747" s="60"/>
      <c r="BG747" s="60"/>
      <c r="BH747" s="60"/>
      <c r="BI747" s="60"/>
      <c r="BJ747" s="60"/>
      <c r="BK747" s="60"/>
      <c r="BL747" s="60"/>
      <c r="BM747" s="60"/>
      <c r="BN747" s="80">
        <f>12+4</f>
        <v>16</v>
      </c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76" t="s">
        <v>22</v>
      </c>
      <c r="BZ747" s="76"/>
      <c r="CA747" s="76"/>
      <c r="CB747" s="76"/>
      <c r="CC747" s="76"/>
      <c r="CD747" s="76"/>
      <c r="CE747" s="62" t="s">
        <v>80</v>
      </c>
      <c r="CF747" s="62"/>
      <c r="CG747" s="62"/>
      <c r="CH747" s="62"/>
      <c r="CI747" s="62"/>
      <c r="CJ747" s="62"/>
      <c r="CK747" s="62"/>
      <c r="CL747" s="62"/>
      <c r="CM747" s="62"/>
      <c r="CN747" s="85">
        <v>2656500</v>
      </c>
      <c r="CO747" s="85"/>
      <c r="CP747" s="85"/>
      <c r="CQ747" s="85"/>
      <c r="CR747" s="85"/>
      <c r="CS747" s="85"/>
      <c r="CT747" s="85"/>
      <c r="CU747" s="85"/>
      <c r="CV747" s="85"/>
      <c r="CW747" s="85"/>
      <c r="CX747" s="85"/>
      <c r="CY747" s="85"/>
      <c r="CZ747" s="85"/>
      <c r="DA747" s="85"/>
      <c r="DB747" s="59" t="s">
        <v>634</v>
      </c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 t="s">
        <v>644</v>
      </c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86" t="s">
        <v>102</v>
      </c>
      <c r="EA747" s="86"/>
      <c r="EB747" s="86"/>
      <c r="EC747" s="86"/>
      <c r="ED747" s="86"/>
      <c r="EE747" s="86"/>
      <c r="EF747" s="86"/>
      <c r="EG747" s="86"/>
      <c r="EH747" s="86"/>
      <c r="EI747" s="86"/>
      <c r="EJ747" s="86"/>
      <c r="EK747" s="86"/>
      <c r="EL747" s="62" t="s">
        <v>103</v>
      </c>
      <c r="EM747" s="62"/>
      <c r="EN747" s="62"/>
      <c r="EO747" s="62"/>
      <c r="EP747" s="62"/>
      <c r="EQ747" s="62"/>
      <c r="ER747" s="62"/>
      <c r="ES747" s="62"/>
      <c r="ET747" s="62"/>
      <c r="EU747" s="62"/>
      <c r="EV747" s="62"/>
      <c r="EW747" s="62"/>
      <c r="EX747" s="62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1"/>
      <c r="FM747" s="141"/>
      <c r="FN747" s="141"/>
      <c r="FO747" s="141"/>
      <c r="FP747" s="141"/>
      <c r="FQ747" s="141"/>
      <c r="FR747" s="141"/>
      <c r="FS747" s="141"/>
      <c r="FT747" s="141"/>
      <c r="FU747" s="141"/>
      <c r="FV747" s="141"/>
      <c r="FW747" s="141"/>
      <c r="FX747" s="141"/>
      <c r="FY747" s="141"/>
      <c r="FZ747" s="141"/>
      <c r="GA747" s="141"/>
      <c r="GB747" s="141"/>
      <c r="GC747" s="141"/>
      <c r="GD747" s="141"/>
      <c r="GE747" s="141"/>
      <c r="GF747" s="141"/>
      <c r="GG747" s="141"/>
      <c r="GH747" s="141"/>
      <c r="GI747" s="141"/>
      <c r="GJ747" s="141"/>
      <c r="GK747" s="141"/>
      <c r="GL747" s="141"/>
      <c r="GM747" s="140"/>
      <c r="GN747" s="140"/>
      <c r="GO747" s="140"/>
      <c r="GP747" s="140"/>
      <c r="GQ747" s="140"/>
      <c r="GR747" s="140"/>
      <c r="GS747" s="141"/>
      <c r="GT747" s="141"/>
      <c r="GU747" s="141"/>
      <c r="GV747" s="141"/>
      <c r="GW747" s="141"/>
      <c r="GX747" s="141"/>
      <c r="GY747" s="141"/>
      <c r="GZ747" s="141"/>
      <c r="HA747" s="141"/>
      <c r="HB747" s="142"/>
      <c r="HC747" s="142"/>
      <c r="HD747" s="142"/>
      <c r="HE747" s="142"/>
      <c r="HF747" s="142"/>
      <c r="HG747" s="142"/>
      <c r="HH747" s="142"/>
      <c r="HI747" s="142"/>
      <c r="HJ747" s="142"/>
      <c r="HK747" s="142"/>
      <c r="HL747" s="142"/>
      <c r="HM747" s="143"/>
      <c r="HN747" s="143"/>
      <c r="HO747" s="143"/>
      <c r="HP747" s="143"/>
      <c r="HQ747" s="143"/>
      <c r="HR747" s="143"/>
      <c r="HS747" s="141"/>
      <c r="HT747" s="141"/>
      <c r="HU747" s="141"/>
      <c r="HV747" s="141"/>
      <c r="HW747" s="141"/>
      <c r="HX747" s="141"/>
      <c r="HY747" s="141"/>
      <c r="HZ747" s="141"/>
      <c r="IA747" s="141"/>
      <c r="IB747" s="144"/>
      <c r="IC747" s="144"/>
      <c r="ID747" s="144"/>
      <c r="IE747" s="144"/>
      <c r="IF747" s="144"/>
      <c r="IG747" s="144"/>
      <c r="IH747" s="144"/>
      <c r="II747" s="144"/>
      <c r="IJ747" s="144"/>
      <c r="IK747" s="144"/>
      <c r="IL747" s="144"/>
      <c r="IM747" s="144"/>
      <c r="IN747" s="144"/>
      <c r="IO747" s="144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9"/>
      <c r="JO747" s="139"/>
      <c r="JP747" s="139"/>
      <c r="JQ747" s="139"/>
      <c r="JR747" s="139"/>
      <c r="JS747" s="139"/>
      <c r="JT747" s="139"/>
      <c r="JU747" s="139"/>
      <c r="JV747" s="139"/>
      <c r="JW747" s="139"/>
      <c r="JX747" s="139"/>
      <c r="JY747" s="139"/>
      <c r="JZ747" s="139"/>
      <c r="KA747" s="139"/>
      <c r="KB747" s="139"/>
      <c r="KC747" s="139"/>
      <c r="KD747" s="139"/>
      <c r="KE747" s="139"/>
      <c r="KF747" s="139"/>
      <c r="KG747" s="139"/>
      <c r="KH747" s="139"/>
      <c r="KI747" s="139"/>
      <c r="KJ747" s="139"/>
      <c r="KK747" s="139"/>
      <c r="KL747" s="139"/>
      <c r="KM747" s="139"/>
      <c r="KN747" s="139"/>
      <c r="KO747" s="139"/>
      <c r="KP747" s="139"/>
      <c r="KQ747" s="22"/>
      <c r="KR747" s="23"/>
      <c r="KS747" s="19"/>
      <c r="KT747" s="19"/>
      <c r="KU747" s="19"/>
      <c r="KV747" s="19"/>
      <c r="KW747" s="19"/>
      <c r="KX747" s="19"/>
      <c r="KY747" s="19"/>
      <c r="KZ747" s="19"/>
      <c r="LA747" s="19"/>
      <c r="LB747" s="19"/>
      <c r="LC747" s="19"/>
      <c r="LD747" s="19"/>
      <c r="LE747" s="19"/>
      <c r="LF747" s="19"/>
      <c r="LG747" s="19"/>
      <c r="LH747" s="19"/>
      <c r="LI747" s="19"/>
      <c r="LJ747" s="19"/>
      <c r="LK747" s="19"/>
      <c r="LL747" s="19"/>
      <c r="LM747" s="19"/>
      <c r="LN747" s="19"/>
      <c r="LO747" s="19"/>
      <c r="LP747" s="19"/>
      <c r="LQ747" s="19"/>
      <c r="LR747" s="19"/>
      <c r="LS747" s="19"/>
      <c r="LT747" s="19"/>
      <c r="LU747" s="19"/>
      <c r="LV747" s="19"/>
      <c r="LW747" s="19"/>
      <c r="LX747" s="19"/>
      <c r="LY747" s="19"/>
      <c r="LZ747" s="19"/>
      <c r="MA747" s="19"/>
      <c r="MB747" s="19"/>
      <c r="MC747" s="19"/>
      <c r="MD747" s="19"/>
      <c r="ME747" s="19"/>
      <c r="MF747" s="19"/>
      <c r="MG747" s="19"/>
      <c r="MH747" s="19"/>
      <c r="MI747" s="19"/>
      <c r="MJ747" s="19"/>
      <c r="MK747" s="19"/>
      <c r="ML747" s="19"/>
      <c r="MM747" s="19"/>
      <c r="MN747" s="19"/>
      <c r="MO747" s="19"/>
      <c r="MP747" s="19"/>
      <c r="MQ747" s="19"/>
      <c r="MR747" s="19"/>
      <c r="MS747" s="19"/>
      <c r="MT747" s="19"/>
      <c r="MU747" s="19"/>
      <c r="MV747" s="19"/>
      <c r="MW747" s="19"/>
      <c r="MX747" s="19"/>
      <c r="MY747" s="19"/>
      <c r="MZ747" s="19"/>
      <c r="NA747" s="19"/>
      <c r="NB747" s="19"/>
      <c r="NC747" s="19"/>
      <c r="ND747" s="19"/>
      <c r="NE747" s="19"/>
      <c r="NF747" s="19"/>
      <c r="NG747" s="19"/>
      <c r="NH747" s="19"/>
      <c r="NI747" s="19"/>
      <c r="NJ747" s="19"/>
      <c r="NK747" s="19"/>
      <c r="NL747" s="19"/>
      <c r="NM747" s="19"/>
      <c r="NN747" s="19"/>
      <c r="NO747" s="19"/>
      <c r="NP747" s="19"/>
      <c r="NQ747" s="19"/>
      <c r="NR747" s="19"/>
      <c r="NS747" s="19"/>
      <c r="NT747" s="19"/>
      <c r="NU747" s="19"/>
      <c r="NV747" s="19"/>
      <c r="NW747" s="19"/>
      <c r="NX747" s="19"/>
      <c r="NY747" s="19"/>
      <c r="NZ747" s="19"/>
      <c r="OA747" s="19"/>
      <c r="OB747" s="19"/>
      <c r="OC747" s="19"/>
      <c r="OD747" s="19"/>
      <c r="OE747" s="19"/>
      <c r="OF747" s="19"/>
      <c r="OG747" s="19"/>
      <c r="OH747" s="19"/>
      <c r="OI747" s="19"/>
      <c r="OJ747" s="19"/>
      <c r="OK747" s="19"/>
      <c r="OL747" s="19"/>
      <c r="OM747" s="19"/>
      <c r="ON747" s="19"/>
      <c r="OO747" s="19"/>
      <c r="OP747" s="19"/>
      <c r="OQ747" s="19"/>
      <c r="OR747" s="19"/>
      <c r="OS747" s="19"/>
      <c r="OT747" s="19"/>
      <c r="OU747" s="19"/>
      <c r="OV747" s="19"/>
      <c r="OW747" s="19"/>
      <c r="OX747" s="19"/>
      <c r="OY747" s="19"/>
      <c r="OZ747" s="19"/>
      <c r="PA747" s="19"/>
      <c r="PB747" s="19"/>
      <c r="PC747" s="19"/>
      <c r="PD747" s="19"/>
      <c r="PE747" s="19"/>
      <c r="PF747" s="19"/>
      <c r="PG747" s="19"/>
      <c r="PH747" s="19"/>
      <c r="PI747" s="19"/>
      <c r="PJ747" s="19"/>
      <c r="PK747" s="19"/>
      <c r="PL747" s="19"/>
      <c r="PM747" s="19"/>
      <c r="PN747" s="19"/>
      <c r="PO747" s="19"/>
      <c r="PP747" s="19"/>
      <c r="PQ747" s="19"/>
      <c r="PR747" s="19"/>
      <c r="PS747" s="19"/>
      <c r="PT747" s="19"/>
      <c r="PU747" s="19"/>
      <c r="PV747" s="19"/>
      <c r="PW747" s="19"/>
      <c r="PX747" s="19"/>
      <c r="PY747" s="19"/>
      <c r="PZ747" s="19"/>
      <c r="QA747" s="19"/>
      <c r="QB747" s="19"/>
      <c r="QC747" s="19"/>
      <c r="QD747" s="19"/>
      <c r="QE747" s="19"/>
      <c r="QF747" s="19"/>
      <c r="QG747" s="19"/>
      <c r="QH747" s="19"/>
      <c r="QI747" s="19"/>
      <c r="QJ747" s="19"/>
      <c r="QK747" s="19"/>
      <c r="QL747" s="19"/>
      <c r="QM747" s="19"/>
      <c r="QN747" s="19"/>
      <c r="QO747" s="19"/>
      <c r="QP747" s="19"/>
      <c r="QQ747" s="19"/>
      <c r="QR747" s="19"/>
      <c r="QS747" s="19"/>
      <c r="QT747" s="19"/>
      <c r="QU747" s="19"/>
      <c r="QV747" s="19"/>
      <c r="QW747" s="19"/>
      <c r="QX747" s="19"/>
      <c r="QY747" s="19"/>
      <c r="QZ747" s="19"/>
      <c r="RA747" s="19"/>
      <c r="RB747" s="19"/>
      <c r="RC747" s="19"/>
      <c r="RD747" s="19"/>
      <c r="RE747" s="19"/>
      <c r="RF747" s="19"/>
      <c r="RG747" s="19"/>
      <c r="RH747" s="19"/>
      <c r="RI747" s="19"/>
      <c r="RJ747" s="19"/>
      <c r="RK747" s="19"/>
      <c r="RL747" s="19"/>
      <c r="RM747" s="19"/>
      <c r="RN747" s="19"/>
      <c r="RO747" s="19"/>
      <c r="RP747" s="19"/>
      <c r="RQ747" s="19"/>
      <c r="RR747" s="19"/>
      <c r="RS747" s="19"/>
      <c r="RT747" s="19"/>
      <c r="RU747" s="19"/>
      <c r="RV747" s="19"/>
      <c r="RW747" s="19"/>
      <c r="RX747" s="19"/>
      <c r="RY747" s="19"/>
      <c r="RZ747" s="19"/>
      <c r="SA747" s="19"/>
      <c r="SB747" s="19"/>
      <c r="SC747" s="19"/>
      <c r="SD747" s="19"/>
      <c r="SE747" s="19"/>
      <c r="SF747" s="19"/>
      <c r="SG747" s="19"/>
      <c r="SH747" s="19"/>
      <c r="SI747" s="19"/>
      <c r="SJ747" s="19"/>
      <c r="SK747" s="19"/>
      <c r="SL747" s="19"/>
      <c r="SM747" s="19"/>
      <c r="SN747" s="19"/>
      <c r="SO747" s="19"/>
      <c r="SP747" s="19"/>
      <c r="SQ747" s="19"/>
      <c r="SR747" s="19"/>
      <c r="SS747" s="19"/>
      <c r="ST747" s="19"/>
      <c r="SU747" s="19"/>
      <c r="SV747" s="19"/>
      <c r="SW747" s="19"/>
      <c r="SX747" s="19"/>
      <c r="SY747" s="19"/>
      <c r="SZ747" s="19"/>
      <c r="TA747" s="19"/>
      <c r="TB747" s="19"/>
      <c r="TC747" s="19"/>
      <c r="TD747" s="19"/>
      <c r="TE747" s="19"/>
      <c r="TF747" s="19"/>
      <c r="TG747" s="19"/>
      <c r="TH747" s="19"/>
      <c r="TI747" s="19"/>
      <c r="TJ747" s="19"/>
      <c r="TK747" s="19"/>
      <c r="TL747" s="19"/>
      <c r="TM747" s="19"/>
      <c r="TN747" s="19"/>
      <c r="TO747" s="19"/>
      <c r="TP747" s="19"/>
      <c r="TQ747" s="19"/>
      <c r="TR747" s="19"/>
      <c r="TS747" s="19"/>
      <c r="TT747" s="19"/>
      <c r="TU747" s="19"/>
      <c r="TV747" s="19"/>
      <c r="TW747" s="19"/>
      <c r="TX747" s="19"/>
      <c r="TY747" s="19"/>
      <c r="TZ747" s="19"/>
      <c r="UA747" s="19"/>
      <c r="UB747" s="19"/>
      <c r="UC747" s="19"/>
      <c r="UD747" s="19"/>
      <c r="UE747" s="19"/>
      <c r="UF747" s="19"/>
      <c r="UG747" s="19"/>
      <c r="UH747" s="19"/>
      <c r="UI747" s="19"/>
      <c r="UJ747" s="19"/>
      <c r="UK747" s="19"/>
      <c r="UL747" s="19"/>
      <c r="UM747" s="19"/>
      <c r="UN747" s="19"/>
      <c r="UO747" s="19"/>
      <c r="UP747" s="19"/>
      <c r="UQ747" s="19"/>
      <c r="UR747" s="19"/>
      <c r="US747" s="19"/>
      <c r="UT747" s="19"/>
      <c r="UU747" s="19"/>
      <c r="UV747" s="19"/>
      <c r="UW747" s="19"/>
      <c r="UX747" s="19"/>
      <c r="UY747" s="19"/>
      <c r="UZ747" s="19"/>
      <c r="VA747" s="19"/>
      <c r="VB747" s="19"/>
      <c r="VC747" s="19"/>
      <c r="VD747" s="19"/>
      <c r="VE747" s="19"/>
      <c r="VF747" s="19"/>
      <c r="VG747" s="19"/>
      <c r="VH747" s="19"/>
      <c r="VI747" s="19"/>
      <c r="VJ747" s="19"/>
      <c r="VK747" s="19"/>
      <c r="VL747" s="19"/>
      <c r="VM747" s="19"/>
      <c r="VN747" s="19"/>
      <c r="VO747" s="19"/>
      <c r="VP747" s="19"/>
      <c r="VQ747" s="19"/>
      <c r="VR747" s="19"/>
      <c r="VS747" s="19"/>
      <c r="VT747" s="19"/>
      <c r="VU747" s="19"/>
      <c r="VV747" s="19"/>
      <c r="VW747" s="19"/>
      <c r="VX747" s="19"/>
      <c r="VY747" s="19"/>
      <c r="VZ747" s="19"/>
      <c r="WA747" s="19"/>
      <c r="WB747" s="19"/>
      <c r="WC747" s="19"/>
      <c r="WD747" s="19"/>
      <c r="WE747" s="19"/>
      <c r="WF747" s="19"/>
      <c r="WG747" s="19"/>
      <c r="WH747" s="19"/>
      <c r="WI747" s="19"/>
      <c r="WJ747" s="19"/>
      <c r="WK747" s="19"/>
      <c r="WL747" s="19"/>
      <c r="WM747" s="19"/>
      <c r="WN747" s="19"/>
      <c r="WO747" s="19"/>
      <c r="WP747" s="19"/>
      <c r="WQ747" s="19"/>
      <c r="WR747" s="19"/>
      <c r="WS747" s="19"/>
      <c r="WT747" s="19"/>
      <c r="WU747" s="19"/>
      <c r="WV747" s="19"/>
    </row>
    <row r="748" spans="1:620" s="20" customFormat="1" ht="40.5" customHeight="1" x14ac:dyDescent="0.2">
      <c r="A748" s="43" t="s">
        <v>981</v>
      </c>
      <c r="B748" s="44"/>
      <c r="C748" s="44"/>
      <c r="D748" s="44"/>
      <c r="E748" s="45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60" t="s">
        <v>552</v>
      </c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 t="s">
        <v>77</v>
      </c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84" t="s">
        <v>78</v>
      </c>
      <c r="AZ748" s="84"/>
      <c r="BA748" s="84"/>
      <c r="BB748" s="84"/>
      <c r="BC748" s="84"/>
      <c r="BD748" s="84"/>
      <c r="BE748" s="60" t="s">
        <v>79</v>
      </c>
      <c r="BF748" s="60"/>
      <c r="BG748" s="60"/>
      <c r="BH748" s="60"/>
      <c r="BI748" s="60"/>
      <c r="BJ748" s="60"/>
      <c r="BK748" s="60"/>
      <c r="BL748" s="60"/>
      <c r="BM748" s="60"/>
      <c r="BN748" s="76" t="s">
        <v>74</v>
      </c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76" t="s">
        <v>22</v>
      </c>
      <c r="BZ748" s="76"/>
      <c r="CA748" s="76"/>
      <c r="CB748" s="76"/>
      <c r="CC748" s="76"/>
      <c r="CD748" s="76"/>
      <c r="CE748" s="62" t="s">
        <v>80</v>
      </c>
      <c r="CF748" s="62"/>
      <c r="CG748" s="62"/>
      <c r="CH748" s="62"/>
      <c r="CI748" s="62"/>
      <c r="CJ748" s="62"/>
      <c r="CK748" s="62"/>
      <c r="CL748" s="62"/>
      <c r="CM748" s="62"/>
      <c r="CN748" s="85">
        <v>19296638.899999999</v>
      </c>
      <c r="CO748" s="85"/>
      <c r="CP748" s="85"/>
      <c r="CQ748" s="85"/>
      <c r="CR748" s="85"/>
      <c r="CS748" s="85"/>
      <c r="CT748" s="85"/>
      <c r="CU748" s="85"/>
      <c r="CV748" s="85"/>
      <c r="CW748" s="85"/>
      <c r="CX748" s="85"/>
      <c r="CY748" s="85"/>
      <c r="CZ748" s="85"/>
      <c r="DA748" s="85"/>
      <c r="DB748" s="59" t="s">
        <v>634</v>
      </c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 t="s">
        <v>644</v>
      </c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62" t="s">
        <v>102</v>
      </c>
      <c r="EA748" s="62"/>
      <c r="EB748" s="62"/>
      <c r="EC748" s="62"/>
      <c r="ED748" s="62"/>
      <c r="EE748" s="62"/>
      <c r="EF748" s="62"/>
      <c r="EG748" s="62"/>
      <c r="EH748" s="62"/>
      <c r="EI748" s="62"/>
      <c r="EJ748" s="62"/>
      <c r="EK748" s="62"/>
      <c r="EL748" s="62" t="s">
        <v>103</v>
      </c>
      <c r="EM748" s="62"/>
      <c r="EN748" s="62"/>
      <c r="EO748" s="62"/>
      <c r="EP748" s="62"/>
      <c r="EQ748" s="62"/>
      <c r="ER748" s="62"/>
      <c r="ES748" s="62"/>
      <c r="ET748" s="62"/>
      <c r="EU748" s="62"/>
      <c r="EV748" s="62"/>
      <c r="EW748" s="62"/>
      <c r="EX748" s="62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1"/>
      <c r="FM748" s="141"/>
      <c r="FN748" s="141"/>
      <c r="FO748" s="141"/>
      <c r="FP748" s="141"/>
      <c r="FQ748" s="141"/>
      <c r="FR748" s="141"/>
      <c r="FS748" s="141"/>
      <c r="FT748" s="141"/>
      <c r="FU748" s="141"/>
      <c r="FV748" s="141"/>
      <c r="FW748" s="141"/>
      <c r="FX748" s="141"/>
      <c r="FY748" s="141"/>
      <c r="FZ748" s="141"/>
      <c r="GA748" s="141"/>
      <c r="GB748" s="141"/>
      <c r="GC748" s="141"/>
      <c r="GD748" s="141"/>
      <c r="GE748" s="141"/>
      <c r="GF748" s="141"/>
      <c r="GG748" s="141"/>
      <c r="GH748" s="141"/>
      <c r="GI748" s="141"/>
      <c r="GJ748" s="141"/>
      <c r="GK748" s="141"/>
      <c r="GL748" s="141"/>
      <c r="GM748" s="140"/>
      <c r="GN748" s="140"/>
      <c r="GO748" s="140"/>
      <c r="GP748" s="140"/>
      <c r="GQ748" s="140"/>
      <c r="GR748" s="140"/>
      <c r="GS748" s="141"/>
      <c r="GT748" s="141"/>
      <c r="GU748" s="141"/>
      <c r="GV748" s="141"/>
      <c r="GW748" s="141"/>
      <c r="GX748" s="141"/>
      <c r="GY748" s="141"/>
      <c r="GZ748" s="141"/>
      <c r="HA748" s="141"/>
      <c r="HB748" s="142"/>
      <c r="HC748" s="142"/>
      <c r="HD748" s="142"/>
      <c r="HE748" s="142"/>
      <c r="HF748" s="142"/>
      <c r="HG748" s="142"/>
      <c r="HH748" s="142"/>
      <c r="HI748" s="142"/>
      <c r="HJ748" s="142"/>
      <c r="HK748" s="142"/>
      <c r="HL748" s="142"/>
      <c r="HM748" s="143"/>
      <c r="HN748" s="143"/>
      <c r="HO748" s="143"/>
      <c r="HP748" s="143"/>
      <c r="HQ748" s="143"/>
      <c r="HR748" s="143"/>
      <c r="HS748" s="141"/>
      <c r="HT748" s="141"/>
      <c r="HU748" s="141"/>
      <c r="HV748" s="141"/>
      <c r="HW748" s="141"/>
      <c r="HX748" s="141"/>
      <c r="HY748" s="141"/>
      <c r="HZ748" s="141"/>
      <c r="IA748" s="141"/>
      <c r="IB748" s="144"/>
      <c r="IC748" s="144"/>
      <c r="ID748" s="144"/>
      <c r="IE748" s="144"/>
      <c r="IF748" s="144"/>
      <c r="IG748" s="144"/>
      <c r="IH748" s="144"/>
      <c r="II748" s="144"/>
      <c r="IJ748" s="144"/>
      <c r="IK748" s="144"/>
      <c r="IL748" s="144"/>
      <c r="IM748" s="144"/>
      <c r="IN748" s="144"/>
      <c r="IO748" s="144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9"/>
      <c r="JO748" s="139"/>
      <c r="JP748" s="139"/>
      <c r="JQ748" s="139"/>
      <c r="JR748" s="139"/>
      <c r="JS748" s="139"/>
      <c r="JT748" s="139"/>
      <c r="JU748" s="139"/>
      <c r="JV748" s="139"/>
      <c r="JW748" s="139"/>
      <c r="JX748" s="139"/>
      <c r="JY748" s="139"/>
      <c r="JZ748" s="139"/>
      <c r="KA748" s="139"/>
      <c r="KB748" s="139"/>
      <c r="KC748" s="139"/>
      <c r="KD748" s="139"/>
      <c r="KE748" s="139"/>
      <c r="KF748" s="139"/>
      <c r="KG748" s="139"/>
      <c r="KH748" s="139"/>
      <c r="KI748" s="139"/>
      <c r="KJ748" s="139"/>
      <c r="KK748" s="139"/>
      <c r="KL748" s="139"/>
      <c r="KM748" s="139"/>
      <c r="KN748" s="139"/>
      <c r="KO748" s="139"/>
      <c r="KP748" s="139"/>
      <c r="KQ748" s="22"/>
      <c r="KR748" s="23"/>
      <c r="KS748" s="19"/>
      <c r="KT748" s="19"/>
      <c r="KU748" s="19"/>
      <c r="KV748" s="19"/>
      <c r="KW748" s="19"/>
      <c r="KX748" s="19"/>
      <c r="KY748" s="19"/>
      <c r="KZ748" s="19"/>
      <c r="LA748" s="19"/>
      <c r="LB748" s="19"/>
      <c r="LC748" s="19"/>
      <c r="LD748" s="19"/>
      <c r="LE748" s="19"/>
      <c r="LF748" s="19"/>
      <c r="LG748" s="19"/>
      <c r="LH748" s="19"/>
      <c r="LI748" s="19"/>
      <c r="LJ748" s="19"/>
      <c r="LK748" s="19"/>
      <c r="LL748" s="19"/>
      <c r="LM748" s="19"/>
      <c r="LN748" s="19"/>
      <c r="LO748" s="19"/>
      <c r="LP748" s="19"/>
      <c r="LQ748" s="19"/>
      <c r="LR748" s="19"/>
      <c r="LS748" s="19"/>
      <c r="LT748" s="19"/>
      <c r="LU748" s="19"/>
      <c r="LV748" s="19"/>
      <c r="LW748" s="19"/>
      <c r="LX748" s="19"/>
      <c r="LY748" s="19"/>
      <c r="LZ748" s="19"/>
      <c r="MA748" s="19"/>
      <c r="MB748" s="19"/>
      <c r="MC748" s="19"/>
      <c r="MD748" s="19"/>
      <c r="ME748" s="19"/>
      <c r="MF748" s="19"/>
      <c r="MG748" s="19"/>
      <c r="MH748" s="19"/>
      <c r="MI748" s="19"/>
      <c r="MJ748" s="19"/>
      <c r="MK748" s="19"/>
      <c r="ML748" s="19"/>
      <c r="MM748" s="19"/>
      <c r="MN748" s="19"/>
      <c r="MO748" s="19"/>
      <c r="MP748" s="19"/>
      <c r="MQ748" s="19"/>
      <c r="MR748" s="19"/>
      <c r="MS748" s="19"/>
      <c r="MT748" s="19"/>
      <c r="MU748" s="19"/>
      <c r="MV748" s="19"/>
      <c r="MW748" s="19"/>
      <c r="MX748" s="19"/>
      <c r="MY748" s="19"/>
      <c r="MZ748" s="19"/>
      <c r="NA748" s="19"/>
      <c r="NB748" s="19"/>
      <c r="NC748" s="19"/>
      <c r="ND748" s="19"/>
      <c r="NE748" s="19"/>
      <c r="NF748" s="19"/>
      <c r="NG748" s="19"/>
      <c r="NH748" s="19"/>
      <c r="NI748" s="19"/>
      <c r="NJ748" s="19"/>
      <c r="NK748" s="19"/>
      <c r="NL748" s="19"/>
      <c r="NM748" s="19"/>
      <c r="NN748" s="19"/>
      <c r="NO748" s="19"/>
      <c r="NP748" s="19"/>
      <c r="NQ748" s="19"/>
      <c r="NR748" s="19"/>
      <c r="NS748" s="19"/>
      <c r="NT748" s="19"/>
      <c r="NU748" s="19"/>
      <c r="NV748" s="19"/>
      <c r="NW748" s="19"/>
      <c r="NX748" s="19"/>
      <c r="NY748" s="19"/>
      <c r="NZ748" s="19"/>
      <c r="OA748" s="19"/>
      <c r="OB748" s="19"/>
      <c r="OC748" s="19"/>
      <c r="OD748" s="19"/>
      <c r="OE748" s="19"/>
      <c r="OF748" s="19"/>
      <c r="OG748" s="19"/>
      <c r="OH748" s="19"/>
      <c r="OI748" s="19"/>
      <c r="OJ748" s="19"/>
      <c r="OK748" s="19"/>
      <c r="OL748" s="19"/>
      <c r="OM748" s="19"/>
      <c r="ON748" s="19"/>
      <c r="OO748" s="19"/>
      <c r="OP748" s="19"/>
      <c r="OQ748" s="19"/>
      <c r="OR748" s="19"/>
      <c r="OS748" s="19"/>
      <c r="OT748" s="19"/>
      <c r="OU748" s="19"/>
      <c r="OV748" s="19"/>
      <c r="OW748" s="19"/>
      <c r="OX748" s="19"/>
      <c r="OY748" s="19"/>
      <c r="OZ748" s="19"/>
      <c r="PA748" s="19"/>
      <c r="PB748" s="19"/>
      <c r="PC748" s="19"/>
      <c r="PD748" s="19"/>
      <c r="PE748" s="19"/>
      <c r="PF748" s="19"/>
      <c r="PG748" s="19"/>
      <c r="PH748" s="19"/>
      <c r="PI748" s="19"/>
      <c r="PJ748" s="19"/>
      <c r="PK748" s="19"/>
      <c r="PL748" s="19"/>
      <c r="PM748" s="19"/>
      <c r="PN748" s="19"/>
      <c r="PO748" s="19"/>
      <c r="PP748" s="19"/>
      <c r="PQ748" s="19"/>
      <c r="PR748" s="19"/>
      <c r="PS748" s="19"/>
      <c r="PT748" s="19"/>
      <c r="PU748" s="19"/>
      <c r="PV748" s="19"/>
      <c r="PW748" s="19"/>
      <c r="PX748" s="19"/>
      <c r="PY748" s="19"/>
      <c r="PZ748" s="19"/>
      <c r="QA748" s="19"/>
      <c r="QB748" s="19"/>
      <c r="QC748" s="19"/>
      <c r="QD748" s="19"/>
      <c r="QE748" s="19"/>
      <c r="QF748" s="19"/>
      <c r="QG748" s="19"/>
      <c r="QH748" s="19"/>
      <c r="QI748" s="19"/>
      <c r="QJ748" s="19"/>
      <c r="QK748" s="19"/>
      <c r="QL748" s="19"/>
      <c r="QM748" s="19"/>
      <c r="QN748" s="19"/>
      <c r="QO748" s="19"/>
      <c r="QP748" s="19"/>
      <c r="QQ748" s="19"/>
      <c r="QR748" s="19"/>
      <c r="QS748" s="19"/>
      <c r="QT748" s="19"/>
      <c r="QU748" s="19"/>
      <c r="QV748" s="19"/>
      <c r="QW748" s="19"/>
      <c r="QX748" s="19"/>
      <c r="QY748" s="19"/>
      <c r="QZ748" s="19"/>
      <c r="RA748" s="19"/>
      <c r="RB748" s="19"/>
      <c r="RC748" s="19"/>
      <c r="RD748" s="19"/>
      <c r="RE748" s="19"/>
      <c r="RF748" s="19"/>
      <c r="RG748" s="19"/>
      <c r="RH748" s="19"/>
      <c r="RI748" s="19"/>
      <c r="RJ748" s="19"/>
      <c r="RK748" s="19"/>
      <c r="RL748" s="19"/>
      <c r="RM748" s="19"/>
      <c r="RN748" s="19"/>
      <c r="RO748" s="19"/>
      <c r="RP748" s="19"/>
      <c r="RQ748" s="19"/>
      <c r="RR748" s="19"/>
      <c r="RS748" s="19"/>
      <c r="RT748" s="19"/>
      <c r="RU748" s="19"/>
      <c r="RV748" s="19"/>
      <c r="RW748" s="19"/>
      <c r="RX748" s="19"/>
      <c r="RY748" s="19"/>
      <c r="RZ748" s="19"/>
      <c r="SA748" s="19"/>
      <c r="SB748" s="19"/>
      <c r="SC748" s="19"/>
      <c r="SD748" s="19"/>
      <c r="SE748" s="19"/>
      <c r="SF748" s="19"/>
      <c r="SG748" s="19"/>
      <c r="SH748" s="19"/>
      <c r="SI748" s="19"/>
      <c r="SJ748" s="19"/>
      <c r="SK748" s="19"/>
      <c r="SL748" s="19"/>
      <c r="SM748" s="19"/>
      <c r="SN748" s="19"/>
      <c r="SO748" s="19"/>
      <c r="SP748" s="19"/>
      <c r="SQ748" s="19"/>
      <c r="SR748" s="19"/>
      <c r="SS748" s="19"/>
      <c r="ST748" s="19"/>
      <c r="SU748" s="19"/>
      <c r="SV748" s="19"/>
      <c r="SW748" s="19"/>
      <c r="SX748" s="19"/>
      <c r="SY748" s="19"/>
      <c r="SZ748" s="19"/>
      <c r="TA748" s="19"/>
      <c r="TB748" s="19"/>
      <c r="TC748" s="19"/>
      <c r="TD748" s="19"/>
      <c r="TE748" s="19"/>
      <c r="TF748" s="19"/>
      <c r="TG748" s="19"/>
      <c r="TH748" s="19"/>
      <c r="TI748" s="19"/>
      <c r="TJ748" s="19"/>
      <c r="TK748" s="19"/>
      <c r="TL748" s="19"/>
      <c r="TM748" s="19"/>
      <c r="TN748" s="19"/>
      <c r="TO748" s="19"/>
      <c r="TP748" s="19"/>
      <c r="TQ748" s="19"/>
      <c r="TR748" s="19"/>
      <c r="TS748" s="19"/>
      <c r="TT748" s="19"/>
      <c r="TU748" s="19"/>
      <c r="TV748" s="19"/>
      <c r="TW748" s="19"/>
      <c r="TX748" s="19"/>
      <c r="TY748" s="19"/>
      <c r="TZ748" s="19"/>
      <c r="UA748" s="19"/>
      <c r="UB748" s="19"/>
      <c r="UC748" s="19"/>
      <c r="UD748" s="19"/>
      <c r="UE748" s="19"/>
      <c r="UF748" s="19"/>
      <c r="UG748" s="19"/>
      <c r="UH748" s="19"/>
      <c r="UI748" s="19"/>
      <c r="UJ748" s="19"/>
      <c r="UK748" s="19"/>
      <c r="UL748" s="19"/>
      <c r="UM748" s="19"/>
      <c r="UN748" s="19"/>
      <c r="UO748" s="19"/>
      <c r="UP748" s="19"/>
      <c r="UQ748" s="19"/>
      <c r="UR748" s="19"/>
      <c r="US748" s="19"/>
      <c r="UT748" s="19"/>
      <c r="UU748" s="19"/>
      <c r="UV748" s="19"/>
      <c r="UW748" s="19"/>
      <c r="UX748" s="19"/>
      <c r="UY748" s="19"/>
      <c r="UZ748" s="19"/>
      <c r="VA748" s="19"/>
      <c r="VB748" s="19"/>
      <c r="VC748" s="19"/>
      <c r="VD748" s="19"/>
      <c r="VE748" s="19"/>
      <c r="VF748" s="19"/>
      <c r="VG748" s="19"/>
      <c r="VH748" s="19"/>
      <c r="VI748" s="19"/>
      <c r="VJ748" s="19"/>
      <c r="VK748" s="19"/>
      <c r="VL748" s="19"/>
      <c r="VM748" s="19"/>
      <c r="VN748" s="19"/>
      <c r="VO748" s="19"/>
      <c r="VP748" s="19"/>
      <c r="VQ748" s="19"/>
      <c r="VR748" s="19"/>
      <c r="VS748" s="19"/>
      <c r="VT748" s="19"/>
      <c r="VU748" s="19"/>
      <c r="VV748" s="19"/>
      <c r="VW748" s="19"/>
      <c r="VX748" s="19"/>
      <c r="VY748" s="19"/>
      <c r="VZ748" s="19"/>
      <c r="WA748" s="19"/>
      <c r="WB748" s="19"/>
      <c r="WC748" s="19"/>
      <c r="WD748" s="19"/>
      <c r="WE748" s="19"/>
      <c r="WF748" s="19"/>
      <c r="WG748" s="19"/>
      <c r="WH748" s="19"/>
      <c r="WI748" s="19"/>
      <c r="WJ748" s="19"/>
      <c r="WK748" s="19"/>
      <c r="WL748" s="19"/>
      <c r="WM748" s="19"/>
      <c r="WN748" s="19"/>
      <c r="WO748" s="19"/>
      <c r="WP748" s="19"/>
      <c r="WQ748" s="19"/>
      <c r="WR748" s="19"/>
      <c r="WS748" s="19"/>
      <c r="WT748" s="19"/>
      <c r="WU748" s="19"/>
      <c r="WV748" s="19"/>
    </row>
    <row r="749" spans="1:620" s="20" customFormat="1" ht="39.75" customHeight="1" x14ac:dyDescent="0.2">
      <c r="A749" s="43" t="s">
        <v>982</v>
      </c>
      <c r="B749" s="44"/>
      <c r="C749" s="44"/>
      <c r="D749" s="44"/>
      <c r="E749" s="45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60" t="s">
        <v>552</v>
      </c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 t="s">
        <v>77</v>
      </c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84" t="s">
        <v>78</v>
      </c>
      <c r="AZ749" s="84"/>
      <c r="BA749" s="84"/>
      <c r="BB749" s="84"/>
      <c r="BC749" s="84"/>
      <c r="BD749" s="84"/>
      <c r="BE749" s="60" t="s">
        <v>79</v>
      </c>
      <c r="BF749" s="60"/>
      <c r="BG749" s="60"/>
      <c r="BH749" s="60"/>
      <c r="BI749" s="60"/>
      <c r="BJ749" s="60"/>
      <c r="BK749" s="60"/>
      <c r="BL749" s="60"/>
      <c r="BM749" s="60"/>
      <c r="BN749" s="59" t="s">
        <v>74</v>
      </c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  <c r="BY749" s="76" t="s">
        <v>22</v>
      </c>
      <c r="BZ749" s="76"/>
      <c r="CA749" s="76"/>
      <c r="CB749" s="76"/>
      <c r="CC749" s="76"/>
      <c r="CD749" s="76"/>
      <c r="CE749" s="62" t="s">
        <v>80</v>
      </c>
      <c r="CF749" s="62"/>
      <c r="CG749" s="62"/>
      <c r="CH749" s="62"/>
      <c r="CI749" s="62"/>
      <c r="CJ749" s="62"/>
      <c r="CK749" s="62"/>
      <c r="CL749" s="62"/>
      <c r="CM749" s="62"/>
      <c r="CN749" s="85">
        <v>4499893.66</v>
      </c>
      <c r="CO749" s="85"/>
      <c r="CP749" s="85"/>
      <c r="CQ749" s="85"/>
      <c r="CR749" s="85"/>
      <c r="CS749" s="85"/>
      <c r="CT749" s="85"/>
      <c r="CU749" s="85"/>
      <c r="CV749" s="85"/>
      <c r="CW749" s="85"/>
      <c r="CX749" s="85"/>
      <c r="CY749" s="85"/>
      <c r="CZ749" s="85"/>
      <c r="DA749" s="85"/>
      <c r="DB749" s="59" t="s">
        <v>634</v>
      </c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 t="s">
        <v>644</v>
      </c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62" t="s">
        <v>102</v>
      </c>
      <c r="EA749" s="62"/>
      <c r="EB749" s="62"/>
      <c r="EC749" s="62"/>
      <c r="ED749" s="62"/>
      <c r="EE749" s="62"/>
      <c r="EF749" s="62"/>
      <c r="EG749" s="62"/>
      <c r="EH749" s="62"/>
      <c r="EI749" s="62"/>
      <c r="EJ749" s="62"/>
      <c r="EK749" s="62"/>
      <c r="EL749" s="62" t="s">
        <v>103</v>
      </c>
      <c r="EM749" s="62"/>
      <c r="EN749" s="62"/>
      <c r="EO749" s="62"/>
      <c r="EP749" s="62"/>
      <c r="EQ749" s="62"/>
      <c r="ER749" s="62"/>
      <c r="ES749" s="62"/>
      <c r="ET749" s="62"/>
      <c r="EU749" s="62"/>
      <c r="EV749" s="62"/>
      <c r="EW749" s="62"/>
      <c r="EX749" s="62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1"/>
      <c r="FM749" s="141"/>
      <c r="FN749" s="141"/>
      <c r="FO749" s="141"/>
      <c r="FP749" s="141"/>
      <c r="FQ749" s="141"/>
      <c r="FR749" s="141"/>
      <c r="FS749" s="141"/>
      <c r="FT749" s="141"/>
      <c r="FU749" s="141"/>
      <c r="FV749" s="141"/>
      <c r="FW749" s="141"/>
      <c r="FX749" s="141"/>
      <c r="FY749" s="141"/>
      <c r="FZ749" s="141"/>
      <c r="GA749" s="141"/>
      <c r="GB749" s="141"/>
      <c r="GC749" s="141"/>
      <c r="GD749" s="141"/>
      <c r="GE749" s="141"/>
      <c r="GF749" s="141"/>
      <c r="GG749" s="141"/>
      <c r="GH749" s="141"/>
      <c r="GI749" s="141"/>
      <c r="GJ749" s="141"/>
      <c r="GK749" s="141"/>
      <c r="GL749" s="141"/>
      <c r="GM749" s="140"/>
      <c r="GN749" s="140"/>
      <c r="GO749" s="140"/>
      <c r="GP749" s="140"/>
      <c r="GQ749" s="140"/>
      <c r="GR749" s="140"/>
      <c r="GS749" s="141"/>
      <c r="GT749" s="141"/>
      <c r="GU749" s="141"/>
      <c r="GV749" s="141"/>
      <c r="GW749" s="141"/>
      <c r="GX749" s="141"/>
      <c r="GY749" s="141"/>
      <c r="GZ749" s="141"/>
      <c r="HA749" s="141"/>
      <c r="HB749" s="142"/>
      <c r="HC749" s="142"/>
      <c r="HD749" s="142"/>
      <c r="HE749" s="142"/>
      <c r="HF749" s="142"/>
      <c r="HG749" s="142"/>
      <c r="HH749" s="142"/>
      <c r="HI749" s="142"/>
      <c r="HJ749" s="142"/>
      <c r="HK749" s="142"/>
      <c r="HL749" s="142"/>
      <c r="HM749" s="143"/>
      <c r="HN749" s="143"/>
      <c r="HO749" s="143"/>
      <c r="HP749" s="143"/>
      <c r="HQ749" s="143"/>
      <c r="HR749" s="143"/>
      <c r="HS749" s="141"/>
      <c r="HT749" s="141"/>
      <c r="HU749" s="141"/>
      <c r="HV749" s="141"/>
      <c r="HW749" s="141"/>
      <c r="HX749" s="141"/>
      <c r="HY749" s="141"/>
      <c r="HZ749" s="141"/>
      <c r="IA749" s="141"/>
      <c r="IB749" s="144"/>
      <c r="IC749" s="144"/>
      <c r="ID749" s="144"/>
      <c r="IE749" s="144"/>
      <c r="IF749" s="144"/>
      <c r="IG749" s="144"/>
      <c r="IH749" s="144"/>
      <c r="II749" s="144"/>
      <c r="IJ749" s="144"/>
      <c r="IK749" s="144"/>
      <c r="IL749" s="144"/>
      <c r="IM749" s="144"/>
      <c r="IN749" s="144"/>
      <c r="IO749" s="144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9"/>
      <c r="JO749" s="139"/>
      <c r="JP749" s="139"/>
      <c r="JQ749" s="139"/>
      <c r="JR749" s="139"/>
      <c r="JS749" s="139"/>
      <c r="JT749" s="139"/>
      <c r="JU749" s="139"/>
      <c r="JV749" s="139"/>
      <c r="JW749" s="139"/>
      <c r="JX749" s="139"/>
      <c r="JY749" s="139"/>
      <c r="JZ749" s="139"/>
      <c r="KA749" s="139"/>
      <c r="KB749" s="139"/>
      <c r="KC749" s="139"/>
      <c r="KD749" s="139"/>
      <c r="KE749" s="139"/>
      <c r="KF749" s="139"/>
      <c r="KG749" s="139"/>
      <c r="KH749" s="139"/>
      <c r="KI749" s="139"/>
      <c r="KJ749" s="139"/>
      <c r="KK749" s="139"/>
      <c r="KL749" s="139"/>
      <c r="KM749" s="139"/>
      <c r="KN749" s="139"/>
      <c r="KO749" s="139"/>
      <c r="KP749" s="139"/>
      <c r="KQ749" s="22"/>
      <c r="KR749" s="23"/>
      <c r="KS749" s="19"/>
      <c r="KT749" s="19"/>
      <c r="KU749" s="19"/>
      <c r="KV749" s="19"/>
      <c r="KW749" s="19"/>
      <c r="KX749" s="19"/>
      <c r="KY749" s="19"/>
      <c r="KZ749" s="19"/>
      <c r="LA749" s="19"/>
      <c r="LB749" s="19"/>
      <c r="LC749" s="19"/>
      <c r="LD749" s="19"/>
      <c r="LE749" s="19"/>
      <c r="LF749" s="19"/>
      <c r="LG749" s="19"/>
      <c r="LH749" s="19"/>
      <c r="LI749" s="19"/>
      <c r="LJ749" s="19"/>
      <c r="LK749" s="19"/>
      <c r="LL749" s="19"/>
      <c r="LM749" s="19"/>
      <c r="LN749" s="19"/>
      <c r="LO749" s="19"/>
      <c r="LP749" s="19"/>
      <c r="LQ749" s="19"/>
      <c r="LR749" s="19"/>
      <c r="LS749" s="19"/>
      <c r="LT749" s="19"/>
      <c r="LU749" s="19"/>
      <c r="LV749" s="19"/>
      <c r="LW749" s="19"/>
      <c r="LX749" s="19"/>
      <c r="LY749" s="19"/>
      <c r="LZ749" s="19"/>
      <c r="MA749" s="19"/>
      <c r="MB749" s="19"/>
      <c r="MC749" s="19"/>
      <c r="MD749" s="19"/>
      <c r="ME749" s="19"/>
      <c r="MF749" s="19"/>
      <c r="MG749" s="19"/>
      <c r="MH749" s="19"/>
      <c r="MI749" s="19"/>
      <c r="MJ749" s="19"/>
      <c r="MK749" s="19"/>
      <c r="ML749" s="19"/>
      <c r="MM749" s="19"/>
      <c r="MN749" s="19"/>
      <c r="MO749" s="19"/>
      <c r="MP749" s="19"/>
      <c r="MQ749" s="19"/>
      <c r="MR749" s="19"/>
      <c r="MS749" s="19"/>
      <c r="MT749" s="19"/>
      <c r="MU749" s="19"/>
      <c r="MV749" s="19"/>
      <c r="MW749" s="19"/>
      <c r="MX749" s="19"/>
      <c r="MY749" s="19"/>
      <c r="MZ749" s="19"/>
      <c r="NA749" s="19"/>
      <c r="NB749" s="19"/>
      <c r="NC749" s="19"/>
      <c r="ND749" s="19"/>
      <c r="NE749" s="19"/>
      <c r="NF749" s="19"/>
      <c r="NG749" s="19"/>
      <c r="NH749" s="19"/>
      <c r="NI749" s="19"/>
      <c r="NJ749" s="19"/>
      <c r="NK749" s="19"/>
      <c r="NL749" s="19"/>
      <c r="NM749" s="19"/>
      <c r="NN749" s="19"/>
      <c r="NO749" s="19"/>
      <c r="NP749" s="19"/>
      <c r="NQ749" s="19"/>
      <c r="NR749" s="19"/>
      <c r="NS749" s="19"/>
      <c r="NT749" s="19"/>
      <c r="NU749" s="19"/>
      <c r="NV749" s="19"/>
      <c r="NW749" s="19"/>
      <c r="NX749" s="19"/>
      <c r="NY749" s="19"/>
      <c r="NZ749" s="19"/>
      <c r="OA749" s="19"/>
      <c r="OB749" s="19"/>
      <c r="OC749" s="19"/>
      <c r="OD749" s="19"/>
      <c r="OE749" s="19"/>
      <c r="OF749" s="19"/>
      <c r="OG749" s="19"/>
      <c r="OH749" s="19"/>
      <c r="OI749" s="19"/>
      <c r="OJ749" s="19"/>
      <c r="OK749" s="19"/>
      <c r="OL749" s="19"/>
      <c r="OM749" s="19"/>
      <c r="ON749" s="19"/>
      <c r="OO749" s="19"/>
      <c r="OP749" s="19"/>
      <c r="OQ749" s="19"/>
      <c r="OR749" s="19"/>
      <c r="OS749" s="19"/>
      <c r="OT749" s="19"/>
      <c r="OU749" s="19"/>
      <c r="OV749" s="19"/>
      <c r="OW749" s="19"/>
      <c r="OX749" s="19"/>
      <c r="OY749" s="19"/>
      <c r="OZ749" s="19"/>
      <c r="PA749" s="19"/>
      <c r="PB749" s="19"/>
      <c r="PC749" s="19"/>
      <c r="PD749" s="19"/>
      <c r="PE749" s="19"/>
      <c r="PF749" s="19"/>
      <c r="PG749" s="19"/>
      <c r="PH749" s="19"/>
      <c r="PI749" s="19"/>
      <c r="PJ749" s="19"/>
      <c r="PK749" s="19"/>
      <c r="PL749" s="19"/>
      <c r="PM749" s="19"/>
      <c r="PN749" s="19"/>
      <c r="PO749" s="19"/>
      <c r="PP749" s="19"/>
      <c r="PQ749" s="19"/>
      <c r="PR749" s="19"/>
      <c r="PS749" s="19"/>
      <c r="PT749" s="19"/>
      <c r="PU749" s="19"/>
      <c r="PV749" s="19"/>
      <c r="PW749" s="19"/>
      <c r="PX749" s="19"/>
      <c r="PY749" s="19"/>
      <c r="PZ749" s="19"/>
      <c r="QA749" s="19"/>
      <c r="QB749" s="19"/>
      <c r="QC749" s="19"/>
      <c r="QD749" s="19"/>
      <c r="QE749" s="19"/>
      <c r="QF749" s="19"/>
      <c r="QG749" s="19"/>
      <c r="QH749" s="19"/>
      <c r="QI749" s="19"/>
      <c r="QJ749" s="19"/>
      <c r="QK749" s="19"/>
      <c r="QL749" s="19"/>
      <c r="QM749" s="19"/>
      <c r="QN749" s="19"/>
      <c r="QO749" s="19"/>
      <c r="QP749" s="19"/>
      <c r="QQ749" s="19"/>
      <c r="QR749" s="19"/>
      <c r="QS749" s="19"/>
      <c r="QT749" s="19"/>
      <c r="QU749" s="19"/>
      <c r="QV749" s="19"/>
      <c r="QW749" s="19"/>
      <c r="QX749" s="19"/>
      <c r="QY749" s="19"/>
      <c r="QZ749" s="19"/>
      <c r="RA749" s="19"/>
      <c r="RB749" s="19"/>
      <c r="RC749" s="19"/>
      <c r="RD749" s="19"/>
      <c r="RE749" s="19"/>
      <c r="RF749" s="19"/>
      <c r="RG749" s="19"/>
      <c r="RH749" s="19"/>
      <c r="RI749" s="19"/>
      <c r="RJ749" s="19"/>
      <c r="RK749" s="19"/>
      <c r="RL749" s="19"/>
      <c r="RM749" s="19"/>
      <c r="RN749" s="19"/>
      <c r="RO749" s="19"/>
      <c r="RP749" s="19"/>
      <c r="RQ749" s="19"/>
      <c r="RR749" s="19"/>
      <c r="RS749" s="19"/>
      <c r="RT749" s="19"/>
      <c r="RU749" s="19"/>
      <c r="RV749" s="19"/>
      <c r="RW749" s="19"/>
      <c r="RX749" s="19"/>
      <c r="RY749" s="19"/>
      <c r="RZ749" s="19"/>
      <c r="SA749" s="19"/>
      <c r="SB749" s="19"/>
      <c r="SC749" s="19"/>
      <c r="SD749" s="19"/>
      <c r="SE749" s="19"/>
      <c r="SF749" s="19"/>
      <c r="SG749" s="19"/>
      <c r="SH749" s="19"/>
      <c r="SI749" s="19"/>
      <c r="SJ749" s="19"/>
      <c r="SK749" s="19"/>
      <c r="SL749" s="19"/>
      <c r="SM749" s="19"/>
      <c r="SN749" s="19"/>
      <c r="SO749" s="19"/>
      <c r="SP749" s="19"/>
      <c r="SQ749" s="19"/>
      <c r="SR749" s="19"/>
      <c r="SS749" s="19"/>
      <c r="ST749" s="19"/>
      <c r="SU749" s="19"/>
      <c r="SV749" s="19"/>
      <c r="SW749" s="19"/>
      <c r="SX749" s="19"/>
      <c r="SY749" s="19"/>
      <c r="SZ749" s="19"/>
      <c r="TA749" s="19"/>
      <c r="TB749" s="19"/>
      <c r="TC749" s="19"/>
      <c r="TD749" s="19"/>
      <c r="TE749" s="19"/>
      <c r="TF749" s="19"/>
      <c r="TG749" s="19"/>
      <c r="TH749" s="19"/>
      <c r="TI749" s="19"/>
      <c r="TJ749" s="19"/>
      <c r="TK749" s="19"/>
      <c r="TL749" s="19"/>
      <c r="TM749" s="19"/>
      <c r="TN749" s="19"/>
      <c r="TO749" s="19"/>
      <c r="TP749" s="19"/>
      <c r="TQ749" s="19"/>
      <c r="TR749" s="19"/>
      <c r="TS749" s="19"/>
      <c r="TT749" s="19"/>
      <c r="TU749" s="19"/>
      <c r="TV749" s="19"/>
      <c r="TW749" s="19"/>
      <c r="TX749" s="19"/>
      <c r="TY749" s="19"/>
      <c r="TZ749" s="19"/>
      <c r="UA749" s="19"/>
      <c r="UB749" s="19"/>
      <c r="UC749" s="19"/>
      <c r="UD749" s="19"/>
      <c r="UE749" s="19"/>
      <c r="UF749" s="19"/>
      <c r="UG749" s="19"/>
      <c r="UH749" s="19"/>
      <c r="UI749" s="19"/>
      <c r="UJ749" s="19"/>
      <c r="UK749" s="19"/>
      <c r="UL749" s="19"/>
      <c r="UM749" s="19"/>
      <c r="UN749" s="19"/>
      <c r="UO749" s="19"/>
      <c r="UP749" s="19"/>
      <c r="UQ749" s="19"/>
      <c r="UR749" s="19"/>
      <c r="US749" s="19"/>
      <c r="UT749" s="19"/>
      <c r="UU749" s="19"/>
      <c r="UV749" s="19"/>
      <c r="UW749" s="19"/>
      <c r="UX749" s="19"/>
      <c r="UY749" s="19"/>
      <c r="UZ749" s="19"/>
      <c r="VA749" s="19"/>
      <c r="VB749" s="19"/>
      <c r="VC749" s="19"/>
      <c r="VD749" s="19"/>
      <c r="VE749" s="19"/>
      <c r="VF749" s="19"/>
      <c r="VG749" s="19"/>
      <c r="VH749" s="19"/>
      <c r="VI749" s="19"/>
      <c r="VJ749" s="19"/>
      <c r="VK749" s="19"/>
      <c r="VL749" s="19"/>
      <c r="VM749" s="19"/>
      <c r="VN749" s="19"/>
      <c r="VO749" s="19"/>
      <c r="VP749" s="19"/>
      <c r="VQ749" s="19"/>
      <c r="VR749" s="19"/>
      <c r="VS749" s="19"/>
      <c r="VT749" s="19"/>
      <c r="VU749" s="19"/>
      <c r="VV749" s="19"/>
      <c r="VW749" s="19"/>
      <c r="VX749" s="19"/>
      <c r="VY749" s="19"/>
      <c r="VZ749" s="19"/>
      <c r="WA749" s="19"/>
      <c r="WB749" s="19"/>
      <c r="WC749" s="19"/>
      <c r="WD749" s="19"/>
      <c r="WE749" s="19"/>
      <c r="WF749" s="19"/>
      <c r="WG749" s="19"/>
      <c r="WH749" s="19"/>
      <c r="WI749" s="19"/>
      <c r="WJ749" s="19"/>
      <c r="WK749" s="19"/>
      <c r="WL749" s="19"/>
      <c r="WM749" s="19"/>
      <c r="WN749" s="19"/>
      <c r="WO749" s="19"/>
      <c r="WP749" s="19"/>
      <c r="WQ749" s="19"/>
      <c r="WR749" s="19"/>
      <c r="WS749" s="19"/>
      <c r="WT749" s="19"/>
      <c r="WU749" s="19"/>
      <c r="WV749" s="19"/>
    </row>
    <row r="750" spans="1:620" s="20" customFormat="1" ht="39.75" customHeight="1" x14ac:dyDescent="0.2">
      <c r="A750" s="43" t="s">
        <v>983</v>
      </c>
      <c r="B750" s="44"/>
      <c r="C750" s="44"/>
      <c r="D750" s="44"/>
      <c r="E750" s="45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60" t="s">
        <v>552</v>
      </c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 t="s">
        <v>77</v>
      </c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84" t="s">
        <v>78</v>
      </c>
      <c r="AZ750" s="84"/>
      <c r="BA750" s="84"/>
      <c r="BB750" s="84"/>
      <c r="BC750" s="84"/>
      <c r="BD750" s="84"/>
      <c r="BE750" s="60" t="s">
        <v>79</v>
      </c>
      <c r="BF750" s="60"/>
      <c r="BG750" s="60"/>
      <c r="BH750" s="60"/>
      <c r="BI750" s="60"/>
      <c r="BJ750" s="60"/>
      <c r="BK750" s="60"/>
      <c r="BL750" s="60"/>
      <c r="BM750" s="60"/>
      <c r="BN750" s="76" t="s">
        <v>74</v>
      </c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76" t="s">
        <v>22</v>
      </c>
      <c r="BZ750" s="76"/>
      <c r="CA750" s="76"/>
      <c r="CB750" s="76"/>
      <c r="CC750" s="76"/>
      <c r="CD750" s="76"/>
      <c r="CE750" s="62" t="s">
        <v>80</v>
      </c>
      <c r="CF750" s="62"/>
      <c r="CG750" s="62"/>
      <c r="CH750" s="62"/>
      <c r="CI750" s="62"/>
      <c r="CJ750" s="62"/>
      <c r="CK750" s="62"/>
      <c r="CL750" s="62"/>
      <c r="CM750" s="62"/>
      <c r="CN750" s="85">
        <v>3386908</v>
      </c>
      <c r="CO750" s="85"/>
      <c r="CP750" s="85"/>
      <c r="CQ750" s="85"/>
      <c r="CR750" s="85"/>
      <c r="CS750" s="85"/>
      <c r="CT750" s="85"/>
      <c r="CU750" s="85"/>
      <c r="CV750" s="85"/>
      <c r="CW750" s="85"/>
      <c r="CX750" s="85"/>
      <c r="CY750" s="85"/>
      <c r="CZ750" s="85"/>
      <c r="DA750" s="85"/>
      <c r="DB750" s="59" t="s">
        <v>634</v>
      </c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 t="s">
        <v>644</v>
      </c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62" t="s">
        <v>102</v>
      </c>
      <c r="EA750" s="62"/>
      <c r="EB750" s="62"/>
      <c r="EC750" s="62"/>
      <c r="ED750" s="62"/>
      <c r="EE750" s="62"/>
      <c r="EF750" s="62"/>
      <c r="EG750" s="62"/>
      <c r="EH750" s="62"/>
      <c r="EI750" s="62"/>
      <c r="EJ750" s="62"/>
      <c r="EK750" s="62"/>
      <c r="EL750" s="62" t="s">
        <v>103</v>
      </c>
      <c r="EM750" s="62"/>
      <c r="EN750" s="62"/>
      <c r="EO750" s="62"/>
      <c r="EP750" s="62"/>
      <c r="EQ750" s="62"/>
      <c r="ER750" s="62"/>
      <c r="ES750" s="62"/>
      <c r="ET750" s="62"/>
      <c r="EU750" s="62"/>
      <c r="EV750" s="62"/>
      <c r="EW750" s="62"/>
      <c r="EX750" s="62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1"/>
      <c r="FM750" s="141"/>
      <c r="FN750" s="141"/>
      <c r="FO750" s="141"/>
      <c r="FP750" s="141"/>
      <c r="FQ750" s="141"/>
      <c r="FR750" s="141"/>
      <c r="FS750" s="141"/>
      <c r="FT750" s="141"/>
      <c r="FU750" s="141"/>
      <c r="FV750" s="141"/>
      <c r="FW750" s="141"/>
      <c r="FX750" s="141"/>
      <c r="FY750" s="141"/>
      <c r="FZ750" s="141"/>
      <c r="GA750" s="141"/>
      <c r="GB750" s="141"/>
      <c r="GC750" s="141"/>
      <c r="GD750" s="141"/>
      <c r="GE750" s="141"/>
      <c r="GF750" s="141"/>
      <c r="GG750" s="141"/>
      <c r="GH750" s="141"/>
      <c r="GI750" s="141"/>
      <c r="GJ750" s="141"/>
      <c r="GK750" s="141"/>
      <c r="GL750" s="141"/>
      <c r="GM750" s="140"/>
      <c r="GN750" s="140"/>
      <c r="GO750" s="140"/>
      <c r="GP750" s="140"/>
      <c r="GQ750" s="140"/>
      <c r="GR750" s="140"/>
      <c r="GS750" s="141"/>
      <c r="GT750" s="141"/>
      <c r="GU750" s="141"/>
      <c r="GV750" s="141"/>
      <c r="GW750" s="141"/>
      <c r="GX750" s="141"/>
      <c r="GY750" s="141"/>
      <c r="GZ750" s="141"/>
      <c r="HA750" s="141"/>
      <c r="HB750" s="142"/>
      <c r="HC750" s="142"/>
      <c r="HD750" s="142"/>
      <c r="HE750" s="142"/>
      <c r="HF750" s="142"/>
      <c r="HG750" s="142"/>
      <c r="HH750" s="142"/>
      <c r="HI750" s="142"/>
      <c r="HJ750" s="142"/>
      <c r="HK750" s="142"/>
      <c r="HL750" s="142"/>
      <c r="HM750" s="143"/>
      <c r="HN750" s="143"/>
      <c r="HO750" s="143"/>
      <c r="HP750" s="143"/>
      <c r="HQ750" s="143"/>
      <c r="HR750" s="143"/>
      <c r="HS750" s="141"/>
      <c r="HT750" s="141"/>
      <c r="HU750" s="141"/>
      <c r="HV750" s="141"/>
      <c r="HW750" s="141"/>
      <c r="HX750" s="141"/>
      <c r="HY750" s="141"/>
      <c r="HZ750" s="141"/>
      <c r="IA750" s="141"/>
      <c r="IB750" s="144"/>
      <c r="IC750" s="144"/>
      <c r="ID750" s="144"/>
      <c r="IE750" s="144"/>
      <c r="IF750" s="144"/>
      <c r="IG750" s="144"/>
      <c r="IH750" s="144"/>
      <c r="II750" s="144"/>
      <c r="IJ750" s="144"/>
      <c r="IK750" s="144"/>
      <c r="IL750" s="144"/>
      <c r="IM750" s="144"/>
      <c r="IN750" s="144"/>
      <c r="IO750" s="144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9"/>
      <c r="JO750" s="139"/>
      <c r="JP750" s="139"/>
      <c r="JQ750" s="139"/>
      <c r="JR750" s="139"/>
      <c r="JS750" s="139"/>
      <c r="JT750" s="139"/>
      <c r="JU750" s="139"/>
      <c r="JV750" s="139"/>
      <c r="JW750" s="139"/>
      <c r="JX750" s="139"/>
      <c r="JY750" s="139"/>
      <c r="JZ750" s="139"/>
      <c r="KA750" s="139"/>
      <c r="KB750" s="139"/>
      <c r="KC750" s="139"/>
      <c r="KD750" s="139"/>
      <c r="KE750" s="139"/>
      <c r="KF750" s="139"/>
      <c r="KG750" s="139"/>
      <c r="KH750" s="139"/>
      <c r="KI750" s="139"/>
      <c r="KJ750" s="139"/>
      <c r="KK750" s="139"/>
      <c r="KL750" s="139"/>
      <c r="KM750" s="139"/>
      <c r="KN750" s="139"/>
      <c r="KO750" s="139"/>
      <c r="KP750" s="139"/>
      <c r="KQ750" s="22"/>
      <c r="KR750" s="23"/>
      <c r="KS750" s="19"/>
      <c r="KT750" s="19"/>
      <c r="KU750" s="19"/>
      <c r="KV750" s="19"/>
      <c r="KW750" s="19"/>
      <c r="KX750" s="19"/>
      <c r="KY750" s="19"/>
      <c r="KZ750" s="19"/>
      <c r="LA750" s="19"/>
      <c r="LB750" s="19"/>
      <c r="LC750" s="19"/>
      <c r="LD750" s="19"/>
      <c r="LE750" s="19"/>
      <c r="LF750" s="19"/>
      <c r="LG750" s="19"/>
      <c r="LH750" s="19"/>
      <c r="LI750" s="19"/>
      <c r="LJ750" s="19"/>
      <c r="LK750" s="19"/>
      <c r="LL750" s="19"/>
      <c r="LM750" s="19"/>
      <c r="LN750" s="19"/>
      <c r="LO750" s="19"/>
      <c r="LP750" s="19"/>
      <c r="LQ750" s="19"/>
      <c r="LR750" s="19"/>
      <c r="LS750" s="19"/>
      <c r="LT750" s="19"/>
      <c r="LU750" s="19"/>
      <c r="LV750" s="19"/>
      <c r="LW750" s="19"/>
      <c r="LX750" s="19"/>
      <c r="LY750" s="19"/>
      <c r="LZ750" s="19"/>
      <c r="MA750" s="19"/>
      <c r="MB750" s="19"/>
      <c r="MC750" s="19"/>
      <c r="MD750" s="19"/>
      <c r="ME750" s="19"/>
      <c r="MF750" s="19"/>
      <c r="MG750" s="19"/>
      <c r="MH750" s="19"/>
      <c r="MI750" s="19"/>
      <c r="MJ750" s="19"/>
      <c r="MK750" s="19"/>
      <c r="ML750" s="19"/>
      <c r="MM750" s="19"/>
      <c r="MN750" s="19"/>
      <c r="MO750" s="19"/>
      <c r="MP750" s="19"/>
      <c r="MQ750" s="19"/>
      <c r="MR750" s="19"/>
      <c r="MS750" s="19"/>
      <c r="MT750" s="19"/>
      <c r="MU750" s="19"/>
      <c r="MV750" s="19"/>
      <c r="MW750" s="19"/>
      <c r="MX750" s="19"/>
      <c r="MY750" s="19"/>
      <c r="MZ750" s="19"/>
      <c r="NA750" s="19"/>
      <c r="NB750" s="19"/>
      <c r="NC750" s="19"/>
      <c r="ND750" s="19"/>
      <c r="NE750" s="19"/>
      <c r="NF750" s="19"/>
      <c r="NG750" s="19"/>
      <c r="NH750" s="19"/>
      <c r="NI750" s="19"/>
      <c r="NJ750" s="19"/>
      <c r="NK750" s="19"/>
      <c r="NL750" s="19"/>
      <c r="NM750" s="19"/>
      <c r="NN750" s="19"/>
      <c r="NO750" s="19"/>
      <c r="NP750" s="19"/>
      <c r="NQ750" s="19"/>
      <c r="NR750" s="19"/>
      <c r="NS750" s="19"/>
      <c r="NT750" s="19"/>
      <c r="NU750" s="19"/>
      <c r="NV750" s="19"/>
      <c r="NW750" s="19"/>
      <c r="NX750" s="19"/>
      <c r="NY750" s="19"/>
      <c r="NZ750" s="19"/>
      <c r="OA750" s="19"/>
      <c r="OB750" s="19"/>
      <c r="OC750" s="19"/>
      <c r="OD750" s="19"/>
      <c r="OE750" s="19"/>
      <c r="OF750" s="19"/>
      <c r="OG750" s="19"/>
      <c r="OH750" s="19"/>
      <c r="OI750" s="19"/>
      <c r="OJ750" s="19"/>
      <c r="OK750" s="19"/>
      <c r="OL750" s="19"/>
      <c r="OM750" s="19"/>
      <c r="ON750" s="19"/>
      <c r="OO750" s="19"/>
      <c r="OP750" s="19"/>
      <c r="OQ750" s="19"/>
      <c r="OR750" s="19"/>
      <c r="OS750" s="19"/>
      <c r="OT750" s="19"/>
      <c r="OU750" s="19"/>
      <c r="OV750" s="19"/>
      <c r="OW750" s="19"/>
      <c r="OX750" s="19"/>
      <c r="OY750" s="19"/>
      <c r="OZ750" s="19"/>
      <c r="PA750" s="19"/>
      <c r="PB750" s="19"/>
      <c r="PC750" s="19"/>
      <c r="PD750" s="19"/>
      <c r="PE750" s="19"/>
      <c r="PF750" s="19"/>
      <c r="PG750" s="19"/>
      <c r="PH750" s="19"/>
      <c r="PI750" s="19"/>
      <c r="PJ750" s="19"/>
      <c r="PK750" s="19"/>
      <c r="PL750" s="19"/>
      <c r="PM750" s="19"/>
      <c r="PN750" s="19"/>
      <c r="PO750" s="19"/>
      <c r="PP750" s="19"/>
      <c r="PQ750" s="19"/>
      <c r="PR750" s="19"/>
      <c r="PS750" s="19"/>
      <c r="PT750" s="19"/>
      <c r="PU750" s="19"/>
      <c r="PV750" s="19"/>
      <c r="PW750" s="19"/>
      <c r="PX750" s="19"/>
      <c r="PY750" s="19"/>
      <c r="PZ750" s="19"/>
      <c r="QA750" s="19"/>
      <c r="QB750" s="19"/>
      <c r="QC750" s="19"/>
      <c r="QD750" s="19"/>
      <c r="QE750" s="19"/>
      <c r="QF750" s="19"/>
      <c r="QG750" s="19"/>
      <c r="QH750" s="19"/>
      <c r="QI750" s="19"/>
      <c r="QJ750" s="19"/>
      <c r="QK750" s="19"/>
      <c r="QL750" s="19"/>
      <c r="QM750" s="19"/>
      <c r="QN750" s="19"/>
      <c r="QO750" s="19"/>
      <c r="QP750" s="19"/>
      <c r="QQ750" s="19"/>
      <c r="QR750" s="19"/>
      <c r="QS750" s="19"/>
      <c r="QT750" s="19"/>
      <c r="QU750" s="19"/>
      <c r="QV750" s="19"/>
      <c r="QW750" s="19"/>
      <c r="QX750" s="19"/>
      <c r="QY750" s="19"/>
      <c r="QZ750" s="19"/>
      <c r="RA750" s="19"/>
      <c r="RB750" s="19"/>
      <c r="RC750" s="19"/>
      <c r="RD750" s="19"/>
      <c r="RE750" s="19"/>
      <c r="RF750" s="19"/>
      <c r="RG750" s="19"/>
      <c r="RH750" s="19"/>
      <c r="RI750" s="19"/>
      <c r="RJ750" s="19"/>
      <c r="RK750" s="19"/>
      <c r="RL750" s="19"/>
      <c r="RM750" s="19"/>
      <c r="RN750" s="19"/>
      <c r="RO750" s="19"/>
      <c r="RP750" s="19"/>
      <c r="RQ750" s="19"/>
      <c r="RR750" s="19"/>
      <c r="RS750" s="19"/>
      <c r="RT750" s="19"/>
      <c r="RU750" s="19"/>
      <c r="RV750" s="19"/>
      <c r="RW750" s="19"/>
      <c r="RX750" s="19"/>
      <c r="RY750" s="19"/>
      <c r="RZ750" s="19"/>
      <c r="SA750" s="19"/>
      <c r="SB750" s="19"/>
      <c r="SC750" s="19"/>
      <c r="SD750" s="19"/>
      <c r="SE750" s="19"/>
      <c r="SF750" s="19"/>
      <c r="SG750" s="19"/>
      <c r="SH750" s="19"/>
      <c r="SI750" s="19"/>
      <c r="SJ750" s="19"/>
      <c r="SK750" s="19"/>
      <c r="SL750" s="19"/>
      <c r="SM750" s="19"/>
      <c r="SN750" s="19"/>
      <c r="SO750" s="19"/>
      <c r="SP750" s="19"/>
      <c r="SQ750" s="19"/>
      <c r="SR750" s="19"/>
      <c r="SS750" s="19"/>
      <c r="ST750" s="19"/>
      <c r="SU750" s="19"/>
      <c r="SV750" s="19"/>
      <c r="SW750" s="19"/>
      <c r="SX750" s="19"/>
      <c r="SY750" s="19"/>
      <c r="SZ750" s="19"/>
      <c r="TA750" s="19"/>
      <c r="TB750" s="19"/>
      <c r="TC750" s="19"/>
      <c r="TD750" s="19"/>
      <c r="TE750" s="19"/>
      <c r="TF750" s="19"/>
      <c r="TG750" s="19"/>
      <c r="TH750" s="19"/>
      <c r="TI750" s="19"/>
      <c r="TJ750" s="19"/>
      <c r="TK750" s="19"/>
      <c r="TL750" s="19"/>
      <c r="TM750" s="19"/>
      <c r="TN750" s="19"/>
      <c r="TO750" s="19"/>
      <c r="TP750" s="19"/>
      <c r="TQ750" s="19"/>
      <c r="TR750" s="19"/>
      <c r="TS750" s="19"/>
      <c r="TT750" s="19"/>
      <c r="TU750" s="19"/>
      <c r="TV750" s="19"/>
      <c r="TW750" s="19"/>
      <c r="TX750" s="19"/>
      <c r="TY750" s="19"/>
      <c r="TZ750" s="19"/>
      <c r="UA750" s="19"/>
      <c r="UB750" s="19"/>
      <c r="UC750" s="19"/>
      <c r="UD750" s="19"/>
      <c r="UE750" s="19"/>
      <c r="UF750" s="19"/>
      <c r="UG750" s="19"/>
      <c r="UH750" s="19"/>
      <c r="UI750" s="19"/>
      <c r="UJ750" s="19"/>
      <c r="UK750" s="19"/>
      <c r="UL750" s="19"/>
      <c r="UM750" s="19"/>
      <c r="UN750" s="19"/>
      <c r="UO750" s="19"/>
      <c r="UP750" s="19"/>
      <c r="UQ750" s="19"/>
      <c r="UR750" s="19"/>
      <c r="US750" s="19"/>
      <c r="UT750" s="19"/>
      <c r="UU750" s="19"/>
      <c r="UV750" s="19"/>
      <c r="UW750" s="19"/>
      <c r="UX750" s="19"/>
      <c r="UY750" s="19"/>
      <c r="UZ750" s="19"/>
      <c r="VA750" s="19"/>
      <c r="VB750" s="19"/>
      <c r="VC750" s="19"/>
      <c r="VD750" s="19"/>
      <c r="VE750" s="19"/>
      <c r="VF750" s="19"/>
      <c r="VG750" s="19"/>
      <c r="VH750" s="19"/>
      <c r="VI750" s="19"/>
      <c r="VJ750" s="19"/>
      <c r="VK750" s="19"/>
      <c r="VL750" s="19"/>
      <c r="VM750" s="19"/>
      <c r="VN750" s="19"/>
      <c r="VO750" s="19"/>
      <c r="VP750" s="19"/>
      <c r="VQ750" s="19"/>
      <c r="VR750" s="19"/>
      <c r="VS750" s="19"/>
      <c r="VT750" s="19"/>
      <c r="VU750" s="19"/>
      <c r="VV750" s="19"/>
      <c r="VW750" s="19"/>
      <c r="VX750" s="19"/>
      <c r="VY750" s="19"/>
      <c r="VZ750" s="19"/>
      <c r="WA750" s="19"/>
      <c r="WB750" s="19"/>
      <c r="WC750" s="19"/>
      <c r="WD750" s="19"/>
      <c r="WE750" s="19"/>
      <c r="WF750" s="19"/>
      <c r="WG750" s="19"/>
      <c r="WH750" s="19"/>
      <c r="WI750" s="19"/>
      <c r="WJ750" s="19"/>
      <c r="WK750" s="19"/>
      <c r="WL750" s="19"/>
      <c r="WM750" s="19"/>
      <c r="WN750" s="19"/>
      <c r="WO750" s="19"/>
      <c r="WP750" s="19"/>
      <c r="WQ750" s="19"/>
      <c r="WR750" s="19"/>
      <c r="WS750" s="19"/>
      <c r="WT750" s="19"/>
      <c r="WU750" s="19"/>
      <c r="WV750" s="19"/>
    </row>
    <row r="751" spans="1:620" s="20" customFormat="1" ht="39.75" customHeight="1" x14ac:dyDescent="0.2">
      <c r="A751" s="43" t="s">
        <v>984</v>
      </c>
      <c r="B751" s="44"/>
      <c r="C751" s="44"/>
      <c r="D751" s="44"/>
      <c r="E751" s="45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60" t="s">
        <v>552</v>
      </c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 t="s">
        <v>77</v>
      </c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84" t="s">
        <v>94</v>
      </c>
      <c r="AZ751" s="84"/>
      <c r="BA751" s="84"/>
      <c r="BB751" s="84"/>
      <c r="BC751" s="84"/>
      <c r="BD751" s="84"/>
      <c r="BE751" s="60" t="s">
        <v>95</v>
      </c>
      <c r="BF751" s="60"/>
      <c r="BG751" s="60"/>
      <c r="BH751" s="60"/>
      <c r="BI751" s="60"/>
      <c r="BJ751" s="60"/>
      <c r="BK751" s="60"/>
      <c r="BL751" s="60"/>
      <c r="BM751" s="60"/>
      <c r="BN751" s="81">
        <v>1052</v>
      </c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76" t="s">
        <v>22</v>
      </c>
      <c r="BZ751" s="76"/>
      <c r="CA751" s="76"/>
      <c r="CB751" s="76"/>
      <c r="CC751" s="76"/>
      <c r="CD751" s="76"/>
      <c r="CE751" s="62" t="s">
        <v>80</v>
      </c>
      <c r="CF751" s="62"/>
      <c r="CG751" s="62"/>
      <c r="CH751" s="62"/>
      <c r="CI751" s="62"/>
      <c r="CJ751" s="62"/>
      <c r="CK751" s="62"/>
      <c r="CL751" s="62"/>
      <c r="CM751" s="62"/>
      <c r="CN751" s="85">
        <v>437800</v>
      </c>
      <c r="CO751" s="85"/>
      <c r="CP751" s="85"/>
      <c r="CQ751" s="85"/>
      <c r="CR751" s="85"/>
      <c r="CS751" s="85"/>
      <c r="CT751" s="85"/>
      <c r="CU751" s="85"/>
      <c r="CV751" s="85"/>
      <c r="CW751" s="85"/>
      <c r="CX751" s="85"/>
      <c r="CY751" s="85"/>
      <c r="CZ751" s="85"/>
      <c r="DA751" s="85"/>
      <c r="DB751" s="59" t="s">
        <v>634</v>
      </c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 t="s">
        <v>644</v>
      </c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62" t="s">
        <v>86</v>
      </c>
      <c r="EA751" s="62"/>
      <c r="EB751" s="62"/>
      <c r="EC751" s="62"/>
      <c r="ED751" s="62"/>
      <c r="EE751" s="62"/>
      <c r="EF751" s="62"/>
      <c r="EG751" s="62"/>
      <c r="EH751" s="62"/>
      <c r="EI751" s="62"/>
      <c r="EJ751" s="62"/>
      <c r="EK751" s="62"/>
      <c r="EL751" s="62" t="s">
        <v>84</v>
      </c>
      <c r="EM751" s="62"/>
      <c r="EN751" s="62"/>
      <c r="EO751" s="62"/>
      <c r="EP751" s="62"/>
      <c r="EQ751" s="62"/>
      <c r="ER751" s="62"/>
      <c r="ES751" s="62"/>
      <c r="ET751" s="62"/>
      <c r="EU751" s="62"/>
      <c r="EV751" s="62"/>
      <c r="EW751" s="62"/>
      <c r="EX751" s="62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1"/>
      <c r="FM751" s="141"/>
      <c r="FN751" s="141"/>
      <c r="FO751" s="141"/>
      <c r="FP751" s="141"/>
      <c r="FQ751" s="141"/>
      <c r="FR751" s="141"/>
      <c r="FS751" s="141"/>
      <c r="FT751" s="141"/>
      <c r="FU751" s="141"/>
      <c r="FV751" s="141"/>
      <c r="FW751" s="141"/>
      <c r="FX751" s="141"/>
      <c r="FY751" s="141"/>
      <c r="FZ751" s="141"/>
      <c r="GA751" s="141"/>
      <c r="GB751" s="141"/>
      <c r="GC751" s="141"/>
      <c r="GD751" s="141"/>
      <c r="GE751" s="141"/>
      <c r="GF751" s="141"/>
      <c r="GG751" s="141"/>
      <c r="GH751" s="141"/>
      <c r="GI751" s="141"/>
      <c r="GJ751" s="141"/>
      <c r="GK751" s="141"/>
      <c r="GL751" s="141"/>
      <c r="GM751" s="140"/>
      <c r="GN751" s="140"/>
      <c r="GO751" s="140"/>
      <c r="GP751" s="140"/>
      <c r="GQ751" s="140"/>
      <c r="GR751" s="140"/>
      <c r="GS751" s="141"/>
      <c r="GT751" s="141"/>
      <c r="GU751" s="141"/>
      <c r="GV751" s="141"/>
      <c r="GW751" s="141"/>
      <c r="GX751" s="141"/>
      <c r="GY751" s="141"/>
      <c r="GZ751" s="141"/>
      <c r="HA751" s="141"/>
      <c r="HB751" s="142"/>
      <c r="HC751" s="142"/>
      <c r="HD751" s="142"/>
      <c r="HE751" s="142"/>
      <c r="HF751" s="142"/>
      <c r="HG751" s="142"/>
      <c r="HH751" s="142"/>
      <c r="HI751" s="142"/>
      <c r="HJ751" s="142"/>
      <c r="HK751" s="142"/>
      <c r="HL751" s="142"/>
      <c r="HM751" s="143"/>
      <c r="HN751" s="143"/>
      <c r="HO751" s="143"/>
      <c r="HP751" s="143"/>
      <c r="HQ751" s="143"/>
      <c r="HR751" s="143"/>
      <c r="HS751" s="141"/>
      <c r="HT751" s="141"/>
      <c r="HU751" s="141"/>
      <c r="HV751" s="141"/>
      <c r="HW751" s="141"/>
      <c r="HX751" s="141"/>
      <c r="HY751" s="141"/>
      <c r="HZ751" s="141"/>
      <c r="IA751" s="141"/>
      <c r="IB751" s="144"/>
      <c r="IC751" s="144"/>
      <c r="ID751" s="144"/>
      <c r="IE751" s="144"/>
      <c r="IF751" s="144"/>
      <c r="IG751" s="144"/>
      <c r="IH751" s="144"/>
      <c r="II751" s="144"/>
      <c r="IJ751" s="144"/>
      <c r="IK751" s="144"/>
      <c r="IL751" s="144"/>
      <c r="IM751" s="144"/>
      <c r="IN751" s="144"/>
      <c r="IO751" s="144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9"/>
      <c r="JO751" s="139"/>
      <c r="JP751" s="139"/>
      <c r="JQ751" s="139"/>
      <c r="JR751" s="139"/>
      <c r="JS751" s="139"/>
      <c r="JT751" s="139"/>
      <c r="JU751" s="139"/>
      <c r="JV751" s="139"/>
      <c r="JW751" s="139"/>
      <c r="JX751" s="139"/>
      <c r="JY751" s="139"/>
      <c r="JZ751" s="139"/>
      <c r="KA751" s="139"/>
      <c r="KB751" s="139"/>
      <c r="KC751" s="139"/>
      <c r="KD751" s="139"/>
      <c r="KE751" s="139"/>
      <c r="KF751" s="139"/>
      <c r="KG751" s="139"/>
      <c r="KH751" s="139"/>
      <c r="KI751" s="139"/>
      <c r="KJ751" s="139"/>
      <c r="KK751" s="139"/>
      <c r="KL751" s="139"/>
      <c r="KM751" s="139"/>
      <c r="KN751" s="139"/>
      <c r="KO751" s="139"/>
      <c r="KP751" s="139"/>
      <c r="KQ751" s="22"/>
      <c r="KR751" s="23"/>
      <c r="KS751" s="19"/>
      <c r="KT751" s="19"/>
      <c r="KU751" s="19"/>
      <c r="KV751" s="19"/>
      <c r="KW751" s="19"/>
      <c r="KX751" s="19"/>
      <c r="KY751" s="19"/>
      <c r="KZ751" s="19"/>
      <c r="LA751" s="19"/>
      <c r="LB751" s="19"/>
      <c r="LC751" s="19"/>
      <c r="LD751" s="19"/>
      <c r="LE751" s="19"/>
      <c r="LF751" s="19"/>
      <c r="LG751" s="19"/>
      <c r="LH751" s="19"/>
      <c r="LI751" s="19"/>
      <c r="LJ751" s="19"/>
      <c r="LK751" s="19"/>
      <c r="LL751" s="19"/>
      <c r="LM751" s="19"/>
      <c r="LN751" s="19"/>
      <c r="LO751" s="19"/>
      <c r="LP751" s="19"/>
      <c r="LQ751" s="19"/>
      <c r="LR751" s="19"/>
      <c r="LS751" s="19"/>
      <c r="LT751" s="19"/>
      <c r="LU751" s="19"/>
      <c r="LV751" s="19"/>
      <c r="LW751" s="19"/>
      <c r="LX751" s="19"/>
      <c r="LY751" s="19"/>
      <c r="LZ751" s="19"/>
      <c r="MA751" s="19"/>
      <c r="MB751" s="19"/>
      <c r="MC751" s="19"/>
      <c r="MD751" s="19"/>
      <c r="ME751" s="19"/>
      <c r="MF751" s="19"/>
      <c r="MG751" s="19"/>
      <c r="MH751" s="19"/>
      <c r="MI751" s="19"/>
      <c r="MJ751" s="19"/>
      <c r="MK751" s="19"/>
      <c r="ML751" s="19"/>
      <c r="MM751" s="19"/>
      <c r="MN751" s="19"/>
      <c r="MO751" s="19"/>
      <c r="MP751" s="19"/>
      <c r="MQ751" s="19"/>
      <c r="MR751" s="19"/>
      <c r="MS751" s="19"/>
      <c r="MT751" s="19"/>
      <c r="MU751" s="19"/>
      <c r="MV751" s="19"/>
      <c r="MW751" s="19"/>
      <c r="MX751" s="19"/>
      <c r="MY751" s="19"/>
      <c r="MZ751" s="19"/>
      <c r="NA751" s="19"/>
      <c r="NB751" s="19"/>
      <c r="NC751" s="19"/>
      <c r="ND751" s="19"/>
      <c r="NE751" s="19"/>
      <c r="NF751" s="19"/>
      <c r="NG751" s="19"/>
      <c r="NH751" s="19"/>
      <c r="NI751" s="19"/>
      <c r="NJ751" s="19"/>
      <c r="NK751" s="19"/>
      <c r="NL751" s="19"/>
      <c r="NM751" s="19"/>
      <c r="NN751" s="19"/>
      <c r="NO751" s="19"/>
      <c r="NP751" s="19"/>
      <c r="NQ751" s="19"/>
      <c r="NR751" s="19"/>
      <c r="NS751" s="19"/>
      <c r="NT751" s="19"/>
      <c r="NU751" s="19"/>
      <c r="NV751" s="19"/>
      <c r="NW751" s="19"/>
      <c r="NX751" s="19"/>
      <c r="NY751" s="19"/>
      <c r="NZ751" s="19"/>
      <c r="OA751" s="19"/>
      <c r="OB751" s="19"/>
      <c r="OC751" s="19"/>
      <c r="OD751" s="19"/>
      <c r="OE751" s="19"/>
      <c r="OF751" s="19"/>
      <c r="OG751" s="19"/>
      <c r="OH751" s="19"/>
      <c r="OI751" s="19"/>
      <c r="OJ751" s="19"/>
      <c r="OK751" s="19"/>
      <c r="OL751" s="19"/>
      <c r="OM751" s="19"/>
      <c r="ON751" s="19"/>
      <c r="OO751" s="19"/>
      <c r="OP751" s="19"/>
      <c r="OQ751" s="19"/>
      <c r="OR751" s="19"/>
      <c r="OS751" s="19"/>
      <c r="OT751" s="19"/>
      <c r="OU751" s="19"/>
      <c r="OV751" s="19"/>
      <c r="OW751" s="19"/>
      <c r="OX751" s="19"/>
      <c r="OY751" s="19"/>
      <c r="OZ751" s="19"/>
      <c r="PA751" s="19"/>
      <c r="PB751" s="19"/>
      <c r="PC751" s="19"/>
      <c r="PD751" s="19"/>
      <c r="PE751" s="19"/>
      <c r="PF751" s="19"/>
      <c r="PG751" s="19"/>
      <c r="PH751" s="19"/>
      <c r="PI751" s="19"/>
      <c r="PJ751" s="19"/>
      <c r="PK751" s="19"/>
      <c r="PL751" s="19"/>
      <c r="PM751" s="19"/>
      <c r="PN751" s="19"/>
      <c r="PO751" s="19"/>
      <c r="PP751" s="19"/>
      <c r="PQ751" s="19"/>
      <c r="PR751" s="19"/>
      <c r="PS751" s="19"/>
      <c r="PT751" s="19"/>
      <c r="PU751" s="19"/>
      <c r="PV751" s="19"/>
      <c r="PW751" s="19"/>
      <c r="PX751" s="19"/>
      <c r="PY751" s="19"/>
      <c r="PZ751" s="19"/>
      <c r="QA751" s="19"/>
      <c r="QB751" s="19"/>
      <c r="QC751" s="19"/>
      <c r="QD751" s="19"/>
      <c r="QE751" s="19"/>
      <c r="QF751" s="19"/>
      <c r="QG751" s="19"/>
      <c r="QH751" s="19"/>
      <c r="QI751" s="19"/>
      <c r="QJ751" s="19"/>
      <c r="QK751" s="19"/>
      <c r="QL751" s="19"/>
      <c r="QM751" s="19"/>
      <c r="QN751" s="19"/>
      <c r="QO751" s="19"/>
      <c r="QP751" s="19"/>
      <c r="QQ751" s="19"/>
      <c r="QR751" s="19"/>
      <c r="QS751" s="19"/>
      <c r="QT751" s="19"/>
      <c r="QU751" s="19"/>
      <c r="QV751" s="19"/>
      <c r="QW751" s="19"/>
      <c r="QX751" s="19"/>
      <c r="QY751" s="19"/>
      <c r="QZ751" s="19"/>
      <c r="RA751" s="19"/>
      <c r="RB751" s="19"/>
      <c r="RC751" s="19"/>
      <c r="RD751" s="19"/>
      <c r="RE751" s="19"/>
      <c r="RF751" s="19"/>
      <c r="RG751" s="19"/>
      <c r="RH751" s="19"/>
      <c r="RI751" s="19"/>
      <c r="RJ751" s="19"/>
      <c r="RK751" s="19"/>
      <c r="RL751" s="19"/>
      <c r="RM751" s="19"/>
      <c r="RN751" s="19"/>
      <c r="RO751" s="19"/>
      <c r="RP751" s="19"/>
      <c r="RQ751" s="19"/>
      <c r="RR751" s="19"/>
      <c r="RS751" s="19"/>
      <c r="RT751" s="19"/>
      <c r="RU751" s="19"/>
      <c r="RV751" s="19"/>
      <c r="RW751" s="19"/>
      <c r="RX751" s="19"/>
      <c r="RY751" s="19"/>
      <c r="RZ751" s="19"/>
      <c r="SA751" s="19"/>
      <c r="SB751" s="19"/>
      <c r="SC751" s="19"/>
      <c r="SD751" s="19"/>
      <c r="SE751" s="19"/>
      <c r="SF751" s="19"/>
      <c r="SG751" s="19"/>
      <c r="SH751" s="19"/>
      <c r="SI751" s="19"/>
      <c r="SJ751" s="19"/>
      <c r="SK751" s="19"/>
      <c r="SL751" s="19"/>
      <c r="SM751" s="19"/>
      <c r="SN751" s="19"/>
      <c r="SO751" s="19"/>
      <c r="SP751" s="19"/>
      <c r="SQ751" s="19"/>
      <c r="SR751" s="19"/>
      <c r="SS751" s="19"/>
      <c r="ST751" s="19"/>
      <c r="SU751" s="19"/>
      <c r="SV751" s="19"/>
      <c r="SW751" s="19"/>
      <c r="SX751" s="19"/>
      <c r="SY751" s="19"/>
      <c r="SZ751" s="19"/>
      <c r="TA751" s="19"/>
      <c r="TB751" s="19"/>
      <c r="TC751" s="19"/>
      <c r="TD751" s="19"/>
      <c r="TE751" s="19"/>
      <c r="TF751" s="19"/>
      <c r="TG751" s="19"/>
      <c r="TH751" s="19"/>
      <c r="TI751" s="19"/>
      <c r="TJ751" s="19"/>
      <c r="TK751" s="19"/>
      <c r="TL751" s="19"/>
      <c r="TM751" s="19"/>
      <c r="TN751" s="19"/>
      <c r="TO751" s="19"/>
      <c r="TP751" s="19"/>
      <c r="TQ751" s="19"/>
      <c r="TR751" s="19"/>
      <c r="TS751" s="19"/>
      <c r="TT751" s="19"/>
      <c r="TU751" s="19"/>
      <c r="TV751" s="19"/>
      <c r="TW751" s="19"/>
      <c r="TX751" s="19"/>
      <c r="TY751" s="19"/>
      <c r="TZ751" s="19"/>
      <c r="UA751" s="19"/>
      <c r="UB751" s="19"/>
      <c r="UC751" s="19"/>
      <c r="UD751" s="19"/>
      <c r="UE751" s="19"/>
      <c r="UF751" s="19"/>
      <c r="UG751" s="19"/>
      <c r="UH751" s="19"/>
      <c r="UI751" s="19"/>
      <c r="UJ751" s="19"/>
      <c r="UK751" s="19"/>
      <c r="UL751" s="19"/>
      <c r="UM751" s="19"/>
      <c r="UN751" s="19"/>
      <c r="UO751" s="19"/>
      <c r="UP751" s="19"/>
      <c r="UQ751" s="19"/>
      <c r="UR751" s="19"/>
      <c r="US751" s="19"/>
      <c r="UT751" s="19"/>
      <c r="UU751" s="19"/>
      <c r="UV751" s="19"/>
      <c r="UW751" s="19"/>
      <c r="UX751" s="19"/>
      <c r="UY751" s="19"/>
      <c r="UZ751" s="19"/>
      <c r="VA751" s="19"/>
      <c r="VB751" s="19"/>
      <c r="VC751" s="19"/>
      <c r="VD751" s="19"/>
      <c r="VE751" s="19"/>
      <c r="VF751" s="19"/>
      <c r="VG751" s="19"/>
      <c r="VH751" s="19"/>
      <c r="VI751" s="19"/>
      <c r="VJ751" s="19"/>
      <c r="VK751" s="19"/>
      <c r="VL751" s="19"/>
      <c r="VM751" s="19"/>
      <c r="VN751" s="19"/>
      <c r="VO751" s="19"/>
      <c r="VP751" s="19"/>
      <c r="VQ751" s="19"/>
      <c r="VR751" s="19"/>
      <c r="VS751" s="19"/>
      <c r="VT751" s="19"/>
      <c r="VU751" s="19"/>
      <c r="VV751" s="19"/>
      <c r="VW751" s="19"/>
      <c r="VX751" s="19"/>
      <c r="VY751" s="19"/>
      <c r="VZ751" s="19"/>
      <c r="WA751" s="19"/>
      <c r="WB751" s="19"/>
      <c r="WC751" s="19"/>
      <c r="WD751" s="19"/>
      <c r="WE751" s="19"/>
      <c r="WF751" s="19"/>
      <c r="WG751" s="19"/>
      <c r="WH751" s="19"/>
      <c r="WI751" s="19"/>
      <c r="WJ751" s="19"/>
      <c r="WK751" s="19"/>
      <c r="WL751" s="19"/>
      <c r="WM751" s="19"/>
      <c r="WN751" s="19"/>
      <c r="WO751" s="19"/>
      <c r="WP751" s="19"/>
      <c r="WQ751" s="19"/>
      <c r="WR751" s="19"/>
      <c r="WS751" s="19"/>
      <c r="WT751" s="19"/>
      <c r="WU751" s="19"/>
      <c r="WV751" s="19"/>
    </row>
    <row r="752" spans="1:620" s="20" customFormat="1" ht="39.75" customHeight="1" x14ac:dyDescent="0.2">
      <c r="A752" s="43" t="s">
        <v>985</v>
      </c>
      <c r="B752" s="44"/>
      <c r="C752" s="44"/>
      <c r="D752" s="44"/>
      <c r="E752" s="45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60" t="s">
        <v>382</v>
      </c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 t="s">
        <v>77</v>
      </c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84" t="s">
        <v>94</v>
      </c>
      <c r="AZ752" s="84"/>
      <c r="BA752" s="84"/>
      <c r="BB752" s="84"/>
      <c r="BC752" s="84"/>
      <c r="BD752" s="84"/>
      <c r="BE752" s="60" t="s">
        <v>95</v>
      </c>
      <c r="BF752" s="60"/>
      <c r="BG752" s="60"/>
      <c r="BH752" s="60"/>
      <c r="BI752" s="60"/>
      <c r="BJ752" s="60"/>
      <c r="BK752" s="60"/>
      <c r="BL752" s="60"/>
      <c r="BM752" s="60"/>
      <c r="BN752" s="80">
        <f>850+850+1100+1100+60+15+50+50+60+12</f>
        <v>4147</v>
      </c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76" t="s">
        <v>22</v>
      </c>
      <c r="BZ752" s="76"/>
      <c r="CA752" s="76"/>
      <c r="CB752" s="76"/>
      <c r="CC752" s="76"/>
      <c r="CD752" s="76"/>
      <c r="CE752" s="62" t="s">
        <v>80</v>
      </c>
      <c r="CF752" s="62"/>
      <c r="CG752" s="62"/>
      <c r="CH752" s="62"/>
      <c r="CI752" s="62"/>
      <c r="CJ752" s="62"/>
      <c r="CK752" s="62"/>
      <c r="CL752" s="62"/>
      <c r="CM752" s="62"/>
      <c r="CN752" s="85">
        <v>5391478.9100000001</v>
      </c>
      <c r="CO752" s="85"/>
      <c r="CP752" s="85"/>
      <c r="CQ752" s="85"/>
      <c r="CR752" s="85"/>
      <c r="CS752" s="85"/>
      <c r="CT752" s="85"/>
      <c r="CU752" s="85"/>
      <c r="CV752" s="85"/>
      <c r="CW752" s="85"/>
      <c r="CX752" s="85"/>
      <c r="CY752" s="85"/>
      <c r="CZ752" s="85"/>
      <c r="DA752" s="85"/>
      <c r="DB752" s="59" t="s">
        <v>634</v>
      </c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 t="s">
        <v>644</v>
      </c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62" t="s">
        <v>102</v>
      </c>
      <c r="EA752" s="62"/>
      <c r="EB752" s="62"/>
      <c r="EC752" s="62"/>
      <c r="ED752" s="62"/>
      <c r="EE752" s="62"/>
      <c r="EF752" s="62"/>
      <c r="EG752" s="62"/>
      <c r="EH752" s="62"/>
      <c r="EI752" s="62"/>
      <c r="EJ752" s="62"/>
      <c r="EK752" s="62"/>
      <c r="EL752" s="62" t="s">
        <v>103</v>
      </c>
      <c r="EM752" s="62"/>
      <c r="EN752" s="62"/>
      <c r="EO752" s="62"/>
      <c r="EP752" s="62"/>
      <c r="EQ752" s="62"/>
      <c r="ER752" s="62"/>
      <c r="ES752" s="62"/>
      <c r="ET752" s="62"/>
      <c r="EU752" s="62"/>
      <c r="EV752" s="62"/>
      <c r="EW752" s="62"/>
      <c r="EX752" s="62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1"/>
      <c r="FM752" s="141"/>
      <c r="FN752" s="141"/>
      <c r="FO752" s="141"/>
      <c r="FP752" s="141"/>
      <c r="FQ752" s="141"/>
      <c r="FR752" s="141"/>
      <c r="FS752" s="141"/>
      <c r="FT752" s="141"/>
      <c r="FU752" s="141"/>
      <c r="FV752" s="141"/>
      <c r="FW752" s="141"/>
      <c r="FX752" s="141"/>
      <c r="FY752" s="141"/>
      <c r="FZ752" s="141"/>
      <c r="GA752" s="141"/>
      <c r="GB752" s="141"/>
      <c r="GC752" s="141"/>
      <c r="GD752" s="141"/>
      <c r="GE752" s="141"/>
      <c r="GF752" s="141"/>
      <c r="GG752" s="141"/>
      <c r="GH752" s="141"/>
      <c r="GI752" s="141"/>
      <c r="GJ752" s="141"/>
      <c r="GK752" s="141"/>
      <c r="GL752" s="141"/>
      <c r="GM752" s="140"/>
      <c r="GN752" s="140"/>
      <c r="GO752" s="140"/>
      <c r="GP752" s="140"/>
      <c r="GQ752" s="140"/>
      <c r="GR752" s="140"/>
      <c r="GS752" s="141"/>
      <c r="GT752" s="141"/>
      <c r="GU752" s="141"/>
      <c r="GV752" s="141"/>
      <c r="GW752" s="141"/>
      <c r="GX752" s="141"/>
      <c r="GY752" s="141"/>
      <c r="GZ752" s="141"/>
      <c r="HA752" s="141"/>
      <c r="HB752" s="142"/>
      <c r="HC752" s="142"/>
      <c r="HD752" s="142"/>
      <c r="HE752" s="142"/>
      <c r="HF752" s="142"/>
      <c r="HG752" s="142"/>
      <c r="HH752" s="142"/>
      <c r="HI752" s="142"/>
      <c r="HJ752" s="142"/>
      <c r="HK752" s="142"/>
      <c r="HL752" s="142"/>
      <c r="HM752" s="143"/>
      <c r="HN752" s="143"/>
      <c r="HO752" s="143"/>
      <c r="HP752" s="143"/>
      <c r="HQ752" s="143"/>
      <c r="HR752" s="143"/>
      <c r="HS752" s="141"/>
      <c r="HT752" s="141"/>
      <c r="HU752" s="141"/>
      <c r="HV752" s="141"/>
      <c r="HW752" s="141"/>
      <c r="HX752" s="141"/>
      <c r="HY752" s="141"/>
      <c r="HZ752" s="141"/>
      <c r="IA752" s="141"/>
      <c r="IB752" s="144"/>
      <c r="IC752" s="144"/>
      <c r="ID752" s="144"/>
      <c r="IE752" s="144"/>
      <c r="IF752" s="144"/>
      <c r="IG752" s="144"/>
      <c r="IH752" s="144"/>
      <c r="II752" s="144"/>
      <c r="IJ752" s="144"/>
      <c r="IK752" s="144"/>
      <c r="IL752" s="144"/>
      <c r="IM752" s="144"/>
      <c r="IN752" s="144"/>
      <c r="IO752" s="144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9"/>
      <c r="JO752" s="139"/>
      <c r="JP752" s="139"/>
      <c r="JQ752" s="139"/>
      <c r="JR752" s="139"/>
      <c r="JS752" s="139"/>
      <c r="JT752" s="139"/>
      <c r="JU752" s="139"/>
      <c r="JV752" s="139"/>
      <c r="JW752" s="139"/>
      <c r="JX752" s="139"/>
      <c r="JY752" s="139"/>
      <c r="JZ752" s="139"/>
      <c r="KA752" s="139"/>
      <c r="KB752" s="139"/>
      <c r="KC752" s="139"/>
      <c r="KD752" s="139"/>
      <c r="KE752" s="139"/>
      <c r="KF752" s="139"/>
      <c r="KG752" s="139"/>
      <c r="KH752" s="139"/>
      <c r="KI752" s="139"/>
      <c r="KJ752" s="139"/>
      <c r="KK752" s="139"/>
      <c r="KL752" s="139"/>
      <c r="KM752" s="139"/>
      <c r="KN752" s="139"/>
      <c r="KO752" s="139"/>
      <c r="KP752" s="139"/>
      <c r="KQ752" s="22"/>
      <c r="KR752" s="23"/>
      <c r="KS752" s="19"/>
      <c r="KT752" s="19"/>
      <c r="KU752" s="19"/>
      <c r="KV752" s="19"/>
      <c r="KW752" s="19"/>
      <c r="KX752" s="19"/>
      <c r="KY752" s="19"/>
      <c r="KZ752" s="19"/>
      <c r="LA752" s="19"/>
      <c r="LB752" s="19"/>
      <c r="LC752" s="19"/>
      <c r="LD752" s="19"/>
      <c r="LE752" s="19"/>
      <c r="LF752" s="19"/>
      <c r="LG752" s="19"/>
      <c r="LH752" s="19"/>
      <c r="LI752" s="19"/>
      <c r="LJ752" s="19"/>
      <c r="LK752" s="19"/>
      <c r="LL752" s="19"/>
      <c r="LM752" s="19"/>
      <c r="LN752" s="19"/>
      <c r="LO752" s="19"/>
      <c r="LP752" s="19"/>
      <c r="LQ752" s="19"/>
      <c r="LR752" s="19"/>
      <c r="LS752" s="19"/>
      <c r="LT752" s="19"/>
      <c r="LU752" s="19"/>
      <c r="LV752" s="19"/>
      <c r="LW752" s="19"/>
      <c r="LX752" s="19"/>
      <c r="LY752" s="19"/>
      <c r="LZ752" s="19"/>
      <c r="MA752" s="19"/>
      <c r="MB752" s="19"/>
      <c r="MC752" s="19"/>
      <c r="MD752" s="19"/>
      <c r="ME752" s="19"/>
      <c r="MF752" s="19"/>
      <c r="MG752" s="19"/>
      <c r="MH752" s="19"/>
      <c r="MI752" s="19"/>
      <c r="MJ752" s="19"/>
      <c r="MK752" s="19"/>
      <c r="ML752" s="19"/>
      <c r="MM752" s="19"/>
      <c r="MN752" s="19"/>
      <c r="MO752" s="19"/>
      <c r="MP752" s="19"/>
      <c r="MQ752" s="19"/>
      <c r="MR752" s="19"/>
      <c r="MS752" s="19"/>
      <c r="MT752" s="19"/>
      <c r="MU752" s="19"/>
      <c r="MV752" s="19"/>
      <c r="MW752" s="19"/>
      <c r="MX752" s="19"/>
      <c r="MY752" s="19"/>
      <c r="MZ752" s="19"/>
      <c r="NA752" s="19"/>
      <c r="NB752" s="19"/>
      <c r="NC752" s="19"/>
      <c r="ND752" s="19"/>
      <c r="NE752" s="19"/>
      <c r="NF752" s="19"/>
      <c r="NG752" s="19"/>
      <c r="NH752" s="19"/>
      <c r="NI752" s="19"/>
      <c r="NJ752" s="19"/>
      <c r="NK752" s="19"/>
      <c r="NL752" s="19"/>
      <c r="NM752" s="19"/>
      <c r="NN752" s="19"/>
      <c r="NO752" s="19"/>
      <c r="NP752" s="19"/>
      <c r="NQ752" s="19"/>
      <c r="NR752" s="19"/>
      <c r="NS752" s="19"/>
      <c r="NT752" s="19"/>
      <c r="NU752" s="19"/>
      <c r="NV752" s="19"/>
      <c r="NW752" s="19"/>
      <c r="NX752" s="19"/>
      <c r="NY752" s="19"/>
      <c r="NZ752" s="19"/>
      <c r="OA752" s="19"/>
      <c r="OB752" s="19"/>
      <c r="OC752" s="19"/>
      <c r="OD752" s="19"/>
      <c r="OE752" s="19"/>
      <c r="OF752" s="19"/>
      <c r="OG752" s="19"/>
      <c r="OH752" s="19"/>
      <c r="OI752" s="19"/>
      <c r="OJ752" s="19"/>
      <c r="OK752" s="19"/>
      <c r="OL752" s="19"/>
      <c r="OM752" s="19"/>
      <c r="ON752" s="19"/>
      <c r="OO752" s="19"/>
      <c r="OP752" s="19"/>
      <c r="OQ752" s="19"/>
      <c r="OR752" s="19"/>
      <c r="OS752" s="19"/>
      <c r="OT752" s="19"/>
      <c r="OU752" s="19"/>
      <c r="OV752" s="19"/>
      <c r="OW752" s="19"/>
      <c r="OX752" s="19"/>
      <c r="OY752" s="19"/>
      <c r="OZ752" s="19"/>
      <c r="PA752" s="19"/>
      <c r="PB752" s="19"/>
      <c r="PC752" s="19"/>
      <c r="PD752" s="19"/>
      <c r="PE752" s="19"/>
      <c r="PF752" s="19"/>
      <c r="PG752" s="19"/>
      <c r="PH752" s="19"/>
      <c r="PI752" s="19"/>
      <c r="PJ752" s="19"/>
      <c r="PK752" s="19"/>
      <c r="PL752" s="19"/>
      <c r="PM752" s="19"/>
      <c r="PN752" s="19"/>
      <c r="PO752" s="19"/>
      <c r="PP752" s="19"/>
      <c r="PQ752" s="19"/>
      <c r="PR752" s="19"/>
      <c r="PS752" s="19"/>
      <c r="PT752" s="19"/>
      <c r="PU752" s="19"/>
      <c r="PV752" s="19"/>
      <c r="PW752" s="19"/>
      <c r="PX752" s="19"/>
      <c r="PY752" s="19"/>
      <c r="PZ752" s="19"/>
      <c r="QA752" s="19"/>
      <c r="QB752" s="19"/>
      <c r="QC752" s="19"/>
      <c r="QD752" s="19"/>
      <c r="QE752" s="19"/>
      <c r="QF752" s="19"/>
      <c r="QG752" s="19"/>
      <c r="QH752" s="19"/>
      <c r="QI752" s="19"/>
      <c r="QJ752" s="19"/>
      <c r="QK752" s="19"/>
      <c r="QL752" s="19"/>
      <c r="QM752" s="19"/>
      <c r="QN752" s="19"/>
      <c r="QO752" s="19"/>
      <c r="QP752" s="19"/>
      <c r="QQ752" s="19"/>
      <c r="QR752" s="19"/>
      <c r="QS752" s="19"/>
      <c r="QT752" s="19"/>
      <c r="QU752" s="19"/>
      <c r="QV752" s="19"/>
      <c r="QW752" s="19"/>
      <c r="QX752" s="19"/>
      <c r="QY752" s="19"/>
      <c r="QZ752" s="19"/>
      <c r="RA752" s="19"/>
      <c r="RB752" s="19"/>
      <c r="RC752" s="19"/>
      <c r="RD752" s="19"/>
      <c r="RE752" s="19"/>
      <c r="RF752" s="19"/>
      <c r="RG752" s="19"/>
      <c r="RH752" s="19"/>
      <c r="RI752" s="19"/>
      <c r="RJ752" s="19"/>
      <c r="RK752" s="19"/>
      <c r="RL752" s="19"/>
      <c r="RM752" s="19"/>
      <c r="RN752" s="19"/>
      <c r="RO752" s="19"/>
      <c r="RP752" s="19"/>
      <c r="RQ752" s="19"/>
      <c r="RR752" s="19"/>
      <c r="RS752" s="19"/>
      <c r="RT752" s="19"/>
      <c r="RU752" s="19"/>
      <c r="RV752" s="19"/>
      <c r="RW752" s="19"/>
      <c r="RX752" s="19"/>
      <c r="RY752" s="19"/>
      <c r="RZ752" s="19"/>
      <c r="SA752" s="19"/>
      <c r="SB752" s="19"/>
      <c r="SC752" s="19"/>
      <c r="SD752" s="19"/>
      <c r="SE752" s="19"/>
      <c r="SF752" s="19"/>
      <c r="SG752" s="19"/>
      <c r="SH752" s="19"/>
      <c r="SI752" s="19"/>
      <c r="SJ752" s="19"/>
      <c r="SK752" s="19"/>
      <c r="SL752" s="19"/>
      <c r="SM752" s="19"/>
      <c r="SN752" s="19"/>
      <c r="SO752" s="19"/>
      <c r="SP752" s="19"/>
      <c r="SQ752" s="19"/>
      <c r="SR752" s="19"/>
      <c r="SS752" s="19"/>
      <c r="ST752" s="19"/>
      <c r="SU752" s="19"/>
      <c r="SV752" s="19"/>
      <c r="SW752" s="19"/>
      <c r="SX752" s="19"/>
      <c r="SY752" s="19"/>
      <c r="SZ752" s="19"/>
      <c r="TA752" s="19"/>
      <c r="TB752" s="19"/>
      <c r="TC752" s="19"/>
      <c r="TD752" s="19"/>
      <c r="TE752" s="19"/>
      <c r="TF752" s="19"/>
      <c r="TG752" s="19"/>
      <c r="TH752" s="19"/>
      <c r="TI752" s="19"/>
      <c r="TJ752" s="19"/>
      <c r="TK752" s="19"/>
      <c r="TL752" s="19"/>
      <c r="TM752" s="19"/>
      <c r="TN752" s="19"/>
      <c r="TO752" s="19"/>
      <c r="TP752" s="19"/>
      <c r="TQ752" s="19"/>
      <c r="TR752" s="19"/>
      <c r="TS752" s="19"/>
      <c r="TT752" s="19"/>
      <c r="TU752" s="19"/>
      <c r="TV752" s="19"/>
      <c r="TW752" s="19"/>
      <c r="TX752" s="19"/>
      <c r="TY752" s="19"/>
      <c r="TZ752" s="19"/>
      <c r="UA752" s="19"/>
      <c r="UB752" s="19"/>
      <c r="UC752" s="19"/>
      <c r="UD752" s="19"/>
      <c r="UE752" s="19"/>
      <c r="UF752" s="19"/>
      <c r="UG752" s="19"/>
      <c r="UH752" s="19"/>
      <c r="UI752" s="19"/>
      <c r="UJ752" s="19"/>
      <c r="UK752" s="19"/>
      <c r="UL752" s="19"/>
      <c r="UM752" s="19"/>
      <c r="UN752" s="19"/>
      <c r="UO752" s="19"/>
      <c r="UP752" s="19"/>
      <c r="UQ752" s="19"/>
      <c r="UR752" s="19"/>
      <c r="US752" s="19"/>
      <c r="UT752" s="19"/>
      <c r="UU752" s="19"/>
      <c r="UV752" s="19"/>
      <c r="UW752" s="19"/>
      <c r="UX752" s="19"/>
      <c r="UY752" s="19"/>
      <c r="UZ752" s="19"/>
      <c r="VA752" s="19"/>
      <c r="VB752" s="19"/>
      <c r="VC752" s="19"/>
      <c r="VD752" s="19"/>
      <c r="VE752" s="19"/>
      <c r="VF752" s="19"/>
      <c r="VG752" s="19"/>
      <c r="VH752" s="19"/>
      <c r="VI752" s="19"/>
      <c r="VJ752" s="19"/>
      <c r="VK752" s="19"/>
      <c r="VL752" s="19"/>
      <c r="VM752" s="19"/>
      <c r="VN752" s="19"/>
      <c r="VO752" s="19"/>
      <c r="VP752" s="19"/>
      <c r="VQ752" s="19"/>
      <c r="VR752" s="19"/>
      <c r="VS752" s="19"/>
      <c r="VT752" s="19"/>
      <c r="VU752" s="19"/>
      <c r="VV752" s="19"/>
      <c r="VW752" s="19"/>
      <c r="VX752" s="19"/>
      <c r="VY752" s="19"/>
      <c r="VZ752" s="19"/>
      <c r="WA752" s="19"/>
      <c r="WB752" s="19"/>
      <c r="WC752" s="19"/>
      <c r="WD752" s="19"/>
      <c r="WE752" s="19"/>
      <c r="WF752" s="19"/>
      <c r="WG752" s="19"/>
      <c r="WH752" s="19"/>
      <c r="WI752" s="19"/>
      <c r="WJ752" s="19"/>
      <c r="WK752" s="19"/>
      <c r="WL752" s="19"/>
      <c r="WM752" s="19"/>
      <c r="WN752" s="19"/>
      <c r="WO752" s="19"/>
      <c r="WP752" s="19"/>
      <c r="WQ752" s="19"/>
      <c r="WR752" s="19"/>
      <c r="WS752" s="19"/>
      <c r="WT752" s="19"/>
      <c r="WU752" s="19"/>
      <c r="WV752" s="19"/>
    </row>
    <row r="753" spans="1:620" s="20" customFormat="1" ht="39.75" customHeight="1" x14ac:dyDescent="0.2">
      <c r="A753" s="43" t="s">
        <v>986</v>
      </c>
      <c r="B753" s="44"/>
      <c r="C753" s="44"/>
      <c r="D753" s="44"/>
      <c r="E753" s="45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60" t="s">
        <v>555</v>
      </c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 t="s">
        <v>77</v>
      </c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84" t="s">
        <v>94</v>
      </c>
      <c r="AZ753" s="84"/>
      <c r="BA753" s="84"/>
      <c r="BB753" s="84"/>
      <c r="BC753" s="84"/>
      <c r="BD753" s="84"/>
      <c r="BE753" s="60" t="s">
        <v>95</v>
      </c>
      <c r="BF753" s="60"/>
      <c r="BG753" s="60"/>
      <c r="BH753" s="60"/>
      <c r="BI753" s="60"/>
      <c r="BJ753" s="60"/>
      <c r="BK753" s="60"/>
      <c r="BL753" s="60"/>
      <c r="BM753" s="60"/>
      <c r="BN753" s="80">
        <f>18+3+600+150+580</f>
        <v>1351</v>
      </c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76" t="s">
        <v>22</v>
      </c>
      <c r="BZ753" s="76"/>
      <c r="CA753" s="76"/>
      <c r="CB753" s="76"/>
      <c r="CC753" s="76"/>
      <c r="CD753" s="76"/>
      <c r="CE753" s="62" t="s">
        <v>80</v>
      </c>
      <c r="CF753" s="62"/>
      <c r="CG753" s="62"/>
      <c r="CH753" s="62"/>
      <c r="CI753" s="62"/>
      <c r="CJ753" s="62"/>
      <c r="CK753" s="62"/>
      <c r="CL753" s="62"/>
      <c r="CM753" s="62"/>
      <c r="CN753" s="85">
        <v>1015000</v>
      </c>
      <c r="CO753" s="85"/>
      <c r="CP753" s="85"/>
      <c r="CQ753" s="85"/>
      <c r="CR753" s="85"/>
      <c r="CS753" s="85"/>
      <c r="CT753" s="85"/>
      <c r="CU753" s="85"/>
      <c r="CV753" s="85"/>
      <c r="CW753" s="85"/>
      <c r="CX753" s="85"/>
      <c r="CY753" s="85"/>
      <c r="CZ753" s="85"/>
      <c r="DA753" s="85"/>
      <c r="DB753" s="59" t="s">
        <v>634</v>
      </c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 t="s">
        <v>644</v>
      </c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62" t="s">
        <v>86</v>
      </c>
      <c r="EA753" s="62"/>
      <c r="EB753" s="62"/>
      <c r="EC753" s="62"/>
      <c r="ED753" s="62"/>
      <c r="EE753" s="62"/>
      <c r="EF753" s="62"/>
      <c r="EG753" s="62"/>
      <c r="EH753" s="62"/>
      <c r="EI753" s="62"/>
      <c r="EJ753" s="62"/>
      <c r="EK753" s="62"/>
      <c r="EL753" s="62" t="s">
        <v>84</v>
      </c>
      <c r="EM753" s="62"/>
      <c r="EN753" s="62"/>
      <c r="EO753" s="62"/>
      <c r="EP753" s="62"/>
      <c r="EQ753" s="62"/>
      <c r="ER753" s="62"/>
      <c r="ES753" s="62"/>
      <c r="ET753" s="62"/>
      <c r="EU753" s="62"/>
      <c r="EV753" s="62"/>
      <c r="EW753" s="62"/>
      <c r="EX753" s="62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1"/>
      <c r="FM753" s="141"/>
      <c r="FN753" s="141"/>
      <c r="FO753" s="141"/>
      <c r="FP753" s="141"/>
      <c r="FQ753" s="141"/>
      <c r="FR753" s="141"/>
      <c r="FS753" s="141"/>
      <c r="FT753" s="141"/>
      <c r="FU753" s="141"/>
      <c r="FV753" s="141"/>
      <c r="FW753" s="141"/>
      <c r="FX753" s="141"/>
      <c r="FY753" s="141"/>
      <c r="FZ753" s="141"/>
      <c r="GA753" s="141"/>
      <c r="GB753" s="141"/>
      <c r="GC753" s="141"/>
      <c r="GD753" s="141"/>
      <c r="GE753" s="141"/>
      <c r="GF753" s="141"/>
      <c r="GG753" s="141"/>
      <c r="GH753" s="141"/>
      <c r="GI753" s="141"/>
      <c r="GJ753" s="141"/>
      <c r="GK753" s="141"/>
      <c r="GL753" s="141"/>
      <c r="GM753" s="140"/>
      <c r="GN753" s="140"/>
      <c r="GO753" s="140"/>
      <c r="GP753" s="140"/>
      <c r="GQ753" s="140"/>
      <c r="GR753" s="140"/>
      <c r="GS753" s="141"/>
      <c r="GT753" s="141"/>
      <c r="GU753" s="141"/>
      <c r="GV753" s="141"/>
      <c r="GW753" s="141"/>
      <c r="GX753" s="141"/>
      <c r="GY753" s="141"/>
      <c r="GZ753" s="141"/>
      <c r="HA753" s="141"/>
      <c r="HB753" s="142"/>
      <c r="HC753" s="142"/>
      <c r="HD753" s="142"/>
      <c r="HE753" s="142"/>
      <c r="HF753" s="142"/>
      <c r="HG753" s="142"/>
      <c r="HH753" s="142"/>
      <c r="HI753" s="142"/>
      <c r="HJ753" s="142"/>
      <c r="HK753" s="142"/>
      <c r="HL753" s="142"/>
      <c r="HM753" s="143"/>
      <c r="HN753" s="143"/>
      <c r="HO753" s="143"/>
      <c r="HP753" s="143"/>
      <c r="HQ753" s="143"/>
      <c r="HR753" s="143"/>
      <c r="HS753" s="141"/>
      <c r="HT753" s="141"/>
      <c r="HU753" s="141"/>
      <c r="HV753" s="141"/>
      <c r="HW753" s="141"/>
      <c r="HX753" s="141"/>
      <c r="HY753" s="141"/>
      <c r="HZ753" s="141"/>
      <c r="IA753" s="141"/>
      <c r="IB753" s="144"/>
      <c r="IC753" s="144"/>
      <c r="ID753" s="144"/>
      <c r="IE753" s="144"/>
      <c r="IF753" s="144"/>
      <c r="IG753" s="144"/>
      <c r="IH753" s="144"/>
      <c r="II753" s="144"/>
      <c r="IJ753" s="144"/>
      <c r="IK753" s="144"/>
      <c r="IL753" s="144"/>
      <c r="IM753" s="144"/>
      <c r="IN753" s="144"/>
      <c r="IO753" s="144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9"/>
      <c r="JO753" s="139"/>
      <c r="JP753" s="139"/>
      <c r="JQ753" s="139"/>
      <c r="JR753" s="139"/>
      <c r="JS753" s="139"/>
      <c r="JT753" s="139"/>
      <c r="JU753" s="139"/>
      <c r="JV753" s="139"/>
      <c r="JW753" s="139"/>
      <c r="JX753" s="139"/>
      <c r="JY753" s="139"/>
      <c r="JZ753" s="139"/>
      <c r="KA753" s="139"/>
      <c r="KB753" s="139"/>
      <c r="KC753" s="139"/>
      <c r="KD753" s="139"/>
      <c r="KE753" s="139"/>
      <c r="KF753" s="139"/>
      <c r="KG753" s="139"/>
      <c r="KH753" s="139"/>
      <c r="KI753" s="139"/>
      <c r="KJ753" s="139"/>
      <c r="KK753" s="139"/>
      <c r="KL753" s="139"/>
      <c r="KM753" s="139"/>
      <c r="KN753" s="139"/>
      <c r="KO753" s="139"/>
      <c r="KP753" s="139"/>
      <c r="KQ753" s="22"/>
      <c r="KR753" s="23"/>
      <c r="KS753" s="19"/>
      <c r="KT753" s="19"/>
      <c r="KU753" s="19"/>
      <c r="KV753" s="19"/>
      <c r="KW753" s="19"/>
      <c r="KX753" s="19"/>
      <c r="KY753" s="19"/>
      <c r="KZ753" s="19"/>
      <c r="LA753" s="19"/>
      <c r="LB753" s="19"/>
      <c r="LC753" s="19"/>
      <c r="LD753" s="19"/>
      <c r="LE753" s="19"/>
      <c r="LF753" s="19"/>
      <c r="LG753" s="19"/>
      <c r="LH753" s="19"/>
      <c r="LI753" s="19"/>
      <c r="LJ753" s="19"/>
      <c r="LK753" s="19"/>
      <c r="LL753" s="19"/>
      <c r="LM753" s="19"/>
      <c r="LN753" s="19"/>
      <c r="LO753" s="19"/>
      <c r="LP753" s="19"/>
      <c r="LQ753" s="19"/>
      <c r="LR753" s="19"/>
      <c r="LS753" s="19"/>
      <c r="LT753" s="19"/>
      <c r="LU753" s="19"/>
      <c r="LV753" s="19"/>
      <c r="LW753" s="19"/>
      <c r="LX753" s="19"/>
      <c r="LY753" s="19"/>
      <c r="LZ753" s="19"/>
      <c r="MA753" s="19"/>
      <c r="MB753" s="19"/>
      <c r="MC753" s="19"/>
      <c r="MD753" s="19"/>
      <c r="ME753" s="19"/>
      <c r="MF753" s="19"/>
      <c r="MG753" s="19"/>
      <c r="MH753" s="19"/>
      <c r="MI753" s="19"/>
      <c r="MJ753" s="19"/>
      <c r="MK753" s="19"/>
      <c r="ML753" s="19"/>
      <c r="MM753" s="19"/>
      <c r="MN753" s="19"/>
      <c r="MO753" s="19"/>
      <c r="MP753" s="19"/>
      <c r="MQ753" s="19"/>
      <c r="MR753" s="19"/>
      <c r="MS753" s="19"/>
      <c r="MT753" s="19"/>
      <c r="MU753" s="19"/>
      <c r="MV753" s="19"/>
      <c r="MW753" s="19"/>
      <c r="MX753" s="19"/>
      <c r="MY753" s="19"/>
      <c r="MZ753" s="19"/>
      <c r="NA753" s="19"/>
      <c r="NB753" s="19"/>
      <c r="NC753" s="19"/>
      <c r="ND753" s="19"/>
      <c r="NE753" s="19"/>
      <c r="NF753" s="19"/>
      <c r="NG753" s="19"/>
      <c r="NH753" s="19"/>
      <c r="NI753" s="19"/>
      <c r="NJ753" s="19"/>
      <c r="NK753" s="19"/>
      <c r="NL753" s="19"/>
      <c r="NM753" s="19"/>
      <c r="NN753" s="19"/>
      <c r="NO753" s="19"/>
      <c r="NP753" s="19"/>
      <c r="NQ753" s="19"/>
      <c r="NR753" s="19"/>
      <c r="NS753" s="19"/>
      <c r="NT753" s="19"/>
      <c r="NU753" s="19"/>
      <c r="NV753" s="19"/>
      <c r="NW753" s="19"/>
      <c r="NX753" s="19"/>
      <c r="NY753" s="19"/>
      <c r="NZ753" s="19"/>
      <c r="OA753" s="19"/>
      <c r="OB753" s="19"/>
      <c r="OC753" s="19"/>
      <c r="OD753" s="19"/>
      <c r="OE753" s="19"/>
      <c r="OF753" s="19"/>
      <c r="OG753" s="19"/>
      <c r="OH753" s="19"/>
      <c r="OI753" s="19"/>
      <c r="OJ753" s="19"/>
      <c r="OK753" s="19"/>
      <c r="OL753" s="19"/>
      <c r="OM753" s="19"/>
      <c r="ON753" s="19"/>
      <c r="OO753" s="19"/>
      <c r="OP753" s="19"/>
      <c r="OQ753" s="19"/>
      <c r="OR753" s="19"/>
      <c r="OS753" s="19"/>
      <c r="OT753" s="19"/>
      <c r="OU753" s="19"/>
      <c r="OV753" s="19"/>
      <c r="OW753" s="19"/>
      <c r="OX753" s="19"/>
      <c r="OY753" s="19"/>
      <c r="OZ753" s="19"/>
      <c r="PA753" s="19"/>
      <c r="PB753" s="19"/>
      <c r="PC753" s="19"/>
      <c r="PD753" s="19"/>
      <c r="PE753" s="19"/>
      <c r="PF753" s="19"/>
      <c r="PG753" s="19"/>
      <c r="PH753" s="19"/>
      <c r="PI753" s="19"/>
      <c r="PJ753" s="19"/>
      <c r="PK753" s="19"/>
      <c r="PL753" s="19"/>
      <c r="PM753" s="19"/>
      <c r="PN753" s="19"/>
      <c r="PO753" s="19"/>
      <c r="PP753" s="19"/>
      <c r="PQ753" s="19"/>
      <c r="PR753" s="19"/>
      <c r="PS753" s="19"/>
      <c r="PT753" s="19"/>
      <c r="PU753" s="19"/>
      <c r="PV753" s="19"/>
      <c r="PW753" s="19"/>
      <c r="PX753" s="19"/>
      <c r="PY753" s="19"/>
      <c r="PZ753" s="19"/>
      <c r="QA753" s="19"/>
      <c r="QB753" s="19"/>
      <c r="QC753" s="19"/>
      <c r="QD753" s="19"/>
      <c r="QE753" s="19"/>
      <c r="QF753" s="19"/>
      <c r="QG753" s="19"/>
      <c r="QH753" s="19"/>
      <c r="QI753" s="19"/>
      <c r="QJ753" s="19"/>
      <c r="QK753" s="19"/>
      <c r="QL753" s="19"/>
      <c r="QM753" s="19"/>
      <c r="QN753" s="19"/>
      <c r="QO753" s="19"/>
      <c r="QP753" s="19"/>
      <c r="QQ753" s="19"/>
      <c r="QR753" s="19"/>
      <c r="QS753" s="19"/>
      <c r="QT753" s="19"/>
      <c r="QU753" s="19"/>
      <c r="QV753" s="19"/>
      <c r="QW753" s="19"/>
      <c r="QX753" s="19"/>
      <c r="QY753" s="19"/>
      <c r="QZ753" s="19"/>
      <c r="RA753" s="19"/>
      <c r="RB753" s="19"/>
      <c r="RC753" s="19"/>
      <c r="RD753" s="19"/>
      <c r="RE753" s="19"/>
      <c r="RF753" s="19"/>
      <c r="RG753" s="19"/>
      <c r="RH753" s="19"/>
      <c r="RI753" s="19"/>
      <c r="RJ753" s="19"/>
      <c r="RK753" s="19"/>
      <c r="RL753" s="19"/>
      <c r="RM753" s="19"/>
      <c r="RN753" s="19"/>
      <c r="RO753" s="19"/>
      <c r="RP753" s="19"/>
      <c r="RQ753" s="19"/>
      <c r="RR753" s="19"/>
      <c r="RS753" s="19"/>
      <c r="RT753" s="19"/>
      <c r="RU753" s="19"/>
      <c r="RV753" s="19"/>
      <c r="RW753" s="19"/>
      <c r="RX753" s="19"/>
      <c r="RY753" s="19"/>
      <c r="RZ753" s="19"/>
      <c r="SA753" s="19"/>
      <c r="SB753" s="19"/>
      <c r="SC753" s="19"/>
      <c r="SD753" s="19"/>
      <c r="SE753" s="19"/>
      <c r="SF753" s="19"/>
      <c r="SG753" s="19"/>
      <c r="SH753" s="19"/>
      <c r="SI753" s="19"/>
      <c r="SJ753" s="19"/>
      <c r="SK753" s="19"/>
      <c r="SL753" s="19"/>
      <c r="SM753" s="19"/>
      <c r="SN753" s="19"/>
      <c r="SO753" s="19"/>
      <c r="SP753" s="19"/>
      <c r="SQ753" s="19"/>
      <c r="SR753" s="19"/>
      <c r="SS753" s="19"/>
      <c r="ST753" s="19"/>
      <c r="SU753" s="19"/>
      <c r="SV753" s="19"/>
      <c r="SW753" s="19"/>
      <c r="SX753" s="19"/>
      <c r="SY753" s="19"/>
      <c r="SZ753" s="19"/>
      <c r="TA753" s="19"/>
      <c r="TB753" s="19"/>
      <c r="TC753" s="19"/>
      <c r="TD753" s="19"/>
      <c r="TE753" s="19"/>
      <c r="TF753" s="19"/>
      <c r="TG753" s="19"/>
      <c r="TH753" s="19"/>
      <c r="TI753" s="19"/>
      <c r="TJ753" s="19"/>
      <c r="TK753" s="19"/>
      <c r="TL753" s="19"/>
      <c r="TM753" s="19"/>
      <c r="TN753" s="19"/>
      <c r="TO753" s="19"/>
      <c r="TP753" s="19"/>
      <c r="TQ753" s="19"/>
      <c r="TR753" s="19"/>
      <c r="TS753" s="19"/>
      <c r="TT753" s="19"/>
      <c r="TU753" s="19"/>
      <c r="TV753" s="19"/>
      <c r="TW753" s="19"/>
      <c r="TX753" s="19"/>
      <c r="TY753" s="19"/>
      <c r="TZ753" s="19"/>
      <c r="UA753" s="19"/>
      <c r="UB753" s="19"/>
      <c r="UC753" s="19"/>
      <c r="UD753" s="19"/>
      <c r="UE753" s="19"/>
      <c r="UF753" s="19"/>
      <c r="UG753" s="19"/>
      <c r="UH753" s="19"/>
      <c r="UI753" s="19"/>
      <c r="UJ753" s="19"/>
      <c r="UK753" s="19"/>
      <c r="UL753" s="19"/>
      <c r="UM753" s="19"/>
      <c r="UN753" s="19"/>
      <c r="UO753" s="19"/>
      <c r="UP753" s="19"/>
      <c r="UQ753" s="19"/>
      <c r="UR753" s="19"/>
      <c r="US753" s="19"/>
      <c r="UT753" s="19"/>
      <c r="UU753" s="19"/>
      <c r="UV753" s="19"/>
      <c r="UW753" s="19"/>
      <c r="UX753" s="19"/>
      <c r="UY753" s="19"/>
      <c r="UZ753" s="19"/>
      <c r="VA753" s="19"/>
      <c r="VB753" s="19"/>
      <c r="VC753" s="19"/>
      <c r="VD753" s="19"/>
      <c r="VE753" s="19"/>
      <c r="VF753" s="19"/>
      <c r="VG753" s="19"/>
      <c r="VH753" s="19"/>
      <c r="VI753" s="19"/>
      <c r="VJ753" s="19"/>
      <c r="VK753" s="19"/>
      <c r="VL753" s="19"/>
      <c r="VM753" s="19"/>
      <c r="VN753" s="19"/>
      <c r="VO753" s="19"/>
      <c r="VP753" s="19"/>
      <c r="VQ753" s="19"/>
      <c r="VR753" s="19"/>
      <c r="VS753" s="19"/>
      <c r="VT753" s="19"/>
      <c r="VU753" s="19"/>
      <c r="VV753" s="19"/>
      <c r="VW753" s="19"/>
      <c r="VX753" s="19"/>
      <c r="VY753" s="19"/>
      <c r="VZ753" s="19"/>
      <c r="WA753" s="19"/>
      <c r="WB753" s="19"/>
      <c r="WC753" s="19"/>
      <c r="WD753" s="19"/>
      <c r="WE753" s="19"/>
      <c r="WF753" s="19"/>
      <c r="WG753" s="19"/>
      <c r="WH753" s="19"/>
      <c r="WI753" s="19"/>
      <c r="WJ753" s="19"/>
      <c r="WK753" s="19"/>
      <c r="WL753" s="19"/>
      <c r="WM753" s="19"/>
      <c r="WN753" s="19"/>
      <c r="WO753" s="19"/>
      <c r="WP753" s="19"/>
      <c r="WQ753" s="19"/>
      <c r="WR753" s="19"/>
      <c r="WS753" s="19"/>
      <c r="WT753" s="19"/>
      <c r="WU753" s="19"/>
      <c r="WV753" s="19"/>
    </row>
    <row r="754" spans="1:620" s="20" customFormat="1" ht="39.75" customHeight="1" x14ac:dyDescent="0.2">
      <c r="A754" s="43" t="s">
        <v>987</v>
      </c>
      <c r="B754" s="44"/>
      <c r="C754" s="44"/>
      <c r="D754" s="44"/>
      <c r="E754" s="45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60" t="s">
        <v>382</v>
      </c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 t="s">
        <v>77</v>
      </c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84" t="s">
        <v>94</v>
      </c>
      <c r="AZ754" s="84"/>
      <c r="BA754" s="84"/>
      <c r="BB754" s="84"/>
      <c r="BC754" s="84"/>
      <c r="BD754" s="84"/>
      <c r="BE754" s="60" t="s">
        <v>95</v>
      </c>
      <c r="BF754" s="60"/>
      <c r="BG754" s="60"/>
      <c r="BH754" s="60"/>
      <c r="BI754" s="60"/>
      <c r="BJ754" s="60"/>
      <c r="BK754" s="60"/>
      <c r="BL754" s="60"/>
      <c r="BM754" s="60"/>
      <c r="BN754" s="80">
        <f>100+100+200+1000+30+10</f>
        <v>1440</v>
      </c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76" t="s">
        <v>22</v>
      </c>
      <c r="BZ754" s="76"/>
      <c r="CA754" s="76"/>
      <c r="CB754" s="76"/>
      <c r="CC754" s="76"/>
      <c r="CD754" s="76"/>
      <c r="CE754" s="62" t="s">
        <v>80</v>
      </c>
      <c r="CF754" s="62"/>
      <c r="CG754" s="62"/>
      <c r="CH754" s="62"/>
      <c r="CI754" s="62"/>
      <c r="CJ754" s="62"/>
      <c r="CK754" s="62"/>
      <c r="CL754" s="62"/>
      <c r="CM754" s="62"/>
      <c r="CN754" s="85">
        <v>3026380</v>
      </c>
      <c r="CO754" s="85"/>
      <c r="CP754" s="85"/>
      <c r="CQ754" s="85"/>
      <c r="CR754" s="85"/>
      <c r="CS754" s="85"/>
      <c r="CT754" s="85"/>
      <c r="CU754" s="85"/>
      <c r="CV754" s="85"/>
      <c r="CW754" s="85"/>
      <c r="CX754" s="85"/>
      <c r="CY754" s="85"/>
      <c r="CZ754" s="85"/>
      <c r="DA754" s="85"/>
      <c r="DB754" s="59" t="s">
        <v>634</v>
      </c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 t="s">
        <v>644</v>
      </c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62" t="s">
        <v>102</v>
      </c>
      <c r="EA754" s="62"/>
      <c r="EB754" s="62"/>
      <c r="EC754" s="62"/>
      <c r="ED754" s="62"/>
      <c r="EE754" s="62"/>
      <c r="EF754" s="62"/>
      <c r="EG754" s="62"/>
      <c r="EH754" s="62"/>
      <c r="EI754" s="62"/>
      <c r="EJ754" s="62"/>
      <c r="EK754" s="62"/>
      <c r="EL754" s="62" t="s">
        <v>103</v>
      </c>
      <c r="EM754" s="62"/>
      <c r="EN754" s="62"/>
      <c r="EO754" s="62"/>
      <c r="EP754" s="62"/>
      <c r="EQ754" s="62"/>
      <c r="ER754" s="62"/>
      <c r="ES754" s="62"/>
      <c r="ET754" s="62"/>
      <c r="EU754" s="62"/>
      <c r="EV754" s="62"/>
      <c r="EW754" s="62"/>
      <c r="EX754" s="62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1"/>
      <c r="FM754" s="141"/>
      <c r="FN754" s="141"/>
      <c r="FO754" s="141"/>
      <c r="FP754" s="141"/>
      <c r="FQ754" s="141"/>
      <c r="FR754" s="141"/>
      <c r="FS754" s="141"/>
      <c r="FT754" s="141"/>
      <c r="FU754" s="141"/>
      <c r="FV754" s="141"/>
      <c r="FW754" s="141"/>
      <c r="FX754" s="141"/>
      <c r="FY754" s="141"/>
      <c r="FZ754" s="141"/>
      <c r="GA754" s="141"/>
      <c r="GB754" s="141"/>
      <c r="GC754" s="141"/>
      <c r="GD754" s="141"/>
      <c r="GE754" s="141"/>
      <c r="GF754" s="141"/>
      <c r="GG754" s="141"/>
      <c r="GH754" s="141"/>
      <c r="GI754" s="141"/>
      <c r="GJ754" s="141"/>
      <c r="GK754" s="141"/>
      <c r="GL754" s="141"/>
      <c r="GM754" s="140"/>
      <c r="GN754" s="140"/>
      <c r="GO754" s="140"/>
      <c r="GP754" s="140"/>
      <c r="GQ754" s="140"/>
      <c r="GR754" s="140"/>
      <c r="GS754" s="141"/>
      <c r="GT754" s="141"/>
      <c r="GU754" s="141"/>
      <c r="GV754" s="141"/>
      <c r="GW754" s="141"/>
      <c r="GX754" s="141"/>
      <c r="GY754" s="141"/>
      <c r="GZ754" s="141"/>
      <c r="HA754" s="141"/>
      <c r="HB754" s="142"/>
      <c r="HC754" s="142"/>
      <c r="HD754" s="142"/>
      <c r="HE754" s="142"/>
      <c r="HF754" s="142"/>
      <c r="HG754" s="142"/>
      <c r="HH754" s="142"/>
      <c r="HI754" s="142"/>
      <c r="HJ754" s="142"/>
      <c r="HK754" s="142"/>
      <c r="HL754" s="142"/>
      <c r="HM754" s="143"/>
      <c r="HN754" s="143"/>
      <c r="HO754" s="143"/>
      <c r="HP754" s="143"/>
      <c r="HQ754" s="143"/>
      <c r="HR754" s="143"/>
      <c r="HS754" s="141"/>
      <c r="HT754" s="141"/>
      <c r="HU754" s="141"/>
      <c r="HV754" s="141"/>
      <c r="HW754" s="141"/>
      <c r="HX754" s="141"/>
      <c r="HY754" s="141"/>
      <c r="HZ754" s="141"/>
      <c r="IA754" s="141"/>
      <c r="IB754" s="144"/>
      <c r="IC754" s="144"/>
      <c r="ID754" s="144"/>
      <c r="IE754" s="144"/>
      <c r="IF754" s="144"/>
      <c r="IG754" s="144"/>
      <c r="IH754" s="144"/>
      <c r="II754" s="144"/>
      <c r="IJ754" s="144"/>
      <c r="IK754" s="144"/>
      <c r="IL754" s="144"/>
      <c r="IM754" s="144"/>
      <c r="IN754" s="144"/>
      <c r="IO754" s="144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9"/>
      <c r="JO754" s="139"/>
      <c r="JP754" s="139"/>
      <c r="JQ754" s="139"/>
      <c r="JR754" s="139"/>
      <c r="JS754" s="139"/>
      <c r="JT754" s="139"/>
      <c r="JU754" s="139"/>
      <c r="JV754" s="139"/>
      <c r="JW754" s="139"/>
      <c r="JX754" s="139"/>
      <c r="JY754" s="139"/>
      <c r="JZ754" s="139"/>
      <c r="KA754" s="139"/>
      <c r="KB754" s="139"/>
      <c r="KC754" s="139"/>
      <c r="KD754" s="139"/>
      <c r="KE754" s="139"/>
      <c r="KF754" s="139"/>
      <c r="KG754" s="139"/>
      <c r="KH754" s="139"/>
      <c r="KI754" s="139"/>
      <c r="KJ754" s="139"/>
      <c r="KK754" s="139"/>
      <c r="KL754" s="139"/>
      <c r="KM754" s="139"/>
      <c r="KN754" s="139"/>
      <c r="KO754" s="139"/>
      <c r="KP754" s="139"/>
      <c r="KQ754" s="22"/>
      <c r="KR754" s="23"/>
      <c r="KS754" s="19"/>
      <c r="KT754" s="19"/>
      <c r="KU754" s="19"/>
      <c r="KV754" s="19"/>
      <c r="KW754" s="19"/>
      <c r="KX754" s="19"/>
      <c r="KY754" s="19"/>
      <c r="KZ754" s="19"/>
      <c r="LA754" s="19"/>
      <c r="LB754" s="19"/>
      <c r="LC754" s="19"/>
      <c r="LD754" s="19"/>
      <c r="LE754" s="19"/>
      <c r="LF754" s="19"/>
      <c r="LG754" s="19"/>
      <c r="LH754" s="19"/>
      <c r="LI754" s="19"/>
      <c r="LJ754" s="19"/>
      <c r="LK754" s="19"/>
      <c r="LL754" s="19"/>
      <c r="LM754" s="19"/>
      <c r="LN754" s="19"/>
      <c r="LO754" s="19"/>
      <c r="LP754" s="19"/>
      <c r="LQ754" s="19"/>
      <c r="LR754" s="19"/>
      <c r="LS754" s="19"/>
      <c r="LT754" s="19"/>
      <c r="LU754" s="19"/>
      <c r="LV754" s="19"/>
      <c r="LW754" s="19"/>
      <c r="LX754" s="19"/>
      <c r="LY754" s="19"/>
      <c r="LZ754" s="19"/>
      <c r="MA754" s="19"/>
      <c r="MB754" s="19"/>
      <c r="MC754" s="19"/>
      <c r="MD754" s="19"/>
      <c r="ME754" s="19"/>
      <c r="MF754" s="19"/>
      <c r="MG754" s="19"/>
      <c r="MH754" s="19"/>
      <c r="MI754" s="19"/>
      <c r="MJ754" s="19"/>
      <c r="MK754" s="19"/>
      <c r="ML754" s="19"/>
      <c r="MM754" s="19"/>
      <c r="MN754" s="19"/>
      <c r="MO754" s="19"/>
      <c r="MP754" s="19"/>
      <c r="MQ754" s="19"/>
      <c r="MR754" s="19"/>
      <c r="MS754" s="19"/>
      <c r="MT754" s="19"/>
      <c r="MU754" s="19"/>
      <c r="MV754" s="19"/>
      <c r="MW754" s="19"/>
      <c r="MX754" s="19"/>
      <c r="MY754" s="19"/>
      <c r="MZ754" s="19"/>
      <c r="NA754" s="19"/>
      <c r="NB754" s="19"/>
      <c r="NC754" s="19"/>
      <c r="ND754" s="19"/>
      <c r="NE754" s="19"/>
      <c r="NF754" s="19"/>
      <c r="NG754" s="19"/>
      <c r="NH754" s="19"/>
      <c r="NI754" s="19"/>
      <c r="NJ754" s="19"/>
      <c r="NK754" s="19"/>
      <c r="NL754" s="19"/>
      <c r="NM754" s="19"/>
      <c r="NN754" s="19"/>
      <c r="NO754" s="19"/>
      <c r="NP754" s="19"/>
      <c r="NQ754" s="19"/>
      <c r="NR754" s="19"/>
      <c r="NS754" s="19"/>
      <c r="NT754" s="19"/>
      <c r="NU754" s="19"/>
      <c r="NV754" s="19"/>
      <c r="NW754" s="19"/>
      <c r="NX754" s="19"/>
      <c r="NY754" s="19"/>
      <c r="NZ754" s="19"/>
      <c r="OA754" s="19"/>
      <c r="OB754" s="19"/>
      <c r="OC754" s="19"/>
      <c r="OD754" s="19"/>
      <c r="OE754" s="19"/>
      <c r="OF754" s="19"/>
      <c r="OG754" s="19"/>
      <c r="OH754" s="19"/>
      <c r="OI754" s="19"/>
      <c r="OJ754" s="19"/>
      <c r="OK754" s="19"/>
      <c r="OL754" s="19"/>
      <c r="OM754" s="19"/>
      <c r="ON754" s="19"/>
      <c r="OO754" s="19"/>
      <c r="OP754" s="19"/>
      <c r="OQ754" s="19"/>
      <c r="OR754" s="19"/>
      <c r="OS754" s="19"/>
      <c r="OT754" s="19"/>
      <c r="OU754" s="19"/>
      <c r="OV754" s="19"/>
      <c r="OW754" s="19"/>
      <c r="OX754" s="19"/>
      <c r="OY754" s="19"/>
      <c r="OZ754" s="19"/>
      <c r="PA754" s="19"/>
      <c r="PB754" s="19"/>
      <c r="PC754" s="19"/>
      <c r="PD754" s="19"/>
      <c r="PE754" s="19"/>
      <c r="PF754" s="19"/>
      <c r="PG754" s="19"/>
      <c r="PH754" s="19"/>
      <c r="PI754" s="19"/>
      <c r="PJ754" s="19"/>
      <c r="PK754" s="19"/>
      <c r="PL754" s="19"/>
      <c r="PM754" s="19"/>
      <c r="PN754" s="19"/>
      <c r="PO754" s="19"/>
      <c r="PP754" s="19"/>
      <c r="PQ754" s="19"/>
      <c r="PR754" s="19"/>
      <c r="PS754" s="19"/>
      <c r="PT754" s="19"/>
      <c r="PU754" s="19"/>
      <c r="PV754" s="19"/>
      <c r="PW754" s="19"/>
      <c r="PX754" s="19"/>
      <c r="PY754" s="19"/>
      <c r="PZ754" s="19"/>
      <c r="QA754" s="19"/>
      <c r="QB754" s="19"/>
      <c r="QC754" s="19"/>
      <c r="QD754" s="19"/>
      <c r="QE754" s="19"/>
      <c r="QF754" s="19"/>
      <c r="QG754" s="19"/>
      <c r="QH754" s="19"/>
      <c r="QI754" s="19"/>
      <c r="QJ754" s="19"/>
      <c r="QK754" s="19"/>
      <c r="QL754" s="19"/>
      <c r="QM754" s="19"/>
      <c r="QN754" s="19"/>
      <c r="QO754" s="19"/>
      <c r="QP754" s="19"/>
      <c r="QQ754" s="19"/>
      <c r="QR754" s="19"/>
      <c r="QS754" s="19"/>
      <c r="QT754" s="19"/>
      <c r="QU754" s="19"/>
      <c r="QV754" s="19"/>
      <c r="QW754" s="19"/>
      <c r="QX754" s="19"/>
      <c r="QY754" s="19"/>
      <c r="QZ754" s="19"/>
      <c r="RA754" s="19"/>
      <c r="RB754" s="19"/>
      <c r="RC754" s="19"/>
      <c r="RD754" s="19"/>
      <c r="RE754" s="19"/>
      <c r="RF754" s="19"/>
      <c r="RG754" s="19"/>
      <c r="RH754" s="19"/>
      <c r="RI754" s="19"/>
      <c r="RJ754" s="19"/>
      <c r="RK754" s="19"/>
      <c r="RL754" s="19"/>
      <c r="RM754" s="19"/>
      <c r="RN754" s="19"/>
      <c r="RO754" s="19"/>
      <c r="RP754" s="19"/>
      <c r="RQ754" s="19"/>
      <c r="RR754" s="19"/>
      <c r="RS754" s="19"/>
      <c r="RT754" s="19"/>
      <c r="RU754" s="19"/>
      <c r="RV754" s="19"/>
      <c r="RW754" s="19"/>
      <c r="RX754" s="19"/>
      <c r="RY754" s="19"/>
      <c r="RZ754" s="19"/>
      <c r="SA754" s="19"/>
      <c r="SB754" s="19"/>
      <c r="SC754" s="19"/>
      <c r="SD754" s="19"/>
      <c r="SE754" s="19"/>
      <c r="SF754" s="19"/>
      <c r="SG754" s="19"/>
      <c r="SH754" s="19"/>
      <c r="SI754" s="19"/>
      <c r="SJ754" s="19"/>
      <c r="SK754" s="19"/>
      <c r="SL754" s="19"/>
      <c r="SM754" s="19"/>
      <c r="SN754" s="19"/>
      <c r="SO754" s="19"/>
      <c r="SP754" s="19"/>
      <c r="SQ754" s="19"/>
      <c r="SR754" s="19"/>
      <c r="SS754" s="19"/>
      <c r="ST754" s="19"/>
      <c r="SU754" s="19"/>
      <c r="SV754" s="19"/>
      <c r="SW754" s="19"/>
      <c r="SX754" s="19"/>
      <c r="SY754" s="19"/>
      <c r="SZ754" s="19"/>
      <c r="TA754" s="19"/>
      <c r="TB754" s="19"/>
      <c r="TC754" s="19"/>
      <c r="TD754" s="19"/>
      <c r="TE754" s="19"/>
      <c r="TF754" s="19"/>
      <c r="TG754" s="19"/>
      <c r="TH754" s="19"/>
      <c r="TI754" s="19"/>
      <c r="TJ754" s="19"/>
      <c r="TK754" s="19"/>
      <c r="TL754" s="19"/>
      <c r="TM754" s="19"/>
      <c r="TN754" s="19"/>
      <c r="TO754" s="19"/>
      <c r="TP754" s="19"/>
      <c r="TQ754" s="19"/>
      <c r="TR754" s="19"/>
      <c r="TS754" s="19"/>
      <c r="TT754" s="19"/>
      <c r="TU754" s="19"/>
      <c r="TV754" s="19"/>
      <c r="TW754" s="19"/>
      <c r="TX754" s="19"/>
      <c r="TY754" s="19"/>
      <c r="TZ754" s="19"/>
      <c r="UA754" s="19"/>
      <c r="UB754" s="19"/>
      <c r="UC754" s="19"/>
      <c r="UD754" s="19"/>
      <c r="UE754" s="19"/>
      <c r="UF754" s="19"/>
      <c r="UG754" s="19"/>
      <c r="UH754" s="19"/>
      <c r="UI754" s="19"/>
      <c r="UJ754" s="19"/>
      <c r="UK754" s="19"/>
      <c r="UL754" s="19"/>
      <c r="UM754" s="19"/>
      <c r="UN754" s="19"/>
      <c r="UO754" s="19"/>
      <c r="UP754" s="19"/>
      <c r="UQ754" s="19"/>
      <c r="UR754" s="19"/>
      <c r="US754" s="19"/>
      <c r="UT754" s="19"/>
      <c r="UU754" s="19"/>
      <c r="UV754" s="19"/>
      <c r="UW754" s="19"/>
      <c r="UX754" s="19"/>
      <c r="UY754" s="19"/>
      <c r="UZ754" s="19"/>
      <c r="VA754" s="19"/>
      <c r="VB754" s="19"/>
      <c r="VC754" s="19"/>
      <c r="VD754" s="19"/>
      <c r="VE754" s="19"/>
      <c r="VF754" s="19"/>
      <c r="VG754" s="19"/>
      <c r="VH754" s="19"/>
      <c r="VI754" s="19"/>
      <c r="VJ754" s="19"/>
      <c r="VK754" s="19"/>
      <c r="VL754" s="19"/>
      <c r="VM754" s="19"/>
      <c r="VN754" s="19"/>
      <c r="VO754" s="19"/>
      <c r="VP754" s="19"/>
      <c r="VQ754" s="19"/>
      <c r="VR754" s="19"/>
      <c r="VS754" s="19"/>
      <c r="VT754" s="19"/>
      <c r="VU754" s="19"/>
      <c r="VV754" s="19"/>
      <c r="VW754" s="19"/>
      <c r="VX754" s="19"/>
      <c r="VY754" s="19"/>
      <c r="VZ754" s="19"/>
      <c r="WA754" s="19"/>
      <c r="WB754" s="19"/>
      <c r="WC754" s="19"/>
      <c r="WD754" s="19"/>
      <c r="WE754" s="19"/>
      <c r="WF754" s="19"/>
      <c r="WG754" s="19"/>
      <c r="WH754" s="19"/>
      <c r="WI754" s="19"/>
      <c r="WJ754" s="19"/>
      <c r="WK754" s="19"/>
      <c r="WL754" s="19"/>
      <c r="WM754" s="19"/>
      <c r="WN754" s="19"/>
      <c r="WO754" s="19"/>
      <c r="WP754" s="19"/>
      <c r="WQ754" s="19"/>
      <c r="WR754" s="19"/>
      <c r="WS754" s="19"/>
      <c r="WT754" s="19"/>
      <c r="WU754" s="19"/>
      <c r="WV754" s="19"/>
    </row>
    <row r="755" spans="1:620" s="20" customFormat="1" ht="40.5" customHeight="1" x14ac:dyDescent="0.2">
      <c r="A755" s="43" t="s">
        <v>988</v>
      </c>
      <c r="B755" s="44"/>
      <c r="C755" s="44"/>
      <c r="D755" s="44"/>
      <c r="E755" s="45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60" t="s">
        <v>382</v>
      </c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 t="s">
        <v>77</v>
      </c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84" t="s">
        <v>94</v>
      </c>
      <c r="AZ755" s="84"/>
      <c r="BA755" s="84"/>
      <c r="BB755" s="84"/>
      <c r="BC755" s="84"/>
      <c r="BD755" s="84"/>
      <c r="BE755" s="60" t="s">
        <v>95</v>
      </c>
      <c r="BF755" s="60"/>
      <c r="BG755" s="60"/>
      <c r="BH755" s="60"/>
      <c r="BI755" s="60"/>
      <c r="BJ755" s="60"/>
      <c r="BK755" s="60"/>
      <c r="BL755" s="60"/>
      <c r="BM755" s="60"/>
      <c r="BN755" s="80">
        <f>72+75+200+400+10+15+150+150+20+100+150+50+100+70+50</f>
        <v>1612</v>
      </c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76" t="s">
        <v>22</v>
      </c>
      <c r="BZ755" s="76"/>
      <c r="CA755" s="76"/>
      <c r="CB755" s="76"/>
      <c r="CC755" s="76"/>
      <c r="CD755" s="76"/>
      <c r="CE755" s="62" t="s">
        <v>80</v>
      </c>
      <c r="CF755" s="62"/>
      <c r="CG755" s="62"/>
      <c r="CH755" s="62"/>
      <c r="CI755" s="62"/>
      <c r="CJ755" s="62"/>
      <c r="CK755" s="62"/>
      <c r="CL755" s="62"/>
      <c r="CM755" s="62"/>
      <c r="CN755" s="85">
        <v>7070410.2000000002</v>
      </c>
      <c r="CO755" s="85"/>
      <c r="CP755" s="85"/>
      <c r="CQ755" s="85"/>
      <c r="CR755" s="85"/>
      <c r="CS755" s="85"/>
      <c r="CT755" s="85"/>
      <c r="CU755" s="85"/>
      <c r="CV755" s="85"/>
      <c r="CW755" s="85"/>
      <c r="CX755" s="85"/>
      <c r="CY755" s="85"/>
      <c r="CZ755" s="85"/>
      <c r="DA755" s="85"/>
      <c r="DB755" s="59" t="s">
        <v>634</v>
      </c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 t="s">
        <v>644</v>
      </c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62" t="s">
        <v>102</v>
      </c>
      <c r="EA755" s="62"/>
      <c r="EB755" s="62"/>
      <c r="EC755" s="62"/>
      <c r="ED755" s="62"/>
      <c r="EE755" s="62"/>
      <c r="EF755" s="62"/>
      <c r="EG755" s="62"/>
      <c r="EH755" s="62"/>
      <c r="EI755" s="62"/>
      <c r="EJ755" s="62"/>
      <c r="EK755" s="62"/>
      <c r="EL755" s="62" t="s">
        <v>103</v>
      </c>
      <c r="EM755" s="62"/>
      <c r="EN755" s="62"/>
      <c r="EO755" s="62"/>
      <c r="EP755" s="62"/>
      <c r="EQ755" s="62"/>
      <c r="ER755" s="62"/>
      <c r="ES755" s="62"/>
      <c r="ET755" s="62"/>
      <c r="EU755" s="62"/>
      <c r="EV755" s="62"/>
      <c r="EW755" s="62"/>
      <c r="EX755" s="62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1"/>
      <c r="FM755" s="141"/>
      <c r="FN755" s="141"/>
      <c r="FO755" s="141"/>
      <c r="FP755" s="141"/>
      <c r="FQ755" s="141"/>
      <c r="FR755" s="141"/>
      <c r="FS755" s="141"/>
      <c r="FT755" s="141"/>
      <c r="FU755" s="141"/>
      <c r="FV755" s="141"/>
      <c r="FW755" s="141"/>
      <c r="FX755" s="141"/>
      <c r="FY755" s="141"/>
      <c r="FZ755" s="141"/>
      <c r="GA755" s="141"/>
      <c r="GB755" s="141"/>
      <c r="GC755" s="141"/>
      <c r="GD755" s="141"/>
      <c r="GE755" s="141"/>
      <c r="GF755" s="141"/>
      <c r="GG755" s="141"/>
      <c r="GH755" s="141"/>
      <c r="GI755" s="141"/>
      <c r="GJ755" s="141"/>
      <c r="GK755" s="141"/>
      <c r="GL755" s="141"/>
      <c r="GM755" s="140"/>
      <c r="GN755" s="140"/>
      <c r="GO755" s="140"/>
      <c r="GP755" s="140"/>
      <c r="GQ755" s="140"/>
      <c r="GR755" s="140"/>
      <c r="GS755" s="141"/>
      <c r="GT755" s="141"/>
      <c r="GU755" s="141"/>
      <c r="GV755" s="141"/>
      <c r="GW755" s="141"/>
      <c r="GX755" s="141"/>
      <c r="GY755" s="141"/>
      <c r="GZ755" s="141"/>
      <c r="HA755" s="141"/>
      <c r="HB755" s="142"/>
      <c r="HC755" s="142"/>
      <c r="HD755" s="142"/>
      <c r="HE755" s="142"/>
      <c r="HF755" s="142"/>
      <c r="HG755" s="142"/>
      <c r="HH755" s="142"/>
      <c r="HI755" s="142"/>
      <c r="HJ755" s="142"/>
      <c r="HK755" s="142"/>
      <c r="HL755" s="142"/>
      <c r="HM755" s="143"/>
      <c r="HN755" s="143"/>
      <c r="HO755" s="143"/>
      <c r="HP755" s="143"/>
      <c r="HQ755" s="143"/>
      <c r="HR755" s="143"/>
      <c r="HS755" s="141"/>
      <c r="HT755" s="141"/>
      <c r="HU755" s="141"/>
      <c r="HV755" s="141"/>
      <c r="HW755" s="141"/>
      <c r="HX755" s="141"/>
      <c r="HY755" s="141"/>
      <c r="HZ755" s="141"/>
      <c r="IA755" s="141"/>
      <c r="IB755" s="144"/>
      <c r="IC755" s="144"/>
      <c r="ID755" s="144"/>
      <c r="IE755" s="144"/>
      <c r="IF755" s="144"/>
      <c r="IG755" s="144"/>
      <c r="IH755" s="144"/>
      <c r="II755" s="144"/>
      <c r="IJ755" s="144"/>
      <c r="IK755" s="144"/>
      <c r="IL755" s="144"/>
      <c r="IM755" s="144"/>
      <c r="IN755" s="144"/>
      <c r="IO755" s="144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9"/>
      <c r="JO755" s="139"/>
      <c r="JP755" s="139"/>
      <c r="JQ755" s="139"/>
      <c r="JR755" s="139"/>
      <c r="JS755" s="139"/>
      <c r="JT755" s="139"/>
      <c r="JU755" s="139"/>
      <c r="JV755" s="139"/>
      <c r="JW755" s="139"/>
      <c r="JX755" s="139"/>
      <c r="JY755" s="139"/>
      <c r="JZ755" s="139"/>
      <c r="KA755" s="139"/>
      <c r="KB755" s="139"/>
      <c r="KC755" s="139"/>
      <c r="KD755" s="139"/>
      <c r="KE755" s="139"/>
      <c r="KF755" s="139"/>
      <c r="KG755" s="139"/>
      <c r="KH755" s="139"/>
      <c r="KI755" s="139"/>
      <c r="KJ755" s="139"/>
      <c r="KK755" s="139"/>
      <c r="KL755" s="139"/>
      <c r="KM755" s="139"/>
      <c r="KN755" s="139"/>
      <c r="KO755" s="139"/>
      <c r="KP755" s="139"/>
      <c r="KQ755" s="22"/>
      <c r="KR755" s="23"/>
      <c r="KS755" s="19"/>
      <c r="KT755" s="19"/>
      <c r="KU755" s="19"/>
      <c r="KV755" s="19"/>
      <c r="KW755" s="19"/>
      <c r="KX755" s="19"/>
      <c r="KY755" s="19"/>
      <c r="KZ755" s="19"/>
      <c r="LA755" s="19"/>
      <c r="LB755" s="19"/>
      <c r="LC755" s="19"/>
      <c r="LD755" s="19"/>
      <c r="LE755" s="19"/>
      <c r="LF755" s="19"/>
      <c r="LG755" s="19"/>
      <c r="LH755" s="19"/>
      <c r="LI755" s="19"/>
      <c r="LJ755" s="19"/>
      <c r="LK755" s="19"/>
      <c r="LL755" s="19"/>
      <c r="LM755" s="19"/>
      <c r="LN755" s="19"/>
      <c r="LO755" s="19"/>
      <c r="LP755" s="19"/>
      <c r="LQ755" s="19"/>
      <c r="LR755" s="19"/>
      <c r="LS755" s="19"/>
      <c r="LT755" s="19"/>
      <c r="LU755" s="19"/>
      <c r="LV755" s="19"/>
      <c r="LW755" s="19"/>
      <c r="LX755" s="19"/>
      <c r="LY755" s="19"/>
      <c r="LZ755" s="19"/>
      <c r="MA755" s="19"/>
      <c r="MB755" s="19"/>
      <c r="MC755" s="19"/>
      <c r="MD755" s="19"/>
      <c r="ME755" s="19"/>
      <c r="MF755" s="19"/>
      <c r="MG755" s="19"/>
      <c r="MH755" s="19"/>
      <c r="MI755" s="19"/>
      <c r="MJ755" s="19"/>
      <c r="MK755" s="19"/>
      <c r="ML755" s="19"/>
      <c r="MM755" s="19"/>
      <c r="MN755" s="19"/>
      <c r="MO755" s="19"/>
      <c r="MP755" s="19"/>
      <c r="MQ755" s="19"/>
      <c r="MR755" s="19"/>
      <c r="MS755" s="19"/>
      <c r="MT755" s="19"/>
      <c r="MU755" s="19"/>
      <c r="MV755" s="19"/>
      <c r="MW755" s="19"/>
      <c r="MX755" s="19"/>
      <c r="MY755" s="19"/>
      <c r="MZ755" s="19"/>
      <c r="NA755" s="19"/>
      <c r="NB755" s="19"/>
      <c r="NC755" s="19"/>
      <c r="ND755" s="19"/>
      <c r="NE755" s="19"/>
      <c r="NF755" s="19"/>
      <c r="NG755" s="19"/>
      <c r="NH755" s="19"/>
      <c r="NI755" s="19"/>
      <c r="NJ755" s="19"/>
      <c r="NK755" s="19"/>
      <c r="NL755" s="19"/>
      <c r="NM755" s="19"/>
      <c r="NN755" s="19"/>
      <c r="NO755" s="19"/>
      <c r="NP755" s="19"/>
      <c r="NQ755" s="19"/>
      <c r="NR755" s="19"/>
      <c r="NS755" s="19"/>
      <c r="NT755" s="19"/>
      <c r="NU755" s="19"/>
      <c r="NV755" s="19"/>
      <c r="NW755" s="19"/>
      <c r="NX755" s="19"/>
      <c r="NY755" s="19"/>
      <c r="NZ755" s="19"/>
      <c r="OA755" s="19"/>
      <c r="OB755" s="19"/>
      <c r="OC755" s="19"/>
      <c r="OD755" s="19"/>
      <c r="OE755" s="19"/>
      <c r="OF755" s="19"/>
      <c r="OG755" s="19"/>
      <c r="OH755" s="19"/>
      <c r="OI755" s="19"/>
      <c r="OJ755" s="19"/>
      <c r="OK755" s="19"/>
      <c r="OL755" s="19"/>
      <c r="OM755" s="19"/>
      <c r="ON755" s="19"/>
      <c r="OO755" s="19"/>
      <c r="OP755" s="19"/>
      <c r="OQ755" s="19"/>
      <c r="OR755" s="19"/>
      <c r="OS755" s="19"/>
      <c r="OT755" s="19"/>
      <c r="OU755" s="19"/>
      <c r="OV755" s="19"/>
      <c r="OW755" s="19"/>
      <c r="OX755" s="19"/>
      <c r="OY755" s="19"/>
      <c r="OZ755" s="19"/>
      <c r="PA755" s="19"/>
      <c r="PB755" s="19"/>
      <c r="PC755" s="19"/>
      <c r="PD755" s="19"/>
      <c r="PE755" s="19"/>
      <c r="PF755" s="19"/>
      <c r="PG755" s="19"/>
      <c r="PH755" s="19"/>
      <c r="PI755" s="19"/>
      <c r="PJ755" s="19"/>
      <c r="PK755" s="19"/>
      <c r="PL755" s="19"/>
      <c r="PM755" s="19"/>
      <c r="PN755" s="19"/>
      <c r="PO755" s="19"/>
      <c r="PP755" s="19"/>
      <c r="PQ755" s="19"/>
      <c r="PR755" s="19"/>
      <c r="PS755" s="19"/>
      <c r="PT755" s="19"/>
      <c r="PU755" s="19"/>
      <c r="PV755" s="19"/>
      <c r="PW755" s="19"/>
      <c r="PX755" s="19"/>
      <c r="PY755" s="19"/>
      <c r="PZ755" s="19"/>
      <c r="QA755" s="19"/>
      <c r="QB755" s="19"/>
      <c r="QC755" s="19"/>
      <c r="QD755" s="19"/>
      <c r="QE755" s="19"/>
      <c r="QF755" s="19"/>
      <c r="QG755" s="19"/>
      <c r="QH755" s="19"/>
      <c r="QI755" s="19"/>
      <c r="QJ755" s="19"/>
      <c r="QK755" s="19"/>
      <c r="QL755" s="19"/>
      <c r="QM755" s="19"/>
      <c r="QN755" s="19"/>
      <c r="QO755" s="19"/>
      <c r="QP755" s="19"/>
      <c r="QQ755" s="19"/>
      <c r="QR755" s="19"/>
      <c r="QS755" s="19"/>
      <c r="QT755" s="19"/>
      <c r="QU755" s="19"/>
      <c r="QV755" s="19"/>
      <c r="QW755" s="19"/>
      <c r="QX755" s="19"/>
      <c r="QY755" s="19"/>
      <c r="QZ755" s="19"/>
      <c r="RA755" s="19"/>
      <c r="RB755" s="19"/>
      <c r="RC755" s="19"/>
      <c r="RD755" s="19"/>
      <c r="RE755" s="19"/>
      <c r="RF755" s="19"/>
      <c r="RG755" s="19"/>
      <c r="RH755" s="19"/>
      <c r="RI755" s="19"/>
      <c r="RJ755" s="19"/>
      <c r="RK755" s="19"/>
      <c r="RL755" s="19"/>
      <c r="RM755" s="19"/>
      <c r="RN755" s="19"/>
      <c r="RO755" s="19"/>
      <c r="RP755" s="19"/>
      <c r="RQ755" s="19"/>
      <c r="RR755" s="19"/>
      <c r="RS755" s="19"/>
      <c r="RT755" s="19"/>
      <c r="RU755" s="19"/>
      <c r="RV755" s="19"/>
      <c r="RW755" s="19"/>
      <c r="RX755" s="19"/>
      <c r="RY755" s="19"/>
      <c r="RZ755" s="19"/>
      <c r="SA755" s="19"/>
      <c r="SB755" s="19"/>
      <c r="SC755" s="19"/>
      <c r="SD755" s="19"/>
      <c r="SE755" s="19"/>
      <c r="SF755" s="19"/>
      <c r="SG755" s="19"/>
      <c r="SH755" s="19"/>
      <c r="SI755" s="19"/>
      <c r="SJ755" s="19"/>
      <c r="SK755" s="19"/>
      <c r="SL755" s="19"/>
      <c r="SM755" s="19"/>
      <c r="SN755" s="19"/>
      <c r="SO755" s="19"/>
      <c r="SP755" s="19"/>
      <c r="SQ755" s="19"/>
      <c r="SR755" s="19"/>
      <c r="SS755" s="19"/>
      <c r="ST755" s="19"/>
      <c r="SU755" s="19"/>
      <c r="SV755" s="19"/>
      <c r="SW755" s="19"/>
      <c r="SX755" s="19"/>
      <c r="SY755" s="19"/>
      <c r="SZ755" s="19"/>
      <c r="TA755" s="19"/>
      <c r="TB755" s="19"/>
      <c r="TC755" s="19"/>
      <c r="TD755" s="19"/>
      <c r="TE755" s="19"/>
      <c r="TF755" s="19"/>
      <c r="TG755" s="19"/>
      <c r="TH755" s="19"/>
      <c r="TI755" s="19"/>
      <c r="TJ755" s="19"/>
      <c r="TK755" s="19"/>
      <c r="TL755" s="19"/>
      <c r="TM755" s="19"/>
      <c r="TN755" s="19"/>
      <c r="TO755" s="19"/>
      <c r="TP755" s="19"/>
      <c r="TQ755" s="19"/>
      <c r="TR755" s="19"/>
      <c r="TS755" s="19"/>
      <c r="TT755" s="19"/>
      <c r="TU755" s="19"/>
      <c r="TV755" s="19"/>
      <c r="TW755" s="19"/>
      <c r="TX755" s="19"/>
      <c r="TY755" s="19"/>
      <c r="TZ755" s="19"/>
      <c r="UA755" s="19"/>
      <c r="UB755" s="19"/>
      <c r="UC755" s="19"/>
      <c r="UD755" s="19"/>
      <c r="UE755" s="19"/>
      <c r="UF755" s="19"/>
      <c r="UG755" s="19"/>
      <c r="UH755" s="19"/>
      <c r="UI755" s="19"/>
      <c r="UJ755" s="19"/>
      <c r="UK755" s="19"/>
      <c r="UL755" s="19"/>
      <c r="UM755" s="19"/>
      <c r="UN755" s="19"/>
      <c r="UO755" s="19"/>
      <c r="UP755" s="19"/>
      <c r="UQ755" s="19"/>
      <c r="UR755" s="19"/>
      <c r="US755" s="19"/>
      <c r="UT755" s="19"/>
      <c r="UU755" s="19"/>
      <c r="UV755" s="19"/>
      <c r="UW755" s="19"/>
      <c r="UX755" s="19"/>
      <c r="UY755" s="19"/>
      <c r="UZ755" s="19"/>
      <c r="VA755" s="19"/>
      <c r="VB755" s="19"/>
      <c r="VC755" s="19"/>
      <c r="VD755" s="19"/>
      <c r="VE755" s="19"/>
      <c r="VF755" s="19"/>
      <c r="VG755" s="19"/>
      <c r="VH755" s="19"/>
      <c r="VI755" s="19"/>
      <c r="VJ755" s="19"/>
      <c r="VK755" s="19"/>
      <c r="VL755" s="19"/>
      <c r="VM755" s="19"/>
      <c r="VN755" s="19"/>
      <c r="VO755" s="19"/>
      <c r="VP755" s="19"/>
      <c r="VQ755" s="19"/>
      <c r="VR755" s="19"/>
      <c r="VS755" s="19"/>
      <c r="VT755" s="19"/>
      <c r="VU755" s="19"/>
      <c r="VV755" s="19"/>
      <c r="VW755" s="19"/>
      <c r="VX755" s="19"/>
      <c r="VY755" s="19"/>
      <c r="VZ755" s="19"/>
      <c r="WA755" s="19"/>
      <c r="WB755" s="19"/>
      <c r="WC755" s="19"/>
      <c r="WD755" s="19"/>
      <c r="WE755" s="19"/>
      <c r="WF755" s="19"/>
      <c r="WG755" s="19"/>
      <c r="WH755" s="19"/>
      <c r="WI755" s="19"/>
      <c r="WJ755" s="19"/>
      <c r="WK755" s="19"/>
      <c r="WL755" s="19"/>
      <c r="WM755" s="19"/>
      <c r="WN755" s="19"/>
      <c r="WO755" s="19"/>
      <c r="WP755" s="19"/>
      <c r="WQ755" s="19"/>
      <c r="WR755" s="19"/>
      <c r="WS755" s="19"/>
      <c r="WT755" s="19"/>
      <c r="WU755" s="19"/>
      <c r="WV755" s="19"/>
    </row>
    <row r="756" spans="1:620" s="20" customFormat="1" ht="40.5" customHeight="1" x14ac:dyDescent="0.2">
      <c r="A756" s="43" t="s">
        <v>989</v>
      </c>
      <c r="B756" s="44"/>
      <c r="C756" s="44"/>
      <c r="D756" s="44"/>
      <c r="E756" s="45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60" t="s">
        <v>382</v>
      </c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 t="s">
        <v>77</v>
      </c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84" t="s">
        <v>94</v>
      </c>
      <c r="AZ756" s="84"/>
      <c r="BA756" s="84"/>
      <c r="BB756" s="84"/>
      <c r="BC756" s="84"/>
      <c r="BD756" s="84"/>
      <c r="BE756" s="60" t="s">
        <v>95</v>
      </c>
      <c r="BF756" s="60"/>
      <c r="BG756" s="60"/>
      <c r="BH756" s="60"/>
      <c r="BI756" s="60"/>
      <c r="BJ756" s="60"/>
      <c r="BK756" s="60"/>
      <c r="BL756" s="60"/>
      <c r="BM756" s="60"/>
      <c r="BN756" s="80">
        <f>10500+200+200+100+60+20+50+50+90+80+10+5000+1000+200+350+150+250+250+600+50+1200+1250+50+30+55</f>
        <v>21795</v>
      </c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76" t="s">
        <v>22</v>
      </c>
      <c r="BZ756" s="76"/>
      <c r="CA756" s="76"/>
      <c r="CB756" s="76"/>
      <c r="CC756" s="76"/>
      <c r="CD756" s="76"/>
      <c r="CE756" s="62" t="s">
        <v>80</v>
      </c>
      <c r="CF756" s="62"/>
      <c r="CG756" s="62"/>
      <c r="CH756" s="62"/>
      <c r="CI756" s="62"/>
      <c r="CJ756" s="62"/>
      <c r="CK756" s="62"/>
      <c r="CL756" s="62"/>
      <c r="CM756" s="62"/>
      <c r="CN756" s="85">
        <v>11690243</v>
      </c>
      <c r="CO756" s="85"/>
      <c r="CP756" s="85"/>
      <c r="CQ756" s="85"/>
      <c r="CR756" s="85"/>
      <c r="CS756" s="85"/>
      <c r="CT756" s="85"/>
      <c r="CU756" s="85"/>
      <c r="CV756" s="85"/>
      <c r="CW756" s="85"/>
      <c r="CX756" s="85"/>
      <c r="CY756" s="85"/>
      <c r="CZ756" s="85"/>
      <c r="DA756" s="85"/>
      <c r="DB756" s="59" t="s">
        <v>634</v>
      </c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 t="s">
        <v>644</v>
      </c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62" t="s">
        <v>102</v>
      </c>
      <c r="EA756" s="62"/>
      <c r="EB756" s="62"/>
      <c r="EC756" s="62"/>
      <c r="ED756" s="62"/>
      <c r="EE756" s="62"/>
      <c r="EF756" s="62"/>
      <c r="EG756" s="62"/>
      <c r="EH756" s="62"/>
      <c r="EI756" s="62"/>
      <c r="EJ756" s="62"/>
      <c r="EK756" s="62"/>
      <c r="EL756" s="62" t="s">
        <v>103</v>
      </c>
      <c r="EM756" s="62"/>
      <c r="EN756" s="62"/>
      <c r="EO756" s="62"/>
      <c r="EP756" s="62"/>
      <c r="EQ756" s="62"/>
      <c r="ER756" s="62"/>
      <c r="ES756" s="62"/>
      <c r="ET756" s="62"/>
      <c r="EU756" s="62"/>
      <c r="EV756" s="62"/>
      <c r="EW756" s="62"/>
      <c r="EX756" s="62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1"/>
      <c r="FM756" s="141"/>
      <c r="FN756" s="141"/>
      <c r="FO756" s="141"/>
      <c r="FP756" s="141"/>
      <c r="FQ756" s="141"/>
      <c r="FR756" s="141"/>
      <c r="FS756" s="141"/>
      <c r="FT756" s="141"/>
      <c r="FU756" s="141"/>
      <c r="FV756" s="141"/>
      <c r="FW756" s="141"/>
      <c r="FX756" s="141"/>
      <c r="FY756" s="141"/>
      <c r="FZ756" s="141"/>
      <c r="GA756" s="141"/>
      <c r="GB756" s="141"/>
      <c r="GC756" s="141"/>
      <c r="GD756" s="141"/>
      <c r="GE756" s="141"/>
      <c r="GF756" s="141"/>
      <c r="GG756" s="141"/>
      <c r="GH756" s="141"/>
      <c r="GI756" s="141"/>
      <c r="GJ756" s="141"/>
      <c r="GK756" s="141"/>
      <c r="GL756" s="141"/>
      <c r="GM756" s="140"/>
      <c r="GN756" s="140"/>
      <c r="GO756" s="140"/>
      <c r="GP756" s="140"/>
      <c r="GQ756" s="140"/>
      <c r="GR756" s="140"/>
      <c r="GS756" s="141"/>
      <c r="GT756" s="141"/>
      <c r="GU756" s="141"/>
      <c r="GV756" s="141"/>
      <c r="GW756" s="141"/>
      <c r="GX756" s="141"/>
      <c r="GY756" s="141"/>
      <c r="GZ756" s="141"/>
      <c r="HA756" s="141"/>
      <c r="HB756" s="142"/>
      <c r="HC756" s="142"/>
      <c r="HD756" s="142"/>
      <c r="HE756" s="142"/>
      <c r="HF756" s="142"/>
      <c r="HG756" s="142"/>
      <c r="HH756" s="142"/>
      <c r="HI756" s="142"/>
      <c r="HJ756" s="142"/>
      <c r="HK756" s="142"/>
      <c r="HL756" s="142"/>
      <c r="HM756" s="143"/>
      <c r="HN756" s="143"/>
      <c r="HO756" s="143"/>
      <c r="HP756" s="143"/>
      <c r="HQ756" s="143"/>
      <c r="HR756" s="143"/>
      <c r="HS756" s="141"/>
      <c r="HT756" s="141"/>
      <c r="HU756" s="141"/>
      <c r="HV756" s="141"/>
      <c r="HW756" s="141"/>
      <c r="HX756" s="141"/>
      <c r="HY756" s="141"/>
      <c r="HZ756" s="141"/>
      <c r="IA756" s="141"/>
      <c r="IB756" s="144"/>
      <c r="IC756" s="144"/>
      <c r="ID756" s="144"/>
      <c r="IE756" s="144"/>
      <c r="IF756" s="144"/>
      <c r="IG756" s="144"/>
      <c r="IH756" s="144"/>
      <c r="II756" s="144"/>
      <c r="IJ756" s="144"/>
      <c r="IK756" s="144"/>
      <c r="IL756" s="144"/>
      <c r="IM756" s="144"/>
      <c r="IN756" s="144"/>
      <c r="IO756" s="144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9"/>
      <c r="JO756" s="139"/>
      <c r="JP756" s="139"/>
      <c r="JQ756" s="139"/>
      <c r="JR756" s="139"/>
      <c r="JS756" s="139"/>
      <c r="JT756" s="139"/>
      <c r="JU756" s="139"/>
      <c r="JV756" s="139"/>
      <c r="JW756" s="139"/>
      <c r="JX756" s="139"/>
      <c r="JY756" s="139"/>
      <c r="JZ756" s="139"/>
      <c r="KA756" s="139"/>
      <c r="KB756" s="139"/>
      <c r="KC756" s="139"/>
      <c r="KD756" s="139"/>
      <c r="KE756" s="139"/>
      <c r="KF756" s="139"/>
      <c r="KG756" s="139"/>
      <c r="KH756" s="139"/>
      <c r="KI756" s="139"/>
      <c r="KJ756" s="139"/>
      <c r="KK756" s="139"/>
      <c r="KL756" s="139"/>
      <c r="KM756" s="139"/>
      <c r="KN756" s="139"/>
      <c r="KO756" s="139"/>
      <c r="KP756" s="139"/>
      <c r="KQ756" s="22"/>
      <c r="KR756" s="23"/>
      <c r="KS756" s="19"/>
      <c r="KT756" s="19"/>
      <c r="KU756" s="19"/>
      <c r="KV756" s="19"/>
      <c r="KW756" s="19"/>
      <c r="KX756" s="19"/>
      <c r="KY756" s="19"/>
      <c r="KZ756" s="19"/>
      <c r="LA756" s="19"/>
      <c r="LB756" s="19"/>
      <c r="LC756" s="19"/>
      <c r="LD756" s="19"/>
      <c r="LE756" s="19"/>
      <c r="LF756" s="19"/>
      <c r="LG756" s="19"/>
      <c r="LH756" s="19"/>
      <c r="LI756" s="19"/>
      <c r="LJ756" s="19"/>
      <c r="LK756" s="19"/>
      <c r="LL756" s="19"/>
      <c r="LM756" s="19"/>
      <c r="LN756" s="19"/>
      <c r="LO756" s="19"/>
      <c r="LP756" s="19"/>
      <c r="LQ756" s="19"/>
      <c r="LR756" s="19"/>
      <c r="LS756" s="19"/>
      <c r="LT756" s="19"/>
      <c r="LU756" s="19"/>
      <c r="LV756" s="19"/>
      <c r="LW756" s="19"/>
      <c r="LX756" s="19"/>
      <c r="LY756" s="19"/>
      <c r="LZ756" s="19"/>
      <c r="MA756" s="19"/>
      <c r="MB756" s="19"/>
      <c r="MC756" s="19"/>
      <c r="MD756" s="19"/>
      <c r="ME756" s="19"/>
      <c r="MF756" s="19"/>
      <c r="MG756" s="19"/>
      <c r="MH756" s="19"/>
      <c r="MI756" s="19"/>
      <c r="MJ756" s="19"/>
      <c r="MK756" s="19"/>
      <c r="ML756" s="19"/>
      <c r="MM756" s="19"/>
      <c r="MN756" s="19"/>
      <c r="MO756" s="19"/>
      <c r="MP756" s="19"/>
      <c r="MQ756" s="19"/>
      <c r="MR756" s="19"/>
      <c r="MS756" s="19"/>
      <c r="MT756" s="19"/>
      <c r="MU756" s="19"/>
      <c r="MV756" s="19"/>
      <c r="MW756" s="19"/>
      <c r="MX756" s="19"/>
      <c r="MY756" s="19"/>
      <c r="MZ756" s="19"/>
      <c r="NA756" s="19"/>
      <c r="NB756" s="19"/>
      <c r="NC756" s="19"/>
      <c r="ND756" s="19"/>
      <c r="NE756" s="19"/>
      <c r="NF756" s="19"/>
      <c r="NG756" s="19"/>
      <c r="NH756" s="19"/>
      <c r="NI756" s="19"/>
      <c r="NJ756" s="19"/>
      <c r="NK756" s="19"/>
      <c r="NL756" s="19"/>
      <c r="NM756" s="19"/>
      <c r="NN756" s="19"/>
      <c r="NO756" s="19"/>
      <c r="NP756" s="19"/>
      <c r="NQ756" s="19"/>
      <c r="NR756" s="19"/>
      <c r="NS756" s="19"/>
      <c r="NT756" s="19"/>
      <c r="NU756" s="19"/>
      <c r="NV756" s="19"/>
      <c r="NW756" s="19"/>
      <c r="NX756" s="19"/>
      <c r="NY756" s="19"/>
      <c r="NZ756" s="19"/>
      <c r="OA756" s="19"/>
      <c r="OB756" s="19"/>
      <c r="OC756" s="19"/>
      <c r="OD756" s="19"/>
      <c r="OE756" s="19"/>
      <c r="OF756" s="19"/>
      <c r="OG756" s="19"/>
      <c r="OH756" s="19"/>
      <c r="OI756" s="19"/>
      <c r="OJ756" s="19"/>
      <c r="OK756" s="19"/>
      <c r="OL756" s="19"/>
      <c r="OM756" s="19"/>
      <c r="ON756" s="19"/>
      <c r="OO756" s="19"/>
      <c r="OP756" s="19"/>
      <c r="OQ756" s="19"/>
      <c r="OR756" s="19"/>
      <c r="OS756" s="19"/>
      <c r="OT756" s="19"/>
      <c r="OU756" s="19"/>
      <c r="OV756" s="19"/>
      <c r="OW756" s="19"/>
      <c r="OX756" s="19"/>
      <c r="OY756" s="19"/>
      <c r="OZ756" s="19"/>
      <c r="PA756" s="19"/>
      <c r="PB756" s="19"/>
      <c r="PC756" s="19"/>
      <c r="PD756" s="19"/>
      <c r="PE756" s="19"/>
      <c r="PF756" s="19"/>
      <c r="PG756" s="19"/>
      <c r="PH756" s="19"/>
      <c r="PI756" s="19"/>
      <c r="PJ756" s="19"/>
      <c r="PK756" s="19"/>
      <c r="PL756" s="19"/>
      <c r="PM756" s="19"/>
      <c r="PN756" s="19"/>
      <c r="PO756" s="19"/>
      <c r="PP756" s="19"/>
      <c r="PQ756" s="19"/>
      <c r="PR756" s="19"/>
      <c r="PS756" s="19"/>
      <c r="PT756" s="19"/>
      <c r="PU756" s="19"/>
      <c r="PV756" s="19"/>
      <c r="PW756" s="19"/>
      <c r="PX756" s="19"/>
      <c r="PY756" s="19"/>
      <c r="PZ756" s="19"/>
      <c r="QA756" s="19"/>
      <c r="QB756" s="19"/>
      <c r="QC756" s="19"/>
      <c r="QD756" s="19"/>
      <c r="QE756" s="19"/>
      <c r="QF756" s="19"/>
      <c r="QG756" s="19"/>
      <c r="QH756" s="19"/>
      <c r="QI756" s="19"/>
      <c r="QJ756" s="19"/>
      <c r="QK756" s="19"/>
      <c r="QL756" s="19"/>
      <c r="QM756" s="19"/>
      <c r="QN756" s="19"/>
      <c r="QO756" s="19"/>
      <c r="QP756" s="19"/>
      <c r="QQ756" s="19"/>
      <c r="QR756" s="19"/>
      <c r="QS756" s="19"/>
      <c r="QT756" s="19"/>
      <c r="QU756" s="19"/>
      <c r="QV756" s="19"/>
      <c r="QW756" s="19"/>
      <c r="QX756" s="19"/>
      <c r="QY756" s="19"/>
      <c r="QZ756" s="19"/>
      <c r="RA756" s="19"/>
      <c r="RB756" s="19"/>
      <c r="RC756" s="19"/>
      <c r="RD756" s="19"/>
      <c r="RE756" s="19"/>
      <c r="RF756" s="19"/>
      <c r="RG756" s="19"/>
      <c r="RH756" s="19"/>
      <c r="RI756" s="19"/>
      <c r="RJ756" s="19"/>
      <c r="RK756" s="19"/>
      <c r="RL756" s="19"/>
      <c r="RM756" s="19"/>
      <c r="RN756" s="19"/>
      <c r="RO756" s="19"/>
      <c r="RP756" s="19"/>
      <c r="RQ756" s="19"/>
      <c r="RR756" s="19"/>
      <c r="RS756" s="19"/>
      <c r="RT756" s="19"/>
      <c r="RU756" s="19"/>
      <c r="RV756" s="19"/>
      <c r="RW756" s="19"/>
      <c r="RX756" s="19"/>
      <c r="RY756" s="19"/>
      <c r="RZ756" s="19"/>
      <c r="SA756" s="19"/>
      <c r="SB756" s="19"/>
      <c r="SC756" s="19"/>
      <c r="SD756" s="19"/>
      <c r="SE756" s="19"/>
      <c r="SF756" s="19"/>
      <c r="SG756" s="19"/>
      <c r="SH756" s="19"/>
      <c r="SI756" s="19"/>
      <c r="SJ756" s="19"/>
      <c r="SK756" s="19"/>
      <c r="SL756" s="19"/>
      <c r="SM756" s="19"/>
      <c r="SN756" s="19"/>
      <c r="SO756" s="19"/>
      <c r="SP756" s="19"/>
      <c r="SQ756" s="19"/>
      <c r="SR756" s="19"/>
      <c r="SS756" s="19"/>
      <c r="ST756" s="19"/>
      <c r="SU756" s="19"/>
      <c r="SV756" s="19"/>
      <c r="SW756" s="19"/>
      <c r="SX756" s="19"/>
      <c r="SY756" s="19"/>
      <c r="SZ756" s="19"/>
      <c r="TA756" s="19"/>
      <c r="TB756" s="19"/>
      <c r="TC756" s="19"/>
      <c r="TD756" s="19"/>
      <c r="TE756" s="19"/>
      <c r="TF756" s="19"/>
      <c r="TG756" s="19"/>
      <c r="TH756" s="19"/>
      <c r="TI756" s="19"/>
      <c r="TJ756" s="19"/>
      <c r="TK756" s="19"/>
      <c r="TL756" s="19"/>
      <c r="TM756" s="19"/>
      <c r="TN756" s="19"/>
      <c r="TO756" s="19"/>
      <c r="TP756" s="19"/>
      <c r="TQ756" s="19"/>
      <c r="TR756" s="19"/>
      <c r="TS756" s="19"/>
      <c r="TT756" s="19"/>
      <c r="TU756" s="19"/>
      <c r="TV756" s="19"/>
      <c r="TW756" s="19"/>
      <c r="TX756" s="19"/>
      <c r="TY756" s="19"/>
      <c r="TZ756" s="19"/>
      <c r="UA756" s="19"/>
      <c r="UB756" s="19"/>
      <c r="UC756" s="19"/>
      <c r="UD756" s="19"/>
      <c r="UE756" s="19"/>
      <c r="UF756" s="19"/>
      <c r="UG756" s="19"/>
      <c r="UH756" s="19"/>
      <c r="UI756" s="19"/>
      <c r="UJ756" s="19"/>
      <c r="UK756" s="19"/>
      <c r="UL756" s="19"/>
      <c r="UM756" s="19"/>
      <c r="UN756" s="19"/>
      <c r="UO756" s="19"/>
      <c r="UP756" s="19"/>
      <c r="UQ756" s="19"/>
      <c r="UR756" s="19"/>
      <c r="US756" s="19"/>
      <c r="UT756" s="19"/>
      <c r="UU756" s="19"/>
      <c r="UV756" s="19"/>
      <c r="UW756" s="19"/>
      <c r="UX756" s="19"/>
      <c r="UY756" s="19"/>
      <c r="UZ756" s="19"/>
      <c r="VA756" s="19"/>
      <c r="VB756" s="19"/>
      <c r="VC756" s="19"/>
      <c r="VD756" s="19"/>
      <c r="VE756" s="19"/>
      <c r="VF756" s="19"/>
      <c r="VG756" s="19"/>
      <c r="VH756" s="19"/>
      <c r="VI756" s="19"/>
      <c r="VJ756" s="19"/>
      <c r="VK756" s="19"/>
      <c r="VL756" s="19"/>
      <c r="VM756" s="19"/>
      <c r="VN756" s="19"/>
      <c r="VO756" s="19"/>
      <c r="VP756" s="19"/>
      <c r="VQ756" s="19"/>
      <c r="VR756" s="19"/>
      <c r="VS756" s="19"/>
      <c r="VT756" s="19"/>
      <c r="VU756" s="19"/>
      <c r="VV756" s="19"/>
      <c r="VW756" s="19"/>
      <c r="VX756" s="19"/>
      <c r="VY756" s="19"/>
      <c r="VZ756" s="19"/>
      <c r="WA756" s="19"/>
      <c r="WB756" s="19"/>
      <c r="WC756" s="19"/>
      <c r="WD756" s="19"/>
      <c r="WE756" s="19"/>
      <c r="WF756" s="19"/>
      <c r="WG756" s="19"/>
      <c r="WH756" s="19"/>
      <c r="WI756" s="19"/>
      <c r="WJ756" s="19"/>
      <c r="WK756" s="19"/>
      <c r="WL756" s="19"/>
      <c r="WM756" s="19"/>
      <c r="WN756" s="19"/>
      <c r="WO756" s="19"/>
      <c r="WP756" s="19"/>
      <c r="WQ756" s="19"/>
      <c r="WR756" s="19"/>
      <c r="WS756" s="19"/>
      <c r="WT756" s="19"/>
      <c r="WU756" s="19"/>
      <c r="WV756" s="19"/>
    </row>
    <row r="757" spans="1:620" s="20" customFormat="1" ht="40.5" customHeight="1" x14ac:dyDescent="0.2">
      <c r="A757" s="43" t="s">
        <v>990</v>
      </c>
      <c r="B757" s="44"/>
      <c r="C757" s="44"/>
      <c r="D757" s="44"/>
      <c r="E757" s="45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60" t="s">
        <v>619</v>
      </c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 t="s">
        <v>77</v>
      </c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84" t="s">
        <v>94</v>
      </c>
      <c r="AZ757" s="84"/>
      <c r="BA757" s="84"/>
      <c r="BB757" s="84"/>
      <c r="BC757" s="84"/>
      <c r="BD757" s="84"/>
      <c r="BE757" s="60" t="s">
        <v>95</v>
      </c>
      <c r="BF757" s="60"/>
      <c r="BG757" s="60"/>
      <c r="BH757" s="60"/>
      <c r="BI757" s="60"/>
      <c r="BJ757" s="60"/>
      <c r="BK757" s="60"/>
      <c r="BL757" s="60"/>
      <c r="BM757" s="60"/>
      <c r="BN757" s="80">
        <f>470+400+2000</f>
        <v>2870</v>
      </c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76" t="s">
        <v>22</v>
      </c>
      <c r="BZ757" s="76"/>
      <c r="CA757" s="76"/>
      <c r="CB757" s="76"/>
      <c r="CC757" s="76"/>
      <c r="CD757" s="76"/>
      <c r="CE757" s="62" t="s">
        <v>80</v>
      </c>
      <c r="CF757" s="62"/>
      <c r="CG757" s="62"/>
      <c r="CH757" s="62"/>
      <c r="CI757" s="62"/>
      <c r="CJ757" s="62"/>
      <c r="CK757" s="62"/>
      <c r="CL757" s="62"/>
      <c r="CM757" s="62"/>
      <c r="CN757" s="85">
        <v>2291499</v>
      </c>
      <c r="CO757" s="85"/>
      <c r="CP757" s="85"/>
      <c r="CQ757" s="85"/>
      <c r="CR757" s="85"/>
      <c r="CS757" s="85"/>
      <c r="CT757" s="85"/>
      <c r="CU757" s="85"/>
      <c r="CV757" s="85"/>
      <c r="CW757" s="85"/>
      <c r="CX757" s="85"/>
      <c r="CY757" s="85"/>
      <c r="CZ757" s="85"/>
      <c r="DA757" s="85"/>
      <c r="DB757" s="59" t="s">
        <v>634</v>
      </c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 t="s">
        <v>644</v>
      </c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86" t="s">
        <v>102</v>
      </c>
      <c r="EA757" s="86"/>
      <c r="EB757" s="86"/>
      <c r="EC757" s="86"/>
      <c r="ED757" s="86"/>
      <c r="EE757" s="86"/>
      <c r="EF757" s="86"/>
      <c r="EG757" s="86"/>
      <c r="EH757" s="86"/>
      <c r="EI757" s="86"/>
      <c r="EJ757" s="86"/>
      <c r="EK757" s="86"/>
      <c r="EL757" s="62" t="s">
        <v>103</v>
      </c>
      <c r="EM757" s="62"/>
      <c r="EN757" s="62"/>
      <c r="EO757" s="62"/>
      <c r="EP757" s="62"/>
      <c r="EQ757" s="62"/>
      <c r="ER757" s="62"/>
      <c r="ES757" s="62"/>
      <c r="ET757" s="62"/>
      <c r="EU757" s="62"/>
      <c r="EV757" s="62"/>
      <c r="EW757" s="62"/>
      <c r="EX757" s="62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1"/>
      <c r="FM757" s="141"/>
      <c r="FN757" s="141"/>
      <c r="FO757" s="141"/>
      <c r="FP757" s="141"/>
      <c r="FQ757" s="141"/>
      <c r="FR757" s="141"/>
      <c r="FS757" s="141"/>
      <c r="FT757" s="141"/>
      <c r="FU757" s="141"/>
      <c r="FV757" s="141"/>
      <c r="FW757" s="141"/>
      <c r="FX757" s="141"/>
      <c r="FY757" s="141"/>
      <c r="FZ757" s="141"/>
      <c r="GA757" s="141"/>
      <c r="GB757" s="141"/>
      <c r="GC757" s="141"/>
      <c r="GD757" s="141"/>
      <c r="GE757" s="141"/>
      <c r="GF757" s="141"/>
      <c r="GG757" s="141"/>
      <c r="GH757" s="141"/>
      <c r="GI757" s="141"/>
      <c r="GJ757" s="141"/>
      <c r="GK757" s="141"/>
      <c r="GL757" s="141"/>
      <c r="GM757" s="140"/>
      <c r="GN757" s="140"/>
      <c r="GO757" s="140"/>
      <c r="GP757" s="140"/>
      <c r="GQ757" s="140"/>
      <c r="GR757" s="140"/>
      <c r="GS757" s="141"/>
      <c r="GT757" s="141"/>
      <c r="GU757" s="141"/>
      <c r="GV757" s="141"/>
      <c r="GW757" s="141"/>
      <c r="GX757" s="141"/>
      <c r="GY757" s="141"/>
      <c r="GZ757" s="141"/>
      <c r="HA757" s="141"/>
      <c r="HB757" s="142"/>
      <c r="HC757" s="142"/>
      <c r="HD757" s="142"/>
      <c r="HE757" s="142"/>
      <c r="HF757" s="142"/>
      <c r="HG757" s="142"/>
      <c r="HH757" s="142"/>
      <c r="HI757" s="142"/>
      <c r="HJ757" s="142"/>
      <c r="HK757" s="142"/>
      <c r="HL757" s="142"/>
      <c r="HM757" s="143"/>
      <c r="HN757" s="143"/>
      <c r="HO757" s="143"/>
      <c r="HP757" s="143"/>
      <c r="HQ757" s="143"/>
      <c r="HR757" s="143"/>
      <c r="HS757" s="141"/>
      <c r="HT757" s="141"/>
      <c r="HU757" s="141"/>
      <c r="HV757" s="141"/>
      <c r="HW757" s="141"/>
      <c r="HX757" s="141"/>
      <c r="HY757" s="141"/>
      <c r="HZ757" s="141"/>
      <c r="IA757" s="141"/>
      <c r="IB757" s="144"/>
      <c r="IC757" s="144"/>
      <c r="ID757" s="144"/>
      <c r="IE757" s="144"/>
      <c r="IF757" s="144"/>
      <c r="IG757" s="144"/>
      <c r="IH757" s="144"/>
      <c r="II757" s="144"/>
      <c r="IJ757" s="144"/>
      <c r="IK757" s="144"/>
      <c r="IL757" s="144"/>
      <c r="IM757" s="144"/>
      <c r="IN757" s="144"/>
      <c r="IO757" s="144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9"/>
      <c r="JO757" s="139"/>
      <c r="JP757" s="139"/>
      <c r="JQ757" s="139"/>
      <c r="JR757" s="139"/>
      <c r="JS757" s="139"/>
      <c r="JT757" s="139"/>
      <c r="JU757" s="139"/>
      <c r="JV757" s="139"/>
      <c r="JW757" s="139"/>
      <c r="JX757" s="139"/>
      <c r="JY757" s="139"/>
      <c r="JZ757" s="139"/>
      <c r="KA757" s="139"/>
      <c r="KB757" s="139"/>
      <c r="KC757" s="139"/>
      <c r="KD757" s="139"/>
      <c r="KE757" s="139"/>
      <c r="KF757" s="139"/>
      <c r="KG757" s="139"/>
      <c r="KH757" s="139"/>
      <c r="KI757" s="139"/>
      <c r="KJ757" s="139"/>
      <c r="KK757" s="139"/>
      <c r="KL757" s="139"/>
      <c r="KM757" s="139"/>
      <c r="KN757" s="139"/>
      <c r="KO757" s="139"/>
      <c r="KP757" s="139"/>
      <c r="KQ757" s="22"/>
      <c r="KR757" s="23"/>
      <c r="KS757" s="19"/>
      <c r="KT757" s="19"/>
      <c r="KU757" s="19"/>
      <c r="KV757" s="19"/>
      <c r="KW757" s="19"/>
      <c r="KX757" s="19"/>
      <c r="KY757" s="19"/>
      <c r="KZ757" s="19"/>
      <c r="LA757" s="19"/>
      <c r="LB757" s="19"/>
      <c r="LC757" s="19"/>
      <c r="LD757" s="19"/>
      <c r="LE757" s="19"/>
      <c r="LF757" s="19"/>
      <c r="LG757" s="19"/>
      <c r="LH757" s="19"/>
      <c r="LI757" s="19"/>
      <c r="LJ757" s="19"/>
      <c r="LK757" s="19"/>
      <c r="LL757" s="19"/>
      <c r="LM757" s="19"/>
      <c r="LN757" s="19"/>
      <c r="LO757" s="19"/>
      <c r="LP757" s="19"/>
      <c r="LQ757" s="19"/>
      <c r="LR757" s="19"/>
      <c r="LS757" s="19"/>
      <c r="LT757" s="19"/>
      <c r="LU757" s="19"/>
      <c r="LV757" s="19"/>
      <c r="LW757" s="19"/>
      <c r="LX757" s="19"/>
      <c r="LY757" s="19"/>
      <c r="LZ757" s="19"/>
      <c r="MA757" s="19"/>
      <c r="MB757" s="19"/>
      <c r="MC757" s="19"/>
      <c r="MD757" s="19"/>
      <c r="ME757" s="19"/>
      <c r="MF757" s="19"/>
      <c r="MG757" s="19"/>
      <c r="MH757" s="19"/>
      <c r="MI757" s="19"/>
      <c r="MJ757" s="19"/>
      <c r="MK757" s="19"/>
      <c r="ML757" s="19"/>
      <c r="MM757" s="19"/>
      <c r="MN757" s="19"/>
      <c r="MO757" s="19"/>
      <c r="MP757" s="19"/>
      <c r="MQ757" s="19"/>
      <c r="MR757" s="19"/>
      <c r="MS757" s="19"/>
      <c r="MT757" s="19"/>
      <c r="MU757" s="19"/>
      <c r="MV757" s="19"/>
      <c r="MW757" s="19"/>
      <c r="MX757" s="19"/>
      <c r="MY757" s="19"/>
      <c r="MZ757" s="19"/>
      <c r="NA757" s="19"/>
      <c r="NB757" s="19"/>
      <c r="NC757" s="19"/>
      <c r="ND757" s="19"/>
      <c r="NE757" s="19"/>
      <c r="NF757" s="19"/>
      <c r="NG757" s="19"/>
      <c r="NH757" s="19"/>
      <c r="NI757" s="19"/>
      <c r="NJ757" s="19"/>
      <c r="NK757" s="19"/>
      <c r="NL757" s="19"/>
      <c r="NM757" s="19"/>
      <c r="NN757" s="19"/>
      <c r="NO757" s="19"/>
      <c r="NP757" s="19"/>
      <c r="NQ757" s="19"/>
      <c r="NR757" s="19"/>
      <c r="NS757" s="19"/>
      <c r="NT757" s="19"/>
      <c r="NU757" s="19"/>
      <c r="NV757" s="19"/>
      <c r="NW757" s="19"/>
      <c r="NX757" s="19"/>
      <c r="NY757" s="19"/>
      <c r="NZ757" s="19"/>
      <c r="OA757" s="19"/>
      <c r="OB757" s="19"/>
      <c r="OC757" s="19"/>
      <c r="OD757" s="19"/>
      <c r="OE757" s="19"/>
      <c r="OF757" s="19"/>
      <c r="OG757" s="19"/>
      <c r="OH757" s="19"/>
      <c r="OI757" s="19"/>
      <c r="OJ757" s="19"/>
      <c r="OK757" s="19"/>
      <c r="OL757" s="19"/>
      <c r="OM757" s="19"/>
      <c r="ON757" s="19"/>
      <c r="OO757" s="19"/>
      <c r="OP757" s="19"/>
      <c r="OQ757" s="19"/>
      <c r="OR757" s="19"/>
      <c r="OS757" s="19"/>
      <c r="OT757" s="19"/>
      <c r="OU757" s="19"/>
      <c r="OV757" s="19"/>
      <c r="OW757" s="19"/>
      <c r="OX757" s="19"/>
      <c r="OY757" s="19"/>
      <c r="OZ757" s="19"/>
      <c r="PA757" s="19"/>
      <c r="PB757" s="19"/>
      <c r="PC757" s="19"/>
      <c r="PD757" s="19"/>
      <c r="PE757" s="19"/>
      <c r="PF757" s="19"/>
      <c r="PG757" s="19"/>
      <c r="PH757" s="19"/>
      <c r="PI757" s="19"/>
      <c r="PJ757" s="19"/>
      <c r="PK757" s="19"/>
      <c r="PL757" s="19"/>
      <c r="PM757" s="19"/>
      <c r="PN757" s="19"/>
      <c r="PO757" s="19"/>
      <c r="PP757" s="19"/>
      <c r="PQ757" s="19"/>
      <c r="PR757" s="19"/>
      <c r="PS757" s="19"/>
      <c r="PT757" s="19"/>
      <c r="PU757" s="19"/>
      <c r="PV757" s="19"/>
      <c r="PW757" s="19"/>
      <c r="PX757" s="19"/>
      <c r="PY757" s="19"/>
      <c r="PZ757" s="19"/>
      <c r="QA757" s="19"/>
      <c r="QB757" s="19"/>
      <c r="QC757" s="19"/>
      <c r="QD757" s="19"/>
      <c r="QE757" s="19"/>
      <c r="QF757" s="19"/>
      <c r="QG757" s="19"/>
      <c r="QH757" s="19"/>
      <c r="QI757" s="19"/>
      <c r="QJ757" s="19"/>
      <c r="QK757" s="19"/>
      <c r="QL757" s="19"/>
      <c r="QM757" s="19"/>
      <c r="QN757" s="19"/>
      <c r="QO757" s="19"/>
      <c r="QP757" s="19"/>
      <c r="QQ757" s="19"/>
      <c r="QR757" s="19"/>
      <c r="QS757" s="19"/>
      <c r="QT757" s="19"/>
      <c r="QU757" s="19"/>
      <c r="QV757" s="19"/>
      <c r="QW757" s="19"/>
      <c r="QX757" s="19"/>
      <c r="QY757" s="19"/>
      <c r="QZ757" s="19"/>
      <c r="RA757" s="19"/>
      <c r="RB757" s="19"/>
      <c r="RC757" s="19"/>
      <c r="RD757" s="19"/>
      <c r="RE757" s="19"/>
      <c r="RF757" s="19"/>
      <c r="RG757" s="19"/>
      <c r="RH757" s="19"/>
      <c r="RI757" s="19"/>
      <c r="RJ757" s="19"/>
      <c r="RK757" s="19"/>
      <c r="RL757" s="19"/>
      <c r="RM757" s="19"/>
      <c r="RN757" s="19"/>
      <c r="RO757" s="19"/>
      <c r="RP757" s="19"/>
      <c r="RQ757" s="19"/>
      <c r="RR757" s="19"/>
      <c r="RS757" s="19"/>
      <c r="RT757" s="19"/>
      <c r="RU757" s="19"/>
      <c r="RV757" s="19"/>
      <c r="RW757" s="19"/>
      <c r="RX757" s="19"/>
      <c r="RY757" s="19"/>
      <c r="RZ757" s="19"/>
      <c r="SA757" s="19"/>
      <c r="SB757" s="19"/>
      <c r="SC757" s="19"/>
      <c r="SD757" s="19"/>
      <c r="SE757" s="19"/>
      <c r="SF757" s="19"/>
      <c r="SG757" s="19"/>
      <c r="SH757" s="19"/>
      <c r="SI757" s="19"/>
      <c r="SJ757" s="19"/>
      <c r="SK757" s="19"/>
      <c r="SL757" s="19"/>
      <c r="SM757" s="19"/>
      <c r="SN757" s="19"/>
      <c r="SO757" s="19"/>
      <c r="SP757" s="19"/>
      <c r="SQ757" s="19"/>
      <c r="SR757" s="19"/>
      <c r="SS757" s="19"/>
      <c r="ST757" s="19"/>
      <c r="SU757" s="19"/>
      <c r="SV757" s="19"/>
      <c r="SW757" s="19"/>
      <c r="SX757" s="19"/>
      <c r="SY757" s="19"/>
      <c r="SZ757" s="19"/>
      <c r="TA757" s="19"/>
      <c r="TB757" s="19"/>
      <c r="TC757" s="19"/>
      <c r="TD757" s="19"/>
      <c r="TE757" s="19"/>
      <c r="TF757" s="19"/>
      <c r="TG757" s="19"/>
      <c r="TH757" s="19"/>
      <c r="TI757" s="19"/>
      <c r="TJ757" s="19"/>
      <c r="TK757" s="19"/>
      <c r="TL757" s="19"/>
      <c r="TM757" s="19"/>
      <c r="TN757" s="19"/>
      <c r="TO757" s="19"/>
      <c r="TP757" s="19"/>
      <c r="TQ757" s="19"/>
      <c r="TR757" s="19"/>
      <c r="TS757" s="19"/>
      <c r="TT757" s="19"/>
      <c r="TU757" s="19"/>
      <c r="TV757" s="19"/>
      <c r="TW757" s="19"/>
      <c r="TX757" s="19"/>
      <c r="TY757" s="19"/>
      <c r="TZ757" s="19"/>
      <c r="UA757" s="19"/>
      <c r="UB757" s="19"/>
      <c r="UC757" s="19"/>
      <c r="UD757" s="19"/>
      <c r="UE757" s="19"/>
      <c r="UF757" s="19"/>
      <c r="UG757" s="19"/>
      <c r="UH757" s="19"/>
      <c r="UI757" s="19"/>
      <c r="UJ757" s="19"/>
      <c r="UK757" s="19"/>
      <c r="UL757" s="19"/>
      <c r="UM757" s="19"/>
      <c r="UN757" s="19"/>
      <c r="UO757" s="19"/>
      <c r="UP757" s="19"/>
      <c r="UQ757" s="19"/>
      <c r="UR757" s="19"/>
      <c r="US757" s="19"/>
      <c r="UT757" s="19"/>
      <c r="UU757" s="19"/>
      <c r="UV757" s="19"/>
      <c r="UW757" s="19"/>
      <c r="UX757" s="19"/>
      <c r="UY757" s="19"/>
      <c r="UZ757" s="19"/>
      <c r="VA757" s="19"/>
      <c r="VB757" s="19"/>
      <c r="VC757" s="19"/>
      <c r="VD757" s="19"/>
      <c r="VE757" s="19"/>
      <c r="VF757" s="19"/>
      <c r="VG757" s="19"/>
      <c r="VH757" s="19"/>
      <c r="VI757" s="19"/>
      <c r="VJ757" s="19"/>
      <c r="VK757" s="19"/>
      <c r="VL757" s="19"/>
      <c r="VM757" s="19"/>
      <c r="VN757" s="19"/>
      <c r="VO757" s="19"/>
      <c r="VP757" s="19"/>
      <c r="VQ757" s="19"/>
      <c r="VR757" s="19"/>
      <c r="VS757" s="19"/>
      <c r="VT757" s="19"/>
      <c r="VU757" s="19"/>
      <c r="VV757" s="19"/>
      <c r="VW757" s="19"/>
      <c r="VX757" s="19"/>
      <c r="VY757" s="19"/>
      <c r="VZ757" s="19"/>
      <c r="WA757" s="19"/>
      <c r="WB757" s="19"/>
      <c r="WC757" s="19"/>
      <c r="WD757" s="19"/>
      <c r="WE757" s="19"/>
      <c r="WF757" s="19"/>
      <c r="WG757" s="19"/>
      <c r="WH757" s="19"/>
      <c r="WI757" s="19"/>
      <c r="WJ757" s="19"/>
      <c r="WK757" s="19"/>
      <c r="WL757" s="19"/>
      <c r="WM757" s="19"/>
      <c r="WN757" s="19"/>
      <c r="WO757" s="19"/>
      <c r="WP757" s="19"/>
      <c r="WQ757" s="19"/>
      <c r="WR757" s="19"/>
      <c r="WS757" s="19"/>
      <c r="WT757" s="19"/>
      <c r="WU757" s="19"/>
      <c r="WV757" s="19"/>
    </row>
    <row r="758" spans="1:620" s="20" customFormat="1" ht="53.25" customHeight="1" x14ac:dyDescent="0.2">
      <c r="A758" s="43" t="s">
        <v>991</v>
      </c>
      <c r="B758" s="44"/>
      <c r="C758" s="44"/>
      <c r="D758" s="44"/>
      <c r="E758" s="45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60" t="s">
        <v>563</v>
      </c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 t="s">
        <v>77</v>
      </c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84" t="s">
        <v>78</v>
      </c>
      <c r="AZ758" s="84"/>
      <c r="BA758" s="84"/>
      <c r="BB758" s="84"/>
      <c r="BC758" s="84"/>
      <c r="BD758" s="84"/>
      <c r="BE758" s="60" t="s">
        <v>79</v>
      </c>
      <c r="BF758" s="60"/>
      <c r="BG758" s="60"/>
      <c r="BH758" s="60"/>
      <c r="BI758" s="60"/>
      <c r="BJ758" s="60"/>
      <c r="BK758" s="60"/>
      <c r="BL758" s="60"/>
      <c r="BM758" s="60"/>
      <c r="BN758" s="59" t="s">
        <v>74</v>
      </c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  <c r="BY758" s="76" t="s">
        <v>22</v>
      </c>
      <c r="BZ758" s="76"/>
      <c r="CA758" s="76"/>
      <c r="CB758" s="76"/>
      <c r="CC758" s="76"/>
      <c r="CD758" s="76"/>
      <c r="CE758" s="62" t="s">
        <v>80</v>
      </c>
      <c r="CF758" s="62"/>
      <c r="CG758" s="62"/>
      <c r="CH758" s="62"/>
      <c r="CI758" s="62"/>
      <c r="CJ758" s="62"/>
      <c r="CK758" s="62"/>
      <c r="CL758" s="62"/>
      <c r="CM758" s="62"/>
      <c r="CN758" s="61">
        <v>2400000</v>
      </c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59" t="s">
        <v>634</v>
      </c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 t="s">
        <v>644</v>
      </c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86" t="s">
        <v>102</v>
      </c>
      <c r="EA758" s="86"/>
      <c r="EB758" s="86"/>
      <c r="EC758" s="86"/>
      <c r="ED758" s="86"/>
      <c r="EE758" s="86"/>
      <c r="EF758" s="86"/>
      <c r="EG758" s="86"/>
      <c r="EH758" s="86"/>
      <c r="EI758" s="86"/>
      <c r="EJ758" s="86"/>
      <c r="EK758" s="86"/>
      <c r="EL758" s="62" t="s">
        <v>103</v>
      </c>
      <c r="EM758" s="62"/>
      <c r="EN758" s="62"/>
      <c r="EO758" s="62"/>
      <c r="EP758" s="62"/>
      <c r="EQ758" s="62"/>
      <c r="ER758" s="62"/>
      <c r="ES758" s="62"/>
      <c r="ET758" s="62"/>
      <c r="EU758" s="62"/>
      <c r="EV758" s="62"/>
      <c r="EW758" s="62"/>
      <c r="EX758" s="62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1"/>
      <c r="FM758" s="141"/>
      <c r="FN758" s="141"/>
      <c r="FO758" s="141"/>
      <c r="FP758" s="141"/>
      <c r="FQ758" s="141"/>
      <c r="FR758" s="141"/>
      <c r="FS758" s="141"/>
      <c r="FT758" s="141"/>
      <c r="FU758" s="141"/>
      <c r="FV758" s="141"/>
      <c r="FW758" s="141"/>
      <c r="FX758" s="141"/>
      <c r="FY758" s="141"/>
      <c r="FZ758" s="141"/>
      <c r="GA758" s="141"/>
      <c r="GB758" s="141"/>
      <c r="GC758" s="141"/>
      <c r="GD758" s="141"/>
      <c r="GE758" s="141"/>
      <c r="GF758" s="141"/>
      <c r="GG758" s="141"/>
      <c r="GH758" s="141"/>
      <c r="GI758" s="141"/>
      <c r="GJ758" s="141"/>
      <c r="GK758" s="141"/>
      <c r="GL758" s="141"/>
      <c r="GM758" s="140"/>
      <c r="GN758" s="140"/>
      <c r="GO758" s="140"/>
      <c r="GP758" s="140"/>
      <c r="GQ758" s="140"/>
      <c r="GR758" s="140"/>
      <c r="GS758" s="141"/>
      <c r="GT758" s="141"/>
      <c r="GU758" s="141"/>
      <c r="GV758" s="141"/>
      <c r="GW758" s="141"/>
      <c r="GX758" s="141"/>
      <c r="GY758" s="141"/>
      <c r="GZ758" s="141"/>
      <c r="HA758" s="141"/>
      <c r="HB758" s="142"/>
      <c r="HC758" s="142"/>
      <c r="HD758" s="142"/>
      <c r="HE758" s="142"/>
      <c r="HF758" s="142"/>
      <c r="HG758" s="142"/>
      <c r="HH758" s="142"/>
      <c r="HI758" s="142"/>
      <c r="HJ758" s="142"/>
      <c r="HK758" s="142"/>
      <c r="HL758" s="142"/>
      <c r="HM758" s="143"/>
      <c r="HN758" s="143"/>
      <c r="HO758" s="143"/>
      <c r="HP758" s="143"/>
      <c r="HQ758" s="143"/>
      <c r="HR758" s="143"/>
      <c r="HS758" s="141"/>
      <c r="HT758" s="141"/>
      <c r="HU758" s="141"/>
      <c r="HV758" s="141"/>
      <c r="HW758" s="141"/>
      <c r="HX758" s="141"/>
      <c r="HY758" s="141"/>
      <c r="HZ758" s="141"/>
      <c r="IA758" s="141"/>
      <c r="IB758" s="144"/>
      <c r="IC758" s="144"/>
      <c r="ID758" s="144"/>
      <c r="IE758" s="144"/>
      <c r="IF758" s="144"/>
      <c r="IG758" s="144"/>
      <c r="IH758" s="144"/>
      <c r="II758" s="144"/>
      <c r="IJ758" s="144"/>
      <c r="IK758" s="144"/>
      <c r="IL758" s="144"/>
      <c r="IM758" s="144"/>
      <c r="IN758" s="144"/>
      <c r="IO758" s="144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9"/>
      <c r="JO758" s="139"/>
      <c r="JP758" s="139"/>
      <c r="JQ758" s="139"/>
      <c r="JR758" s="139"/>
      <c r="JS758" s="139"/>
      <c r="JT758" s="139"/>
      <c r="JU758" s="139"/>
      <c r="JV758" s="139"/>
      <c r="JW758" s="139"/>
      <c r="JX758" s="139"/>
      <c r="JY758" s="139"/>
      <c r="JZ758" s="139"/>
      <c r="KA758" s="139"/>
      <c r="KB758" s="139"/>
      <c r="KC758" s="139"/>
      <c r="KD758" s="139"/>
      <c r="KE758" s="139"/>
      <c r="KF758" s="139"/>
      <c r="KG758" s="139"/>
      <c r="KH758" s="139"/>
      <c r="KI758" s="139"/>
      <c r="KJ758" s="139"/>
      <c r="KK758" s="139"/>
      <c r="KL758" s="139"/>
      <c r="KM758" s="139"/>
      <c r="KN758" s="139"/>
      <c r="KO758" s="139"/>
      <c r="KP758" s="139"/>
      <c r="KQ758" s="22"/>
      <c r="KR758" s="23"/>
      <c r="KS758" s="19"/>
      <c r="KT758" s="19"/>
      <c r="KU758" s="19"/>
      <c r="KV758" s="19"/>
      <c r="KW758" s="19"/>
      <c r="KX758" s="19"/>
      <c r="KY758" s="19"/>
      <c r="KZ758" s="19"/>
      <c r="LA758" s="19"/>
      <c r="LB758" s="19"/>
      <c r="LC758" s="19"/>
      <c r="LD758" s="19"/>
      <c r="LE758" s="19"/>
      <c r="LF758" s="19"/>
      <c r="LG758" s="19"/>
      <c r="LH758" s="19"/>
      <c r="LI758" s="19"/>
      <c r="LJ758" s="19"/>
      <c r="LK758" s="19"/>
      <c r="LL758" s="19"/>
      <c r="LM758" s="19"/>
      <c r="LN758" s="19"/>
      <c r="LO758" s="19"/>
      <c r="LP758" s="19"/>
      <c r="LQ758" s="19"/>
      <c r="LR758" s="19"/>
      <c r="LS758" s="19"/>
      <c r="LT758" s="19"/>
      <c r="LU758" s="19"/>
      <c r="LV758" s="19"/>
      <c r="LW758" s="19"/>
      <c r="LX758" s="19"/>
      <c r="LY758" s="19"/>
      <c r="LZ758" s="19"/>
      <c r="MA758" s="19"/>
      <c r="MB758" s="19"/>
      <c r="MC758" s="19"/>
      <c r="MD758" s="19"/>
      <c r="ME758" s="19"/>
      <c r="MF758" s="19"/>
      <c r="MG758" s="19"/>
      <c r="MH758" s="19"/>
      <c r="MI758" s="19"/>
      <c r="MJ758" s="19"/>
      <c r="MK758" s="19"/>
      <c r="ML758" s="19"/>
      <c r="MM758" s="19"/>
      <c r="MN758" s="19"/>
      <c r="MO758" s="19"/>
      <c r="MP758" s="19"/>
      <c r="MQ758" s="19"/>
      <c r="MR758" s="19"/>
      <c r="MS758" s="19"/>
      <c r="MT758" s="19"/>
      <c r="MU758" s="19"/>
      <c r="MV758" s="19"/>
      <c r="MW758" s="19"/>
      <c r="MX758" s="19"/>
      <c r="MY758" s="19"/>
      <c r="MZ758" s="19"/>
      <c r="NA758" s="19"/>
      <c r="NB758" s="19"/>
      <c r="NC758" s="19"/>
      <c r="ND758" s="19"/>
      <c r="NE758" s="19"/>
      <c r="NF758" s="19"/>
      <c r="NG758" s="19"/>
      <c r="NH758" s="19"/>
      <c r="NI758" s="19"/>
      <c r="NJ758" s="19"/>
      <c r="NK758" s="19"/>
      <c r="NL758" s="19"/>
      <c r="NM758" s="19"/>
      <c r="NN758" s="19"/>
      <c r="NO758" s="19"/>
      <c r="NP758" s="19"/>
      <c r="NQ758" s="19"/>
      <c r="NR758" s="19"/>
      <c r="NS758" s="19"/>
      <c r="NT758" s="19"/>
      <c r="NU758" s="19"/>
      <c r="NV758" s="19"/>
      <c r="NW758" s="19"/>
      <c r="NX758" s="19"/>
      <c r="NY758" s="19"/>
      <c r="NZ758" s="19"/>
      <c r="OA758" s="19"/>
      <c r="OB758" s="19"/>
      <c r="OC758" s="19"/>
      <c r="OD758" s="19"/>
      <c r="OE758" s="19"/>
      <c r="OF758" s="19"/>
      <c r="OG758" s="19"/>
      <c r="OH758" s="19"/>
      <c r="OI758" s="19"/>
      <c r="OJ758" s="19"/>
      <c r="OK758" s="19"/>
      <c r="OL758" s="19"/>
      <c r="OM758" s="19"/>
      <c r="ON758" s="19"/>
      <c r="OO758" s="19"/>
      <c r="OP758" s="19"/>
      <c r="OQ758" s="19"/>
      <c r="OR758" s="19"/>
      <c r="OS758" s="19"/>
      <c r="OT758" s="19"/>
      <c r="OU758" s="19"/>
      <c r="OV758" s="19"/>
      <c r="OW758" s="19"/>
      <c r="OX758" s="19"/>
      <c r="OY758" s="19"/>
      <c r="OZ758" s="19"/>
      <c r="PA758" s="19"/>
      <c r="PB758" s="19"/>
      <c r="PC758" s="19"/>
      <c r="PD758" s="19"/>
      <c r="PE758" s="19"/>
      <c r="PF758" s="19"/>
      <c r="PG758" s="19"/>
      <c r="PH758" s="19"/>
      <c r="PI758" s="19"/>
      <c r="PJ758" s="19"/>
      <c r="PK758" s="19"/>
      <c r="PL758" s="19"/>
      <c r="PM758" s="19"/>
      <c r="PN758" s="19"/>
      <c r="PO758" s="19"/>
      <c r="PP758" s="19"/>
      <c r="PQ758" s="19"/>
      <c r="PR758" s="19"/>
      <c r="PS758" s="19"/>
      <c r="PT758" s="19"/>
      <c r="PU758" s="19"/>
      <c r="PV758" s="19"/>
      <c r="PW758" s="19"/>
      <c r="PX758" s="19"/>
      <c r="PY758" s="19"/>
      <c r="PZ758" s="19"/>
      <c r="QA758" s="19"/>
      <c r="QB758" s="19"/>
      <c r="QC758" s="19"/>
      <c r="QD758" s="19"/>
      <c r="QE758" s="19"/>
      <c r="QF758" s="19"/>
      <c r="QG758" s="19"/>
      <c r="QH758" s="19"/>
      <c r="QI758" s="19"/>
      <c r="QJ758" s="19"/>
      <c r="QK758" s="19"/>
      <c r="QL758" s="19"/>
      <c r="QM758" s="19"/>
      <c r="QN758" s="19"/>
      <c r="QO758" s="19"/>
      <c r="QP758" s="19"/>
      <c r="QQ758" s="19"/>
      <c r="QR758" s="19"/>
      <c r="QS758" s="19"/>
      <c r="QT758" s="19"/>
      <c r="QU758" s="19"/>
      <c r="QV758" s="19"/>
      <c r="QW758" s="19"/>
      <c r="QX758" s="19"/>
      <c r="QY758" s="19"/>
      <c r="QZ758" s="19"/>
      <c r="RA758" s="19"/>
      <c r="RB758" s="19"/>
      <c r="RC758" s="19"/>
      <c r="RD758" s="19"/>
      <c r="RE758" s="19"/>
      <c r="RF758" s="19"/>
      <c r="RG758" s="19"/>
      <c r="RH758" s="19"/>
      <c r="RI758" s="19"/>
      <c r="RJ758" s="19"/>
      <c r="RK758" s="19"/>
      <c r="RL758" s="19"/>
      <c r="RM758" s="19"/>
      <c r="RN758" s="19"/>
      <c r="RO758" s="19"/>
      <c r="RP758" s="19"/>
      <c r="RQ758" s="19"/>
      <c r="RR758" s="19"/>
      <c r="RS758" s="19"/>
      <c r="RT758" s="19"/>
      <c r="RU758" s="19"/>
      <c r="RV758" s="19"/>
      <c r="RW758" s="19"/>
      <c r="RX758" s="19"/>
      <c r="RY758" s="19"/>
      <c r="RZ758" s="19"/>
      <c r="SA758" s="19"/>
      <c r="SB758" s="19"/>
      <c r="SC758" s="19"/>
      <c r="SD758" s="19"/>
      <c r="SE758" s="19"/>
      <c r="SF758" s="19"/>
      <c r="SG758" s="19"/>
      <c r="SH758" s="19"/>
      <c r="SI758" s="19"/>
      <c r="SJ758" s="19"/>
      <c r="SK758" s="19"/>
      <c r="SL758" s="19"/>
      <c r="SM758" s="19"/>
      <c r="SN758" s="19"/>
      <c r="SO758" s="19"/>
      <c r="SP758" s="19"/>
      <c r="SQ758" s="19"/>
      <c r="SR758" s="19"/>
      <c r="SS758" s="19"/>
      <c r="ST758" s="19"/>
      <c r="SU758" s="19"/>
      <c r="SV758" s="19"/>
      <c r="SW758" s="19"/>
      <c r="SX758" s="19"/>
      <c r="SY758" s="19"/>
      <c r="SZ758" s="19"/>
      <c r="TA758" s="19"/>
      <c r="TB758" s="19"/>
      <c r="TC758" s="19"/>
      <c r="TD758" s="19"/>
      <c r="TE758" s="19"/>
      <c r="TF758" s="19"/>
      <c r="TG758" s="19"/>
      <c r="TH758" s="19"/>
      <c r="TI758" s="19"/>
      <c r="TJ758" s="19"/>
      <c r="TK758" s="19"/>
      <c r="TL758" s="19"/>
      <c r="TM758" s="19"/>
      <c r="TN758" s="19"/>
      <c r="TO758" s="19"/>
      <c r="TP758" s="19"/>
      <c r="TQ758" s="19"/>
      <c r="TR758" s="19"/>
      <c r="TS758" s="19"/>
      <c r="TT758" s="19"/>
      <c r="TU758" s="19"/>
      <c r="TV758" s="19"/>
      <c r="TW758" s="19"/>
      <c r="TX758" s="19"/>
      <c r="TY758" s="19"/>
      <c r="TZ758" s="19"/>
      <c r="UA758" s="19"/>
      <c r="UB758" s="19"/>
      <c r="UC758" s="19"/>
      <c r="UD758" s="19"/>
      <c r="UE758" s="19"/>
      <c r="UF758" s="19"/>
      <c r="UG758" s="19"/>
      <c r="UH758" s="19"/>
      <c r="UI758" s="19"/>
      <c r="UJ758" s="19"/>
      <c r="UK758" s="19"/>
      <c r="UL758" s="19"/>
      <c r="UM758" s="19"/>
      <c r="UN758" s="19"/>
      <c r="UO758" s="19"/>
      <c r="UP758" s="19"/>
      <c r="UQ758" s="19"/>
      <c r="UR758" s="19"/>
      <c r="US758" s="19"/>
      <c r="UT758" s="19"/>
      <c r="UU758" s="19"/>
      <c r="UV758" s="19"/>
      <c r="UW758" s="19"/>
      <c r="UX758" s="19"/>
      <c r="UY758" s="19"/>
      <c r="UZ758" s="19"/>
      <c r="VA758" s="19"/>
      <c r="VB758" s="19"/>
      <c r="VC758" s="19"/>
      <c r="VD758" s="19"/>
      <c r="VE758" s="19"/>
      <c r="VF758" s="19"/>
      <c r="VG758" s="19"/>
      <c r="VH758" s="19"/>
      <c r="VI758" s="19"/>
      <c r="VJ758" s="19"/>
      <c r="VK758" s="19"/>
      <c r="VL758" s="19"/>
      <c r="VM758" s="19"/>
      <c r="VN758" s="19"/>
      <c r="VO758" s="19"/>
      <c r="VP758" s="19"/>
      <c r="VQ758" s="19"/>
      <c r="VR758" s="19"/>
      <c r="VS758" s="19"/>
      <c r="VT758" s="19"/>
      <c r="VU758" s="19"/>
      <c r="VV758" s="19"/>
      <c r="VW758" s="19"/>
      <c r="VX758" s="19"/>
      <c r="VY758" s="19"/>
      <c r="VZ758" s="19"/>
      <c r="WA758" s="19"/>
      <c r="WB758" s="19"/>
      <c r="WC758" s="19"/>
      <c r="WD758" s="19"/>
      <c r="WE758" s="19"/>
      <c r="WF758" s="19"/>
      <c r="WG758" s="19"/>
      <c r="WH758" s="19"/>
      <c r="WI758" s="19"/>
      <c r="WJ758" s="19"/>
      <c r="WK758" s="19"/>
      <c r="WL758" s="19"/>
      <c r="WM758" s="19"/>
      <c r="WN758" s="19"/>
      <c r="WO758" s="19"/>
      <c r="WP758" s="19"/>
      <c r="WQ758" s="19"/>
      <c r="WR758" s="19"/>
      <c r="WS758" s="19"/>
      <c r="WT758" s="19"/>
      <c r="WU758" s="19"/>
      <c r="WV758" s="19"/>
    </row>
    <row r="759" spans="1:620" s="20" customFormat="1" ht="40.5" customHeight="1" x14ac:dyDescent="0.2">
      <c r="A759" s="43" t="s">
        <v>992</v>
      </c>
      <c r="B759" s="44"/>
      <c r="C759" s="44"/>
      <c r="D759" s="44"/>
      <c r="E759" s="45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60" t="s">
        <v>579</v>
      </c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 t="s">
        <v>77</v>
      </c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84" t="s">
        <v>78</v>
      </c>
      <c r="AZ759" s="84"/>
      <c r="BA759" s="84"/>
      <c r="BB759" s="84"/>
      <c r="BC759" s="84"/>
      <c r="BD759" s="84"/>
      <c r="BE759" s="60" t="s">
        <v>79</v>
      </c>
      <c r="BF759" s="60"/>
      <c r="BG759" s="60"/>
      <c r="BH759" s="60"/>
      <c r="BI759" s="60"/>
      <c r="BJ759" s="60"/>
      <c r="BK759" s="60"/>
      <c r="BL759" s="60"/>
      <c r="BM759" s="60"/>
      <c r="BN759" s="59" t="s">
        <v>74</v>
      </c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  <c r="BY759" s="76" t="s">
        <v>22</v>
      </c>
      <c r="BZ759" s="76"/>
      <c r="CA759" s="76"/>
      <c r="CB759" s="76"/>
      <c r="CC759" s="76"/>
      <c r="CD759" s="76"/>
      <c r="CE759" s="62" t="s">
        <v>80</v>
      </c>
      <c r="CF759" s="62"/>
      <c r="CG759" s="62"/>
      <c r="CH759" s="62"/>
      <c r="CI759" s="62"/>
      <c r="CJ759" s="62"/>
      <c r="CK759" s="62"/>
      <c r="CL759" s="62"/>
      <c r="CM759" s="62"/>
      <c r="CN759" s="61">
        <v>1700000</v>
      </c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59" t="s">
        <v>634</v>
      </c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 t="s">
        <v>644</v>
      </c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86" t="s">
        <v>102</v>
      </c>
      <c r="EA759" s="86"/>
      <c r="EB759" s="86"/>
      <c r="EC759" s="86"/>
      <c r="ED759" s="86"/>
      <c r="EE759" s="86"/>
      <c r="EF759" s="86"/>
      <c r="EG759" s="86"/>
      <c r="EH759" s="86"/>
      <c r="EI759" s="86"/>
      <c r="EJ759" s="86"/>
      <c r="EK759" s="86"/>
      <c r="EL759" s="62" t="s">
        <v>103</v>
      </c>
      <c r="EM759" s="62"/>
      <c r="EN759" s="62"/>
      <c r="EO759" s="62"/>
      <c r="EP759" s="62"/>
      <c r="EQ759" s="62"/>
      <c r="ER759" s="62"/>
      <c r="ES759" s="62"/>
      <c r="ET759" s="62"/>
      <c r="EU759" s="62"/>
      <c r="EV759" s="62"/>
      <c r="EW759" s="62"/>
      <c r="EX759" s="62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1"/>
      <c r="FM759" s="141"/>
      <c r="FN759" s="141"/>
      <c r="FO759" s="141"/>
      <c r="FP759" s="141"/>
      <c r="FQ759" s="141"/>
      <c r="FR759" s="141"/>
      <c r="FS759" s="141"/>
      <c r="FT759" s="141"/>
      <c r="FU759" s="141"/>
      <c r="FV759" s="141"/>
      <c r="FW759" s="141"/>
      <c r="FX759" s="141"/>
      <c r="FY759" s="141"/>
      <c r="FZ759" s="141"/>
      <c r="GA759" s="141"/>
      <c r="GB759" s="141"/>
      <c r="GC759" s="141"/>
      <c r="GD759" s="141"/>
      <c r="GE759" s="141"/>
      <c r="GF759" s="141"/>
      <c r="GG759" s="141"/>
      <c r="GH759" s="141"/>
      <c r="GI759" s="141"/>
      <c r="GJ759" s="141"/>
      <c r="GK759" s="141"/>
      <c r="GL759" s="141"/>
      <c r="GM759" s="140"/>
      <c r="GN759" s="140"/>
      <c r="GO759" s="140"/>
      <c r="GP759" s="140"/>
      <c r="GQ759" s="140"/>
      <c r="GR759" s="140"/>
      <c r="GS759" s="141"/>
      <c r="GT759" s="141"/>
      <c r="GU759" s="141"/>
      <c r="GV759" s="141"/>
      <c r="GW759" s="141"/>
      <c r="GX759" s="141"/>
      <c r="GY759" s="141"/>
      <c r="GZ759" s="141"/>
      <c r="HA759" s="141"/>
      <c r="HB759" s="142"/>
      <c r="HC759" s="142"/>
      <c r="HD759" s="142"/>
      <c r="HE759" s="142"/>
      <c r="HF759" s="142"/>
      <c r="HG759" s="142"/>
      <c r="HH759" s="142"/>
      <c r="HI759" s="142"/>
      <c r="HJ759" s="142"/>
      <c r="HK759" s="142"/>
      <c r="HL759" s="142"/>
      <c r="HM759" s="143"/>
      <c r="HN759" s="143"/>
      <c r="HO759" s="143"/>
      <c r="HP759" s="143"/>
      <c r="HQ759" s="143"/>
      <c r="HR759" s="143"/>
      <c r="HS759" s="141"/>
      <c r="HT759" s="141"/>
      <c r="HU759" s="141"/>
      <c r="HV759" s="141"/>
      <c r="HW759" s="141"/>
      <c r="HX759" s="141"/>
      <c r="HY759" s="141"/>
      <c r="HZ759" s="141"/>
      <c r="IA759" s="141"/>
      <c r="IB759" s="144"/>
      <c r="IC759" s="144"/>
      <c r="ID759" s="144"/>
      <c r="IE759" s="144"/>
      <c r="IF759" s="144"/>
      <c r="IG759" s="144"/>
      <c r="IH759" s="144"/>
      <c r="II759" s="144"/>
      <c r="IJ759" s="144"/>
      <c r="IK759" s="144"/>
      <c r="IL759" s="144"/>
      <c r="IM759" s="144"/>
      <c r="IN759" s="144"/>
      <c r="IO759" s="144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9"/>
      <c r="JO759" s="139"/>
      <c r="JP759" s="139"/>
      <c r="JQ759" s="139"/>
      <c r="JR759" s="139"/>
      <c r="JS759" s="139"/>
      <c r="JT759" s="139"/>
      <c r="JU759" s="139"/>
      <c r="JV759" s="139"/>
      <c r="JW759" s="139"/>
      <c r="JX759" s="139"/>
      <c r="JY759" s="139"/>
      <c r="JZ759" s="139"/>
      <c r="KA759" s="139"/>
      <c r="KB759" s="139"/>
      <c r="KC759" s="139"/>
      <c r="KD759" s="139"/>
      <c r="KE759" s="139"/>
      <c r="KF759" s="139"/>
      <c r="KG759" s="139"/>
      <c r="KH759" s="139"/>
      <c r="KI759" s="139"/>
      <c r="KJ759" s="139"/>
      <c r="KK759" s="139"/>
      <c r="KL759" s="139"/>
      <c r="KM759" s="139"/>
      <c r="KN759" s="139"/>
      <c r="KO759" s="139"/>
      <c r="KP759" s="139"/>
      <c r="KQ759" s="22"/>
      <c r="KR759" s="23"/>
      <c r="KS759" s="19"/>
      <c r="KT759" s="19"/>
      <c r="KU759" s="19"/>
      <c r="KV759" s="19"/>
      <c r="KW759" s="19"/>
      <c r="KX759" s="19"/>
      <c r="KY759" s="19"/>
      <c r="KZ759" s="19"/>
      <c r="LA759" s="19"/>
      <c r="LB759" s="19"/>
      <c r="LC759" s="19"/>
      <c r="LD759" s="19"/>
      <c r="LE759" s="19"/>
      <c r="LF759" s="19"/>
      <c r="LG759" s="19"/>
      <c r="LH759" s="19"/>
      <c r="LI759" s="19"/>
      <c r="LJ759" s="19"/>
      <c r="LK759" s="19"/>
      <c r="LL759" s="19"/>
      <c r="LM759" s="19"/>
      <c r="LN759" s="19"/>
      <c r="LO759" s="19"/>
      <c r="LP759" s="19"/>
      <c r="LQ759" s="19"/>
      <c r="LR759" s="19"/>
      <c r="LS759" s="19"/>
      <c r="LT759" s="19"/>
      <c r="LU759" s="19"/>
      <c r="LV759" s="19"/>
      <c r="LW759" s="19"/>
      <c r="LX759" s="19"/>
      <c r="LY759" s="19"/>
      <c r="LZ759" s="19"/>
      <c r="MA759" s="19"/>
      <c r="MB759" s="19"/>
      <c r="MC759" s="19"/>
      <c r="MD759" s="19"/>
      <c r="ME759" s="19"/>
      <c r="MF759" s="19"/>
      <c r="MG759" s="19"/>
      <c r="MH759" s="19"/>
      <c r="MI759" s="19"/>
      <c r="MJ759" s="19"/>
      <c r="MK759" s="19"/>
      <c r="ML759" s="19"/>
      <c r="MM759" s="19"/>
      <c r="MN759" s="19"/>
      <c r="MO759" s="19"/>
      <c r="MP759" s="19"/>
      <c r="MQ759" s="19"/>
      <c r="MR759" s="19"/>
      <c r="MS759" s="19"/>
      <c r="MT759" s="19"/>
      <c r="MU759" s="19"/>
      <c r="MV759" s="19"/>
      <c r="MW759" s="19"/>
      <c r="MX759" s="19"/>
      <c r="MY759" s="19"/>
      <c r="MZ759" s="19"/>
      <c r="NA759" s="19"/>
      <c r="NB759" s="19"/>
      <c r="NC759" s="19"/>
      <c r="ND759" s="19"/>
      <c r="NE759" s="19"/>
      <c r="NF759" s="19"/>
      <c r="NG759" s="19"/>
      <c r="NH759" s="19"/>
      <c r="NI759" s="19"/>
      <c r="NJ759" s="19"/>
      <c r="NK759" s="19"/>
      <c r="NL759" s="19"/>
      <c r="NM759" s="19"/>
      <c r="NN759" s="19"/>
      <c r="NO759" s="19"/>
      <c r="NP759" s="19"/>
      <c r="NQ759" s="19"/>
      <c r="NR759" s="19"/>
      <c r="NS759" s="19"/>
      <c r="NT759" s="19"/>
      <c r="NU759" s="19"/>
      <c r="NV759" s="19"/>
      <c r="NW759" s="19"/>
      <c r="NX759" s="19"/>
      <c r="NY759" s="19"/>
      <c r="NZ759" s="19"/>
      <c r="OA759" s="19"/>
      <c r="OB759" s="19"/>
      <c r="OC759" s="19"/>
      <c r="OD759" s="19"/>
      <c r="OE759" s="19"/>
      <c r="OF759" s="19"/>
      <c r="OG759" s="19"/>
      <c r="OH759" s="19"/>
      <c r="OI759" s="19"/>
      <c r="OJ759" s="19"/>
      <c r="OK759" s="19"/>
      <c r="OL759" s="19"/>
      <c r="OM759" s="19"/>
      <c r="ON759" s="19"/>
      <c r="OO759" s="19"/>
      <c r="OP759" s="19"/>
      <c r="OQ759" s="19"/>
      <c r="OR759" s="19"/>
      <c r="OS759" s="19"/>
      <c r="OT759" s="19"/>
      <c r="OU759" s="19"/>
      <c r="OV759" s="19"/>
      <c r="OW759" s="19"/>
      <c r="OX759" s="19"/>
      <c r="OY759" s="19"/>
      <c r="OZ759" s="19"/>
      <c r="PA759" s="19"/>
      <c r="PB759" s="19"/>
      <c r="PC759" s="19"/>
      <c r="PD759" s="19"/>
      <c r="PE759" s="19"/>
      <c r="PF759" s="19"/>
      <c r="PG759" s="19"/>
      <c r="PH759" s="19"/>
      <c r="PI759" s="19"/>
      <c r="PJ759" s="19"/>
      <c r="PK759" s="19"/>
      <c r="PL759" s="19"/>
      <c r="PM759" s="19"/>
      <c r="PN759" s="19"/>
      <c r="PO759" s="19"/>
      <c r="PP759" s="19"/>
      <c r="PQ759" s="19"/>
      <c r="PR759" s="19"/>
      <c r="PS759" s="19"/>
      <c r="PT759" s="19"/>
      <c r="PU759" s="19"/>
      <c r="PV759" s="19"/>
      <c r="PW759" s="19"/>
      <c r="PX759" s="19"/>
      <c r="PY759" s="19"/>
      <c r="PZ759" s="19"/>
      <c r="QA759" s="19"/>
      <c r="QB759" s="19"/>
      <c r="QC759" s="19"/>
      <c r="QD759" s="19"/>
      <c r="QE759" s="19"/>
      <c r="QF759" s="19"/>
      <c r="QG759" s="19"/>
      <c r="QH759" s="19"/>
      <c r="QI759" s="19"/>
      <c r="QJ759" s="19"/>
      <c r="QK759" s="19"/>
      <c r="QL759" s="19"/>
      <c r="QM759" s="19"/>
      <c r="QN759" s="19"/>
      <c r="QO759" s="19"/>
      <c r="QP759" s="19"/>
      <c r="QQ759" s="19"/>
      <c r="QR759" s="19"/>
      <c r="QS759" s="19"/>
      <c r="QT759" s="19"/>
      <c r="QU759" s="19"/>
      <c r="QV759" s="19"/>
      <c r="QW759" s="19"/>
      <c r="QX759" s="19"/>
      <c r="QY759" s="19"/>
      <c r="QZ759" s="19"/>
      <c r="RA759" s="19"/>
      <c r="RB759" s="19"/>
      <c r="RC759" s="19"/>
      <c r="RD759" s="19"/>
      <c r="RE759" s="19"/>
      <c r="RF759" s="19"/>
      <c r="RG759" s="19"/>
      <c r="RH759" s="19"/>
      <c r="RI759" s="19"/>
      <c r="RJ759" s="19"/>
      <c r="RK759" s="19"/>
      <c r="RL759" s="19"/>
      <c r="RM759" s="19"/>
      <c r="RN759" s="19"/>
      <c r="RO759" s="19"/>
      <c r="RP759" s="19"/>
      <c r="RQ759" s="19"/>
      <c r="RR759" s="19"/>
      <c r="RS759" s="19"/>
      <c r="RT759" s="19"/>
      <c r="RU759" s="19"/>
      <c r="RV759" s="19"/>
      <c r="RW759" s="19"/>
      <c r="RX759" s="19"/>
      <c r="RY759" s="19"/>
      <c r="RZ759" s="19"/>
      <c r="SA759" s="19"/>
      <c r="SB759" s="19"/>
      <c r="SC759" s="19"/>
      <c r="SD759" s="19"/>
      <c r="SE759" s="19"/>
      <c r="SF759" s="19"/>
      <c r="SG759" s="19"/>
      <c r="SH759" s="19"/>
      <c r="SI759" s="19"/>
      <c r="SJ759" s="19"/>
      <c r="SK759" s="19"/>
      <c r="SL759" s="19"/>
      <c r="SM759" s="19"/>
      <c r="SN759" s="19"/>
      <c r="SO759" s="19"/>
      <c r="SP759" s="19"/>
      <c r="SQ759" s="19"/>
      <c r="SR759" s="19"/>
      <c r="SS759" s="19"/>
      <c r="ST759" s="19"/>
      <c r="SU759" s="19"/>
      <c r="SV759" s="19"/>
      <c r="SW759" s="19"/>
      <c r="SX759" s="19"/>
      <c r="SY759" s="19"/>
      <c r="SZ759" s="19"/>
      <c r="TA759" s="19"/>
      <c r="TB759" s="19"/>
      <c r="TC759" s="19"/>
      <c r="TD759" s="19"/>
      <c r="TE759" s="19"/>
      <c r="TF759" s="19"/>
      <c r="TG759" s="19"/>
      <c r="TH759" s="19"/>
      <c r="TI759" s="19"/>
      <c r="TJ759" s="19"/>
      <c r="TK759" s="19"/>
      <c r="TL759" s="19"/>
      <c r="TM759" s="19"/>
      <c r="TN759" s="19"/>
      <c r="TO759" s="19"/>
      <c r="TP759" s="19"/>
      <c r="TQ759" s="19"/>
      <c r="TR759" s="19"/>
      <c r="TS759" s="19"/>
      <c r="TT759" s="19"/>
      <c r="TU759" s="19"/>
      <c r="TV759" s="19"/>
      <c r="TW759" s="19"/>
      <c r="TX759" s="19"/>
      <c r="TY759" s="19"/>
      <c r="TZ759" s="19"/>
      <c r="UA759" s="19"/>
      <c r="UB759" s="19"/>
      <c r="UC759" s="19"/>
      <c r="UD759" s="19"/>
      <c r="UE759" s="19"/>
      <c r="UF759" s="19"/>
      <c r="UG759" s="19"/>
      <c r="UH759" s="19"/>
      <c r="UI759" s="19"/>
      <c r="UJ759" s="19"/>
      <c r="UK759" s="19"/>
      <c r="UL759" s="19"/>
      <c r="UM759" s="19"/>
      <c r="UN759" s="19"/>
      <c r="UO759" s="19"/>
      <c r="UP759" s="19"/>
      <c r="UQ759" s="19"/>
      <c r="UR759" s="19"/>
      <c r="US759" s="19"/>
      <c r="UT759" s="19"/>
      <c r="UU759" s="19"/>
      <c r="UV759" s="19"/>
      <c r="UW759" s="19"/>
      <c r="UX759" s="19"/>
      <c r="UY759" s="19"/>
      <c r="UZ759" s="19"/>
      <c r="VA759" s="19"/>
      <c r="VB759" s="19"/>
      <c r="VC759" s="19"/>
      <c r="VD759" s="19"/>
      <c r="VE759" s="19"/>
      <c r="VF759" s="19"/>
      <c r="VG759" s="19"/>
      <c r="VH759" s="19"/>
      <c r="VI759" s="19"/>
      <c r="VJ759" s="19"/>
      <c r="VK759" s="19"/>
      <c r="VL759" s="19"/>
      <c r="VM759" s="19"/>
      <c r="VN759" s="19"/>
      <c r="VO759" s="19"/>
      <c r="VP759" s="19"/>
      <c r="VQ759" s="19"/>
      <c r="VR759" s="19"/>
      <c r="VS759" s="19"/>
      <c r="VT759" s="19"/>
      <c r="VU759" s="19"/>
      <c r="VV759" s="19"/>
      <c r="VW759" s="19"/>
      <c r="VX759" s="19"/>
      <c r="VY759" s="19"/>
      <c r="VZ759" s="19"/>
      <c r="WA759" s="19"/>
      <c r="WB759" s="19"/>
      <c r="WC759" s="19"/>
      <c r="WD759" s="19"/>
      <c r="WE759" s="19"/>
      <c r="WF759" s="19"/>
      <c r="WG759" s="19"/>
      <c r="WH759" s="19"/>
      <c r="WI759" s="19"/>
      <c r="WJ759" s="19"/>
      <c r="WK759" s="19"/>
      <c r="WL759" s="19"/>
      <c r="WM759" s="19"/>
      <c r="WN759" s="19"/>
      <c r="WO759" s="19"/>
      <c r="WP759" s="19"/>
      <c r="WQ759" s="19"/>
      <c r="WR759" s="19"/>
      <c r="WS759" s="19"/>
      <c r="WT759" s="19"/>
      <c r="WU759" s="19"/>
      <c r="WV759" s="19"/>
    </row>
    <row r="760" spans="1:620" s="20" customFormat="1" ht="40.5" customHeight="1" x14ac:dyDescent="0.2">
      <c r="A760" s="43" t="s">
        <v>993</v>
      </c>
      <c r="B760" s="44"/>
      <c r="C760" s="44"/>
      <c r="D760" s="44"/>
      <c r="E760" s="45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60" t="s">
        <v>567</v>
      </c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 t="s">
        <v>77</v>
      </c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84" t="s">
        <v>94</v>
      </c>
      <c r="AZ760" s="84"/>
      <c r="BA760" s="84"/>
      <c r="BB760" s="84"/>
      <c r="BC760" s="84"/>
      <c r="BD760" s="84"/>
      <c r="BE760" s="60" t="s">
        <v>95</v>
      </c>
      <c r="BF760" s="60"/>
      <c r="BG760" s="60"/>
      <c r="BH760" s="60"/>
      <c r="BI760" s="60"/>
      <c r="BJ760" s="60"/>
      <c r="BK760" s="60"/>
      <c r="BL760" s="60"/>
      <c r="BM760" s="60"/>
      <c r="BN760" s="81">
        <v>145</v>
      </c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76" t="s">
        <v>22</v>
      </c>
      <c r="BZ760" s="76"/>
      <c r="CA760" s="76"/>
      <c r="CB760" s="76"/>
      <c r="CC760" s="76"/>
      <c r="CD760" s="76"/>
      <c r="CE760" s="62" t="s">
        <v>80</v>
      </c>
      <c r="CF760" s="62"/>
      <c r="CG760" s="62"/>
      <c r="CH760" s="62"/>
      <c r="CI760" s="62"/>
      <c r="CJ760" s="62"/>
      <c r="CK760" s="62"/>
      <c r="CL760" s="62"/>
      <c r="CM760" s="62"/>
      <c r="CN760" s="61">
        <v>3500000</v>
      </c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59" t="s">
        <v>634</v>
      </c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 t="s">
        <v>644</v>
      </c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62" t="s">
        <v>102</v>
      </c>
      <c r="EA760" s="62"/>
      <c r="EB760" s="62"/>
      <c r="EC760" s="62"/>
      <c r="ED760" s="62"/>
      <c r="EE760" s="62"/>
      <c r="EF760" s="62"/>
      <c r="EG760" s="62"/>
      <c r="EH760" s="62"/>
      <c r="EI760" s="62"/>
      <c r="EJ760" s="62"/>
      <c r="EK760" s="62"/>
      <c r="EL760" s="62" t="s">
        <v>103</v>
      </c>
      <c r="EM760" s="62"/>
      <c r="EN760" s="62"/>
      <c r="EO760" s="62"/>
      <c r="EP760" s="62"/>
      <c r="EQ760" s="62"/>
      <c r="ER760" s="62"/>
      <c r="ES760" s="62"/>
      <c r="ET760" s="62"/>
      <c r="EU760" s="62"/>
      <c r="EV760" s="62"/>
      <c r="EW760" s="62"/>
      <c r="EX760" s="62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1"/>
      <c r="FM760" s="141"/>
      <c r="FN760" s="141"/>
      <c r="FO760" s="141"/>
      <c r="FP760" s="141"/>
      <c r="FQ760" s="141"/>
      <c r="FR760" s="141"/>
      <c r="FS760" s="141"/>
      <c r="FT760" s="141"/>
      <c r="FU760" s="141"/>
      <c r="FV760" s="141"/>
      <c r="FW760" s="141"/>
      <c r="FX760" s="141"/>
      <c r="FY760" s="141"/>
      <c r="FZ760" s="141"/>
      <c r="GA760" s="141"/>
      <c r="GB760" s="141"/>
      <c r="GC760" s="141"/>
      <c r="GD760" s="141"/>
      <c r="GE760" s="141"/>
      <c r="GF760" s="141"/>
      <c r="GG760" s="141"/>
      <c r="GH760" s="141"/>
      <c r="GI760" s="141"/>
      <c r="GJ760" s="141"/>
      <c r="GK760" s="141"/>
      <c r="GL760" s="141"/>
      <c r="GM760" s="140"/>
      <c r="GN760" s="140"/>
      <c r="GO760" s="140"/>
      <c r="GP760" s="140"/>
      <c r="GQ760" s="140"/>
      <c r="GR760" s="140"/>
      <c r="GS760" s="141"/>
      <c r="GT760" s="141"/>
      <c r="GU760" s="141"/>
      <c r="GV760" s="141"/>
      <c r="GW760" s="141"/>
      <c r="GX760" s="141"/>
      <c r="GY760" s="141"/>
      <c r="GZ760" s="141"/>
      <c r="HA760" s="141"/>
      <c r="HB760" s="142"/>
      <c r="HC760" s="142"/>
      <c r="HD760" s="142"/>
      <c r="HE760" s="142"/>
      <c r="HF760" s="142"/>
      <c r="HG760" s="142"/>
      <c r="HH760" s="142"/>
      <c r="HI760" s="142"/>
      <c r="HJ760" s="142"/>
      <c r="HK760" s="142"/>
      <c r="HL760" s="142"/>
      <c r="HM760" s="143"/>
      <c r="HN760" s="143"/>
      <c r="HO760" s="143"/>
      <c r="HP760" s="143"/>
      <c r="HQ760" s="143"/>
      <c r="HR760" s="143"/>
      <c r="HS760" s="141"/>
      <c r="HT760" s="141"/>
      <c r="HU760" s="141"/>
      <c r="HV760" s="141"/>
      <c r="HW760" s="141"/>
      <c r="HX760" s="141"/>
      <c r="HY760" s="141"/>
      <c r="HZ760" s="141"/>
      <c r="IA760" s="141"/>
      <c r="IB760" s="144"/>
      <c r="IC760" s="144"/>
      <c r="ID760" s="144"/>
      <c r="IE760" s="144"/>
      <c r="IF760" s="144"/>
      <c r="IG760" s="144"/>
      <c r="IH760" s="144"/>
      <c r="II760" s="144"/>
      <c r="IJ760" s="144"/>
      <c r="IK760" s="144"/>
      <c r="IL760" s="144"/>
      <c r="IM760" s="144"/>
      <c r="IN760" s="144"/>
      <c r="IO760" s="144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9"/>
      <c r="JO760" s="139"/>
      <c r="JP760" s="139"/>
      <c r="JQ760" s="139"/>
      <c r="JR760" s="139"/>
      <c r="JS760" s="139"/>
      <c r="JT760" s="139"/>
      <c r="JU760" s="139"/>
      <c r="JV760" s="139"/>
      <c r="JW760" s="139"/>
      <c r="JX760" s="139"/>
      <c r="JY760" s="139"/>
      <c r="JZ760" s="139"/>
      <c r="KA760" s="139"/>
      <c r="KB760" s="139"/>
      <c r="KC760" s="139"/>
      <c r="KD760" s="139"/>
      <c r="KE760" s="139"/>
      <c r="KF760" s="139"/>
      <c r="KG760" s="139"/>
      <c r="KH760" s="139"/>
      <c r="KI760" s="139"/>
      <c r="KJ760" s="139"/>
      <c r="KK760" s="139"/>
      <c r="KL760" s="139"/>
      <c r="KM760" s="139"/>
      <c r="KN760" s="139"/>
      <c r="KO760" s="139"/>
      <c r="KP760" s="139"/>
      <c r="KQ760" s="22"/>
      <c r="KR760" s="23"/>
      <c r="KS760" s="19"/>
      <c r="KT760" s="19"/>
      <c r="KU760" s="19"/>
      <c r="KV760" s="19"/>
      <c r="KW760" s="19"/>
      <c r="KX760" s="19"/>
      <c r="KY760" s="19"/>
      <c r="KZ760" s="19"/>
      <c r="LA760" s="19"/>
      <c r="LB760" s="19"/>
      <c r="LC760" s="19"/>
      <c r="LD760" s="19"/>
      <c r="LE760" s="19"/>
      <c r="LF760" s="19"/>
      <c r="LG760" s="19"/>
      <c r="LH760" s="19"/>
      <c r="LI760" s="19"/>
      <c r="LJ760" s="19"/>
      <c r="LK760" s="19"/>
      <c r="LL760" s="19"/>
      <c r="LM760" s="19"/>
      <c r="LN760" s="19"/>
      <c r="LO760" s="19"/>
      <c r="LP760" s="19"/>
      <c r="LQ760" s="19"/>
      <c r="LR760" s="19"/>
      <c r="LS760" s="19"/>
      <c r="LT760" s="19"/>
      <c r="LU760" s="19"/>
      <c r="LV760" s="19"/>
      <c r="LW760" s="19"/>
      <c r="LX760" s="19"/>
      <c r="LY760" s="19"/>
      <c r="LZ760" s="19"/>
      <c r="MA760" s="19"/>
      <c r="MB760" s="19"/>
      <c r="MC760" s="19"/>
      <c r="MD760" s="19"/>
      <c r="ME760" s="19"/>
      <c r="MF760" s="19"/>
      <c r="MG760" s="19"/>
      <c r="MH760" s="19"/>
      <c r="MI760" s="19"/>
      <c r="MJ760" s="19"/>
      <c r="MK760" s="19"/>
      <c r="ML760" s="19"/>
      <c r="MM760" s="19"/>
      <c r="MN760" s="19"/>
      <c r="MO760" s="19"/>
      <c r="MP760" s="19"/>
      <c r="MQ760" s="19"/>
      <c r="MR760" s="19"/>
      <c r="MS760" s="19"/>
      <c r="MT760" s="19"/>
      <c r="MU760" s="19"/>
      <c r="MV760" s="19"/>
      <c r="MW760" s="19"/>
      <c r="MX760" s="19"/>
      <c r="MY760" s="19"/>
      <c r="MZ760" s="19"/>
      <c r="NA760" s="19"/>
      <c r="NB760" s="19"/>
      <c r="NC760" s="19"/>
      <c r="ND760" s="19"/>
      <c r="NE760" s="19"/>
      <c r="NF760" s="19"/>
      <c r="NG760" s="19"/>
      <c r="NH760" s="19"/>
      <c r="NI760" s="19"/>
      <c r="NJ760" s="19"/>
      <c r="NK760" s="19"/>
      <c r="NL760" s="19"/>
      <c r="NM760" s="19"/>
      <c r="NN760" s="19"/>
      <c r="NO760" s="19"/>
      <c r="NP760" s="19"/>
      <c r="NQ760" s="19"/>
      <c r="NR760" s="19"/>
      <c r="NS760" s="19"/>
      <c r="NT760" s="19"/>
      <c r="NU760" s="19"/>
      <c r="NV760" s="19"/>
      <c r="NW760" s="19"/>
      <c r="NX760" s="19"/>
      <c r="NY760" s="19"/>
      <c r="NZ760" s="19"/>
      <c r="OA760" s="19"/>
      <c r="OB760" s="19"/>
      <c r="OC760" s="19"/>
      <c r="OD760" s="19"/>
      <c r="OE760" s="19"/>
      <c r="OF760" s="19"/>
      <c r="OG760" s="19"/>
      <c r="OH760" s="19"/>
      <c r="OI760" s="19"/>
      <c r="OJ760" s="19"/>
      <c r="OK760" s="19"/>
      <c r="OL760" s="19"/>
      <c r="OM760" s="19"/>
      <c r="ON760" s="19"/>
      <c r="OO760" s="19"/>
      <c r="OP760" s="19"/>
      <c r="OQ760" s="19"/>
      <c r="OR760" s="19"/>
      <c r="OS760" s="19"/>
      <c r="OT760" s="19"/>
      <c r="OU760" s="19"/>
      <c r="OV760" s="19"/>
      <c r="OW760" s="19"/>
      <c r="OX760" s="19"/>
      <c r="OY760" s="19"/>
      <c r="OZ760" s="19"/>
      <c r="PA760" s="19"/>
      <c r="PB760" s="19"/>
      <c r="PC760" s="19"/>
      <c r="PD760" s="19"/>
      <c r="PE760" s="19"/>
      <c r="PF760" s="19"/>
      <c r="PG760" s="19"/>
      <c r="PH760" s="19"/>
      <c r="PI760" s="19"/>
      <c r="PJ760" s="19"/>
      <c r="PK760" s="19"/>
      <c r="PL760" s="19"/>
      <c r="PM760" s="19"/>
      <c r="PN760" s="19"/>
      <c r="PO760" s="19"/>
      <c r="PP760" s="19"/>
      <c r="PQ760" s="19"/>
      <c r="PR760" s="19"/>
      <c r="PS760" s="19"/>
      <c r="PT760" s="19"/>
      <c r="PU760" s="19"/>
      <c r="PV760" s="19"/>
      <c r="PW760" s="19"/>
      <c r="PX760" s="19"/>
      <c r="PY760" s="19"/>
      <c r="PZ760" s="19"/>
      <c r="QA760" s="19"/>
      <c r="QB760" s="19"/>
      <c r="QC760" s="19"/>
      <c r="QD760" s="19"/>
      <c r="QE760" s="19"/>
      <c r="QF760" s="19"/>
      <c r="QG760" s="19"/>
      <c r="QH760" s="19"/>
      <c r="QI760" s="19"/>
      <c r="QJ760" s="19"/>
      <c r="QK760" s="19"/>
      <c r="QL760" s="19"/>
      <c r="QM760" s="19"/>
      <c r="QN760" s="19"/>
      <c r="QO760" s="19"/>
      <c r="QP760" s="19"/>
      <c r="QQ760" s="19"/>
      <c r="QR760" s="19"/>
      <c r="QS760" s="19"/>
      <c r="QT760" s="19"/>
      <c r="QU760" s="19"/>
      <c r="QV760" s="19"/>
      <c r="QW760" s="19"/>
      <c r="QX760" s="19"/>
      <c r="QY760" s="19"/>
      <c r="QZ760" s="19"/>
      <c r="RA760" s="19"/>
      <c r="RB760" s="19"/>
      <c r="RC760" s="19"/>
      <c r="RD760" s="19"/>
      <c r="RE760" s="19"/>
      <c r="RF760" s="19"/>
      <c r="RG760" s="19"/>
      <c r="RH760" s="19"/>
      <c r="RI760" s="19"/>
      <c r="RJ760" s="19"/>
      <c r="RK760" s="19"/>
      <c r="RL760" s="19"/>
      <c r="RM760" s="19"/>
      <c r="RN760" s="19"/>
      <c r="RO760" s="19"/>
      <c r="RP760" s="19"/>
      <c r="RQ760" s="19"/>
      <c r="RR760" s="19"/>
      <c r="RS760" s="19"/>
      <c r="RT760" s="19"/>
      <c r="RU760" s="19"/>
      <c r="RV760" s="19"/>
      <c r="RW760" s="19"/>
      <c r="RX760" s="19"/>
      <c r="RY760" s="19"/>
      <c r="RZ760" s="19"/>
      <c r="SA760" s="19"/>
      <c r="SB760" s="19"/>
      <c r="SC760" s="19"/>
      <c r="SD760" s="19"/>
      <c r="SE760" s="19"/>
      <c r="SF760" s="19"/>
      <c r="SG760" s="19"/>
      <c r="SH760" s="19"/>
      <c r="SI760" s="19"/>
      <c r="SJ760" s="19"/>
      <c r="SK760" s="19"/>
      <c r="SL760" s="19"/>
      <c r="SM760" s="19"/>
      <c r="SN760" s="19"/>
      <c r="SO760" s="19"/>
      <c r="SP760" s="19"/>
      <c r="SQ760" s="19"/>
      <c r="SR760" s="19"/>
      <c r="SS760" s="19"/>
      <c r="ST760" s="19"/>
      <c r="SU760" s="19"/>
      <c r="SV760" s="19"/>
      <c r="SW760" s="19"/>
      <c r="SX760" s="19"/>
      <c r="SY760" s="19"/>
      <c r="SZ760" s="19"/>
      <c r="TA760" s="19"/>
      <c r="TB760" s="19"/>
      <c r="TC760" s="19"/>
      <c r="TD760" s="19"/>
      <c r="TE760" s="19"/>
      <c r="TF760" s="19"/>
      <c r="TG760" s="19"/>
      <c r="TH760" s="19"/>
      <c r="TI760" s="19"/>
      <c r="TJ760" s="19"/>
      <c r="TK760" s="19"/>
      <c r="TL760" s="19"/>
      <c r="TM760" s="19"/>
      <c r="TN760" s="19"/>
      <c r="TO760" s="19"/>
      <c r="TP760" s="19"/>
      <c r="TQ760" s="19"/>
      <c r="TR760" s="19"/>
      <c r="TS760" s="19"/>
      <c r="TT760" s="19"/>
      <c r="TU760" s="19"/>
      <c r="TV760" s="19"/>
      <c r="TW760" s="19"/>
      <c r="TX760" s="19"/>
      <c r="TY760" s="19"/>
      <c r="TZ760" s="19"/>
      <c r="UA760" s="19"/>
      <c r="UB760" s="19"/>
      <c r="UC760" s="19"/>
      <c r="UD760" s="19"/>
      <c r="UE760" s="19"/>
      <c r="UF760" s="19"/>
      <c r="UG760" s="19"/>
      <c r="UH760" s="19"/>
      <c r="UI760" s="19"/>
      <c r="UJ760" s="19"/>
      <c r="UK760" s="19"/>
      <c r="UL760" s="19"/>
      <c r="UM760" s="19"/>
      <c r="UN760" s="19"/>
      <c r="UO760" s="19"/>
      <c r="UP760" s="19"/>
      <c r="UQ760" s="19"/>
      <c r="UR760" s="19"/>
      <c r="US760" s="19"/>
      <c r="UT760" s="19"/>
      <c r="UU760" s="19"/>
      <c r="UV760" s="19"/>
      <c r="UW760" s="19"/>
      <c r="UX760" s="19"/>
      <c r="UY760" s="19"/>
      <c r="UZ760" s="19"/>
      <c r="VA760" s="19"/>
      <c r="VB760" s="19"/>
      <c r="VC760" s="19"/>
      <c r="VD760" s="19"/>
      <c r="VE760" s="19"/>
      <c r="VF760" s="19"/>
      <c r="VG760" s="19"/>
      <c r="VH760" s="19"/>
      <c r="VI760" s="19"/>
      <c r="VJ760" s="19"/>
      <c r="VK760" s="19"/>
      <c r="VL760" s="19"/>
      <c r="VM760" s="19"/>
      <c r="VN760" s="19"/>
      <c r="VO760" s="19"/>
      <c r="VP760" s="19"/>
      <c r="VQ760" s="19"/>
      <c r="VR760" s="19"/>
      <c r="VS760" s="19"/>
      <c r="VT760" s="19"/>
      <c r="VU760" s="19"/>
      <c r="VV760" s="19"/>
      <c r="VW760" s="19"/>
      <c r="VX760" s="19"/>
      <c r="VY760" s="19"/>
      <c r="VZ760" s="19"/>
      <c r="WA760" s="19"/>
      <c r="WB760" s="19"/>
      <c r="WC760" s="19"/>
      <c r="WD760" s="19"/>
      <c r="WE760" s="19"/>
      <c r="WF760" s="19"/>
      <c r="WG760" s="19"/>
      <c r="WH760" s="19"/>
      <c r="WI760" s="19"/>
      <c r="WJ760" s="19"/>
      <c r="WK760" s="19"/>
      <c r="WL760" s="19"/>
      <c r="WM760" s="19"/>
      <c r="WN760" s="19"/>
      <c r="WO760" s="19"/>
      <c r="WP760" s="19"/>
      <c r="WQ760" s="19"/>
      <c r="WR760" s="19"/>
      <c r="WS760" s="19"/>
      <c r="WT760" s="19"/>
      <c r="WU760" s="19"/>
      <c r="WV760" s="19"/>
    </row>
    <row r="761" spans="1:620" s="20" customFormat="1" ht="41.25" customHeight="1" x14ac:dyDescent="0.2">
      <c r="A761" s="43" t="s">
        <v>603</v>
      </c>
      <c r="B761" s="44"/>
      <c r="C761" s="44"/>
      <c r="D761" s="44"/>
      <c r="E761" s="45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60" t="s">
        <v>558</v>
      </c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 t="s">
        <v>77</v>
      </c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84" t="s">
        <v>94</v>
      </c>
      <c r="AZ761" s="84"/>
      <c r="BA761" s="84"/>
      <c r="BB761" s="84"/>
      <c r="BC761" s="84"/>
      <c r="BD761" s="84"/>
      <c r="BE761" s="60" t="s">
        <v>95</v>
      </c>
      <c r="BF761" s="60"/>
      <c r="BG761" s="60"/>
      <c r="BH761" s="60"/>
      <c r="BI761" s="60"/>
      <c r="BJ761" s="60"/>
      <c r="BK761" s="60"/>
      <c r="BL761" s="60"/>
      <c r="BM761" s="60"/>
      <c r="BN761" s="80">
        <f>700</f>
        <v>700</v>
      </c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76" t="s">
        <v>22</v>
      </c>
      <c r="BZ761" s="76"/>
      <c r="CA761" s="76"/>
      <c r="CB761" s="76"/>
      <c r="CC761" s="76"/>
      <c r="CD761" s="76"/>
      <c r="CE761" s="62" t="s">
        <v>80</v>
      </c>
      <c r="CF761" s="62"/>
      <c r="CG761" s="62"/>
      <c r="CH761" s="62"/>
      <c r="CI761" s="62"/>
      <c r="CJ761" s="62"/>
      <c r="CK761" s="62"/>
      <c r="CL761" s="62"/>
      <c r="CM761" s="62"/>
      <c r="CN761" s="85">
        <v>1000000</v>
      </c>
      <c r="CO761" s="85"/>
      <c r="CP761" s="85"/>
      <c r="CQ761" s="85"/>
      <c r="CR761" s="85"/>
      <c r="CS761" s="85"/>
      <c r="CT761" s="85"/>
      <c r="CU761" s="85"/>
      <c r="CV761" s="85"/>
      <c r="CW761" s="85"/>
      <c r="CX761" s="85"/>
      <c r="CY761" s="85"/>
      <c r="CZ761" s="85"/>
      <c r="DA761" s="85"/>
      <c r="DB761" s="59" t="s">
        <v>634</v>
      </c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 t="s">
        <v>644</v>
      </c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62" t="s">
        <v>86</v>
      </c>
      <c r="EA761" s="62"/>
      <c r="EB761" s="62"/>
      <c r="EC761" s="62"/>
      <c r="ED761" s="62"/>
      <c r="EE761" s="62"/>
      <c r="EF761" s="62"/>
      <c r="EG761" s="62"/>
      <c r="EH761" s="62"/>
      <c r="EI761" s="62"/>
      <c r="EJ761" s="62"/>
      <c r="EK761" s="62"/>
      <c r="EL761" s="62" t="s">
        <v>84</v>
      </c>
      <c r="EM761" s="62"/>
      <c r="EN761" s="62"/>
      <c r="EO761" s="62"/>
      <c r="EP761" s="62"/>
      <c r="EQ761" s="62"/>
      <c r="ER761" s="62"/>
      <c r="ES761" s="62"/>
      <c r="ET761" s="62"/>
      <c r="EU761" s="62"/>
      <c r="EV761" s="62"/>
      <c r="EW761" s="62"/>
      <c r="EX761" s="62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1"/>
      <c r="FM761" s="141"/>
      <c r="FN761" s="141"/>
      <c r="FO761" s="141"/>
      <c r="FP761" s="141"/>
      <c r="FQ761" s="141"/>
      <c r="FR761" s="141"/>
      <c r="FS761" s="141"/>
      <c r="FT761" s="141"/>
      <c r="FU761" s="141"/>
      <c r="FV761" s="141"/>
      <c r="FW761" s="141"/>
      <c r="FX761" s="141"/>
      <c r="FY761" s="141"/>
      <c r="FZ761" s="141"/>
      <c r="GA761" s="141"/>
      <c r="GB761" s="141"/>
      <c r="GC761" s="141"/>
      <c r="GD761" s="141"/>
      <c r="GE761" s="141"/>
      <c r="GF761" s="141"/>
      <c r="GG761" s="141"/>
      <c r="GH761" s="141"/>
      <c r="GI761" s="141"/>
      <c r="GJ761" s="141"/>
      <c r="GK761" s="141"/>
      <c r="GL761" s="141"/>
      <c r="GM761" s="140"/>
      <c r="GN761" s="140"/>
      <c r="GO761" s="140"/>
      <c r="GP761" s="140"/>
      <c r="GQ761" s="140"/>
      <c r="GR761" s="140"/>
      <c r="GS761" s="141"/>
      <c r="GT761" s="141"/>
      <c r="GU761" s="141"/>
      <c r="GV761" s="141"/>
      <c r="GW761" s="141"/>
      <c r="GX761" s="141"/>
      <c r="GY761" s="141"/>
      <c r="GZ761" s="141"/>
      <c r="HA761" s="141"/>
      <c r="HB761" s="142"/>
      <c r="HC761" s="142"/>
      <c r="HD761" s="142"/>
      <c r="HE761" s="142"/>
      <c r="HF761" s="142"/>
      <c r="HG761" s="142"/>
      <c r="HH761" s="142"/>
      <c r="HI761" s="142"/>
      <c r="HJ761" s="142"/>
      <c r="HK761" s="142"/>
      <c r="HL761" s="142"/>
      <c r="HM761" s="143"/>
      <c r="HN761" s="143"/>
      <c r="HO761" s="143"/>
      <c r="HP761" s="143"/>
      <c r="HQ761" s="143"/>
      <c r="HR761" s="143"/>
      <c r="HS761" s="141"/>
      <c r="HT761" s="141"/>
      <c r="HU761" s="141"/>
      <c r="HV761" s="141"/>
      <c r="HW761" s="141"/>
      <c r="HX761" s="141"/>
      <c r="HY761" s="141"/>
      <c r="HZ761" s="141"/>
      <c r="IA761" s="141"/>
      <c r="IB761" s="144"/>
      <c r="IC761" s="144"/>
      <c r="ID761" s="144"/>
      <c r="IE761" s="144"/>
      <c r="IF761" s="144"/>
      <c r="IG761" s="144"/>
      <c r="IH761" s="144"/>
      <c r="II761" s="144"/>
      <c r="IJ761" s="144"/>
      <c r="IK761" s="144"/>
      <c r="IL761" s="144"/>
      <c r="IM761" s="144"/>
      <c r="IN761" s="144"/>
      <c r="IO761" s="144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9"/>
      <c r="JO761" s="139"/>
      <c r="JP761" s="139"/>
      <c r="JQ761" s="139"/>
      <c r="JR761" s="139"/>
      <c r="JS761" s="139"/>
      <c r="JT761" s="139"/>
      <c r="JU761" s="139"/>
      <c r="JV761" s="139"/>
      <c r="JW761" s="139"/>
      <c r="JX761" s="139"/>
      <c r="JY761" s="139"/>
      <c r="JZ761" s="139"/>
      <c r="KA761" s="139"/>
      <c r="KB761" s="139"/>
      <c r="KC761" s="139"/>
      <c r="KD761" s="139"/>
      <c r="KE761" s="139"/>
      <c r="KF761" s="139"/>
      <c r="KG761" s="139"/>
      <c r="KH761" s="139"/>
      <c r="KI761" s="139"/>
      <c r="KJ761" s="139"/>
      <c r="KK761" s="139"/>
      <c r="KL761" s="139"/>
      <c r="KM761" s="139"/>
      <c r="KN761" s="139"/>
      <c r="KO761" s="139"/>
      <c r="KP761" s="139"/>
      <c r="KQ761" s="22"/>
      <c r="KR761" s="23"/>
      <c r="KS761" s="19"/>
      <c r="KT761" s="19"/>
      <c r="KU761" s="19"/>
      <c r="KV761" s="19"/>
      <c r="KW761" s="19"/>
      <c r="KX761" s="19"/>
      <c r="KY761" s="19"/>
      <c r="KZ761" s="19"/>
      <c r="LA761" s="19"/>
      <c r="LB761" s="19"/>
      <c r="LC761" s="19"/>
      <c r="LD761" s="19"/>
      <c r="LE761" s="19"/>
      <c r="LF761" s="19"/>
      <c r="LG761" s="19"/>
      <c r="LH761" s="19"/>
      <c r="LI761" s="19"/>
      <c r="LJ761" s="19"/>
      <c r="LK761" s="19"/>
      <c r="LL761" s="19"/>
      <c r="LM761" s="19"/>
      <c r="LN761" s="19"/>
      <c r="LO761" s="19"/>
      <c r="LP761" s="19"/>
      <c r="LQ761" s="19"/>
      <c r="LR761" s="19"/>
      <c r="LS761" s="19"/>
      <c r="LT761" s="19"/>
      <c r="LU761" s="19"/>
      <c r="LV761" s="19"/>
      <c r="LW761" s="19"/>
      <c r="LX761" s="19"/>
      <c r="LY761" s="19"/>
      <c r="LZ761" s="19"/>
      <c r="MA761" s="19"/>
      <c r="MB761" s="19"/>
      <c r="MC761" s="19"/>
      <c r="MD761" s="19"/>
      <c r="ME761" s="19"/>
      <c r="MF761" s="19"/>
      <c r="MG761" s="19"/>
      <c r="MH761" s="19"/>
      <c r="MI761" s="19"/>
      <c r="MJ761" s="19"/>
      <c r="MK761" s="19"/>
      <c r="ML761" s="19"/>
      <c r="MM761" s="19"/>
      <c r="MN761" s="19"/>
      <c r="MO761" s="19"/>
      <c r="MP761" s="19"/>
      <c r="MQ761" s="19"/>
      <c r="MR761" s="19"/>
      <c r="MS761" s="19"/>
      <c r="MT761" s="19"/>
      <c r="MU761" s="19"/>
      <c r="MV761" s="19"/>
      <c r="MW761" s="19"/>
      <c r="MX761" s="19"/>
      <c r="MY761" s="19"/>
      <c r="MZ761" s="19"/>
      <c r="NA761" s="19"/>
      <c r="NB761" s="19"/>
      <c r="NC761" s="19"/>
      <c r="ND761" s="19"/>
      <c r="NE761" s="19"/>
      <c r="NF761" s="19"/>
      <c r="NG761" s="19"/>
      <c r="NH761" s="19"/>
      <c r="NI761" s="19"/>
      <c r="NJ761" s="19"/>
      <c r="NK761" s="19"/>
      <c r="NL761" s="19"/>
      <c r="NM761" s="19"/>
      <c r="NN761" s="19"/>
      <c r="NO761" s="19"/>
      <c r="NP761" s="19"/>
      <c r="NQ761" s="19"/>
      <c r="NR761" s="19"/>
      <c r="NS761" s="19"/>
      <c r="NT761" s="19"/>
      <c r="NU761" s="19"/>
      <c r="NV761" s="19"/>
      <c r="NW761" s="19"/>
      <c r="NX761" s="19"/>
      <c r="NY761" s="19"/>
      <c r="NZ761" s="19"/>
      <c r="OA761" s="19"/>
      <c r="OB761" s="19"/>
      <c r="OC761" s="19"/>
      <c r="OD761" s="19"/>
      <c r="OE761" s="19"/>
      <c r="OF761" s="19"/>
      <c r="OG761" s="19"/>
      <c r="OH761" s="19"/>
      <c r="OI761" s="19"/>
      <c r="OJ761" s="19"/>
      <c r="OK761" s="19"/>
      <c r="OL761" s="19"/>
      <c r="OM761" s="19"/>
      <c r="ON761" s="19"/>
      <c r="OO761" s="19"/>
      <c r="OP761" s="19"/>
      <c r="OQ761" s="19"/>
      <c r="OR761" s="19"/>
      <c r="OS761" s="19"/>
      <c r="OT761" s="19"/>
      <c r="OU761" s="19"/>
      <c r="OV761" s="19"/>
      <c r="OW761" s="19"/>
      <c r="OX761" s="19"/>
      <c r="OY761" s="19"/>
      <c r="OZ761" s="19"/>
      <c r="PA761" s="19"/>
      <c r="PB761" s="19"/>
      <c r="PC761" s="19"/>
      <c r="PD761" s="19"/>
      <c r="PE761" s="19"/>
      <c r="PF761" s="19"/>
      <c r="PG761" s="19"/>
      <c r="PH761" s="19"/>
      <c r="PI761" s="19"/>
      <c r="PJ761" s="19"/>
      <c r="PK761" s="19"/>
      <c r="PL761" s="19"/>
      <c r="PM761" s="19"/>
      <c r="PN761" s="19"/>
      <c r="PO761" s="19"/>
      <c r="PP761" s="19"/>
      <c r="PQ761" s="19"/>
      <c r="PR761" s="19"/>
      <c r="PS761" s="19"/>
      <c r="PT761" s="19"/>
      <c r="PU761" s="19"/>
      <c r="PV761" s="19"/>
      <c r="PW761" s="19"/>
      <c r="PX761" s="19"/>
      <c r="PY761" s="19"/>
      <c r="PZ761" s="19"/>
      <c r="QA761" s="19"/>
      <c r="QB761" s="19"/>
      <c r="QC761" s="19"/>
      <c r="QD761" s="19"/>
      <c r="QE761" s="19"/>
      <c r="QF761" s="19"/>
      <c r="QG761" s="19"/>
      <c r="QH761" s="19"/>
      <c r="QI761" s="19"/>
      <c r="QJ761" s="19"/>
      <c r="QK761" s="19"/>
      <c r="QL761" s="19"/>
      <c r="QM761" s="19"/>
      <c r="QN761" s="19"/>
      <c r="QO761" s="19"/>
      <c r="QP761" s="19"/>
      <c r="QQ761" s="19"/>
      <c r="QR761" s="19"/>
      <c r="QS761" s="19"/>
      <c r="QT761" s="19"/>
      <c r="QU761" s="19"/>
      <c r="QV761" s="19"/>
      <c r="QW761" s="19"/>
      <c r="QX761" s="19"/>
      <c r="QY761" s="19"/>
      <c r="QZ761" s="19"/>
      <c r="RA761" s="19"/>
      <c r="RB761" s="19"/>
      <c r="RC761" s="19"/>
      <c r="RD761" s="19"/>
      <c r="RE761" s="19"/>
      <c r="RF761" s="19"/>
      <c r="RG761" s="19"/>
      <c r="RH761" s="19"/>
      <c r="RI761" s="19"/>
      <c r="RJ761" s="19"/>
      <c r="RK761" s="19"/>
      <c r="RL761" s="19"/>
      <c r="RM761" s="19"/>
      <c r="RN761" s="19"/>
      <c r="RO761" s="19"/>
      <c r="RP761" s="19"/>
      <c r="RQ761" s="19"/>
      <c r="RR761" s="19"/>
      <c r="RS761" s="19"/>
      <c r="RT761" s="19"/>
      <c r="RU761" s="19"/>
      <c r="RV761" s="19"/>
      <c r="RW761" s="19"/>
      <c r="RX761" s="19"/>
      <c r="RY761" s="19"/>
      <c r="RZ761" s="19"/>
      <c r="SA761" s="19"/>
      <c r="SB761" s="19"/>
      <c r="SC761" s="19"/>
      <c r="SD761" s="19"/>
      <c r="SE761" s="19"/>
      <c r="SF761" s="19"/>
      <c r="SG761" s="19"/>
      <c r="SH761" s="19"/>
      <c r="SI761" s="19"/>
      <c r="SJ761" s="19"/>
      <c r="SK761" s="19"/>
      <c r="SL761" s="19"/>
      <c r="SM761" s="19"/>
      <c r="SN761" s="19"/>
      <c r="SO761" s="19"/>
      <c r="SP761" s="19"/>
      <c r="SQ761" s="19"/>
      <c r="SR761" s="19"/>
      <c r="SS761" s="19"/>
      <c r="ST761" s="19"/>
      <c r="SU761" s="19"/>
      <c r="SV761" s="19"/>
      <c r="SW761" s="19"/>
      <c r="SX761" s="19"/>
      <c r="SY761" s="19"/>
      <c r="SZ761" s="19"/>
      <c r="TA761" s="19"/>
      <c r="TB761" s="19"/>
      <c r="TC761" s="19"/>
      <c r="TD761" s="19"/>
      <c r="TE761" s="19"/>
      <c r="TF761" s="19"/>
      <c r="TG761" s="19"/>
      <c r="TH761" s="19"/>
      <c r="TI761" s="19"/>
      <c r="TJ761" s="19"/>
      <c r="TK761" s="19"/>
      <c r="TL761" s="19"/>
      <c r="TM761" s="19"/>
      <c r="TN761" s="19"/>
      <c r="TO761" s="19"/>
      <c r="TP761" s="19"/>
      <c r="TQ761" s="19"/>
      <c r="TR761" s="19"/>
      <c r="TS761" s="19"/>
      <c r="TT761" s="19"/>
      <c r="TU761" s="19"/>
      <c r="TV761" s="19"/>
      <c r="TW761" s="19"/>
      <c r="TX761" s="19"/>
      <c r="TY761" s="19"/>
      <c r="TZ761" s="19"/>
      <c r="UA761" s="19"/>
      <c r="UB761" s="19"/>
      <c r="UC761" s="19"/>
      <c r="UD761" s="19"/>
      <c r="UE761" s="19"/>
      <c r="UF761" s="19"/>
      <c r="UG761" s="19"/>
      <c r="UH761" s="19"/>
      <c r="UI761" s="19"/>
      <c r="UJ761" s="19"/>
      <c r="UK761" s="19"/>
      <c r="UL761" s="19"/>
      <c r="UM761" s="19"/>
      <c r="UN761" s="19"/>
      <c r="UO761" s="19"/>
      <c r="UP761" s="19"/>
      <c r="UQ761" s="19"/>
      <c r="UR761" s="19"/>
      <c r="US761" s="19"/>
      <c r="UT761" s="19"/>
      <c r="UU761" s="19"/>
      <c r="UV761" s="19"/>
      <c r="UW761" s="19"/>
      <c r="UX761" s="19"/>
      <c r="UY761" s="19"/>
      <c r="UZ761" s="19"/>
      <c r="VA761" s="19"/>
      <c r="VB761" s="19"/>
      <c r="VC761" s="19"/>
      <c r="VD761" s="19"/>
      <c r="VE761" s="19"/>
      <c r="VF761" s="19"/>
      <c r="VG761" s="19"/>
      <c r="VH761" s="19"/>
      <c r="VI761" s="19"/>
      <c r="VJ761" s="19"/>
      <c r="VK761" s="19"/>
      <c r="VL761" s="19"/>
      <c r="VM761" s="19"/>
      <c r="VN761" s="19"/>
      <c r="VO761" s="19"/>
      <c r="VP761" s="19"/>
      <c r="VQ761" s="19"/>
      <c r="VR761" s="19"/>
      <c r="VS761" s="19"/>
      <c r="VT761" s="19"/>
      <c r="VU761" s="19"/>
      <c r="VV761" s="19"/>
      <c r="VW761" s="19"/>
      <c r="VX761" s="19"/>
      <c r="VY761" s="19"/>
      <c r="VZ761" s="19"/>
      <c r="WA761" s="19"/>
      <c r="WB761" s="19"/>
      <c r="WC761" s="19"/>
      <c r="WD761" s="19"/>
      <c r="WE761" s="19"/>
      <c r="WF761" s="19"/>
      <c r="WG761" s="19"/>
      <c r="WH761" s="19"/>
      <c r="WI761" s="19"/>
      <c r="WJ761" s="19"/>
      <c r="WK761" s="19"/>
      <c r="WL761" s="19"/>
      <c r="WM761" s="19"/>
      <c r="WN761" s="19"/>
      <c r="WO761" s="19"/>
      <c r="WP761" s="19"/>
      <c r="WQ761" s="19"/>
      <c r="WR761" s="19"/>
      <c r="WS761" s="19"/>
      <c r="WT761" s="19"/>
      <c r="WU761" s="19"/>
      <c r="WV761" s="19"/>
    </row>
    <row r="762" spans="1:620" s="20" customFormat="1" ht="52.5" customHeight="1" x14ac:dyDescent="0.2">
      <c r="A762" s="43" t="s">
        <v>994</v>
      </c>
      <c r="B762" s="44"/>
      <c r="C762" s="44"/>
      <c r="D762" s="44"/>
      <c r="E762" s="45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60" t="s">
        <v>620</v>
      </c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 t="s">
        <v>77</v>
      </c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84" t="s">
        <v>78</v>
      </c>
      <c r="AZ762" s="84"/>
      <c r="BA762" s="84"/>
      <c r="BB762" s="84"/>
      <c r="BC762" s="84"/>
      <c r="BD762" s="84"/>
      <c r="BE762" s="60" t="s">
        <v>79</v>
      </c>
      <c r="BF762" s="60"/>
      <c r="BG762" s="60"/>
      <c r="BH762" s="60"/>
      <c r="BI762" s="60"/>
      <c r="BJ762" s="60"/>
      <c r="BK762" s="60"/>
      <c r="BL762" s="60"/>
      <c r="BM762" s="60"/>
      <c r="BN762" s="76" t="s">
        <v>74</v>
      </c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76" t="s">
        <v>22</v>
      </c>
      <c r="BZ762" s="76"/>
      <c r="CA762" s="76"/>
      <c r="CB762" s="76"/>
      <c r="CC762" s="76"/>
      <c r="CD762" s="76"/>
      <c r="CE762" s="62" t="s">
        <v>80</v>
      </c>
      <c r="CF762" s="62"/>
      <c r="CG762" s="62"/>
      <c r="CH762" s="62"/>
      <c r="CI762" s="62"/>
      <c r="CJ762" s="62"/>
      <c r="CK762" s="62"/>
      <c r="CL762" s="62"/>
      <c r="CM762" s="62"/>
      <c r="CN762" s="61">
        <v>2500000</v>
      </c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59" t="s">
        <v>634</v>
      </c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 t="s">
        <v>644</v>
      </c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62" t="s">
        <v>102</v>
      </c>
      <c r="EA762" s="62"/>
      <c r="EB762" s="62"/>
      <c r="EC762" s="62"/>
      <c r="ED762" s="62"/>
      <c r="EE762" s="62"/>
      <c r="EF762" s="62"/>
      <c r="EG762" s="62"/>
      <c r="EH762" s="62"/>
      <c r="EI762" s="62"/>
      <c r="EJ762" s="62"/>
      <c r="EK762" s="62"/>
      <c r="EL762" s="62" t="s">
        <v>103</v>
      </c>
      <c r="EM762" s="62"/>
      <c r="EN762" s="62"/>
      <c r="EO762" s="62"/>
      <c r="EP762" s="62"/>
      <c r="EQ762" s="62"/>
      <c r="ER762" s="62"/>
      <c r="ES762" s="62"/>
      <c r="ET762" s="62"/>
      <c r="EU762" s="62"/>
      <c r="EV762" s="62"/>
      <c r="EW762" s="62"/>
      <c r="EX762" s="62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1"/>
      <c r="FM762" s="141"/>
      <c r="FN762" s="141"/>
      <c r="FO762" s="141"/>
      <c r="FP762" s="141"/>
      <c r="FQ762" s="141"/>
      <c r="FR762" s="141"/>
      <c r="FS762" s="141"/>
      <c r="FT762" s="141"/>
      <c r="FU762" s="141"/>
      <c r="FV762" s="141"/>
      <c r="FW762" s="141"/>
      <c r="FX762" s="141"/>
      <c r="FY762" s="141"/>
      <c r="FZ762" s="141"/>
      <c r="GA762" s="141"/>
      <c r="GB762" s="141"/>
      <c r="GC762" s="141"/>
      <c r="GD762" s="141"/>
      <c r="GE762" s="141"/>
      <c r="GF762" s="141"/>
      <c r="GG762" s="141"/>
      <c r="GH762" s="141"/>
      <c r="GI762" s="141"/>
      <c r="GJ762" s="141"/>
      <c r="GK762" s="141"/>
      <c r="GL762" s="141"/>
      <c r="GM762" s="140"/>
      <c r="GN762" s="140"/>
      <c r="GO762" s="140"/>
      <c r="GP762" s="140"/>
      <c r="GQ762" s="140"/>
      <c r="GR762" s="140"/>
      <c r="GS762" s="141"/>
      <c r="GT762" s="141"/>
      <c r="GU762" s="141"/>
      <c r="GV762" s="141"/>
      <c r="GW762" s="141"/>
      <c r="GX762" s="141"/>
      <c r="GY762" s="141"/>
      <c r="GZ762" s="141"/>
      <c r="HA762" s="141"/>
      <c r="HB762" s="142"/>
      <c r="HC762" s="142"/>
      <c r="HD762" s="142"/>
      <c r="HE762" s="142"/>
      <c r="HF762" s="142"/>
      <c r="HG762" s="142"/>
      <c r="HH762" s="142"/>
      <c r="HI762" s="142"/>
      <c r="HJ762" s="142"/>
      <c r="HK762" s="142"/>
      <c r="HL762" s="142"/>
      <c r="HM762" s="143"/>
      <c r="HN762" s="143"/>
      <c r="HO762" s="143"/>
      <c r="HP762" s="143"/>
      <c r="HQ762" s="143"/>
      <c r="HR762" s="143"/>
      <c r="HS762" s="141"/>
      <c r="HT762" s="141"/>
      <c r="HU762" s="141"/>
      <c r="HV762" s="141"/>
      <c r="HW762" s="141"/>
      <c r="HX762" s="141"/>
      <c r="HY762" s="141"/>
      <c r="HZ762" s="141"/>
      <c r="IA762" s="141"/>
      <c r="IB762" s="144"/>
      <c r="IC762" s="144"/>
      <c r="ID762" s="144"/>
      <c r="IE762" s="144"/>
      <c r="IF762" s="144"/>
      <c r="IG762" s="144"/>
      <c r="IH762" s="144"/>
      <c r="II762" s="144"/>
      <c r="IJ762" s="144"/>
      <c r="IK762" s="144"/>
      <c r="IL762" s="144"/>
      <c r="IM762" s="144"/>
      <c r="IN762" s="144"/>
      <c r="IO762" s="144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9"/>
      <c r="JO762" s="139"/>
      <c r="JP762" s="139"/>
      <c r="JQ762" s="139"/>
      <c r="JR762" s="139"/>
      <c r="JS762" s="139"/>
      <c r="JT762" s="139"/>
      <c r="JU762" s="139"/>
      <c r="JV762" s="139"/>
      <c r="JW762" s="139"/>
      <c r="JX762" s="139"/>
      <c r="JY762" s="139"/>
      <c r="JZ762" s="139"/>
      <c r="KA762" s="139"/>
      <c r="KB762" s="139"/>
      <c r="KC762" s="139"/>
      <c r="KD762" s="139"/>
      <c r="KE762" s="139"/>
      <c r="KF762" s="139"/>
      <c r="KG762" s="139"/>
      <c r="KH762" s="139"/>
      <c r="KI762" s="139"/>
      <c r="KJ762" s="139"/>
      <c r="KK762" s="139"/>
      <c r="KL762" s="139"/>
      <c r="KM762" s="139"/>
      <c r="KN762" s="139"/>
      <c r="KO762" s="139"/>
      <c r="KP762" s="139"/>
      <c r="KQ762" s="22"/>
      <c r="KR762" s="23"/>
      <c r="KS762" s="19"/>
      <c r="KT762" s="19"/>
      <c r="KU762" s="19"/>
      <c r="KV762" s="19"/>
      <c r="KW762" s="19"/>
      <c r="KX762" s="19"/>
      <c r="KY762" s="19"/>
      <c r="KZ762" s="19"/>
      <c r="LA762" s="19"/>
      <c r="LB762" s="19"/>
      <c r="LC762" s="19"/>
      <c r="LD762" s="19"/>
      <c r="LE762" s="19"/>
      <c r="LF762" s="19"/>
      <c r="LG762" s="19"/>
      <c r="LH762" s="19"/>
      <c r="LI762" s="19"/>
      <c r="LJ762" s="19"/>
      <c r="LK762" s="19"/>
      <c r="LL762" s="19"/>
      <c r="LM762" s="19"/>
      <c r="LN762" s="19"/>
      <c r="LO762" s="19"/>
      <c r="LP762" s="19"/>
      <c r="LQ762" s="19"/>
      <c r="LR762" s="19"/>
      <c r="LS762" s="19"/>
      <c r="LT762" s="19"/>
      <c r="LU762" s="19"/>
      <c r="LV762" s="19"/>
      <c r="LW762" s="19"/>
      <c r="LX762" s="19"/>
      <c r="LY762" s="19"/>
      <c r="LZ762" s="19"/>
      <c r="MA762" s="19"/>
      <c r="MB762" s="19"/>
      <c r="MC762" s="19"/>
      <c r="MD762" s="19"/>
      <c r="ME762" s="19"/>
      <c r="MF762" s="19"/>
      <c r="MG762" s="19"/>
      <c r="MH762" s="19"/>
      <c r="MI762" s="19"/>
      <c r="MJ762" s="19"/>
      <c r="MK762" s="19"/>
      <c r="ML762" s="19"/>
      <c r="MM762" s="19"/>
      <c r="MN762" s="19"/>
      <c r="MO762" s="19"/>
      <c r="MP762" s="19"/>
      <c r="MQ762" s="19"/>
      <c r="MR762" s="19"/>
      <c r="MS762" s="19"/>
      <c r="MT762" s="19"/>
      <c r="MU762" s="19"/>
      <c r="MV762" s="19"/>
      <c r="MW762" s="19"/>
      <c r="MX762" s="19"/>
      <c r="MY762" s="19"/>
      <c r="MZ762" s="19"/>
      <c r="NA762" s="19"/>
      <c r="NB762" s="19"/>
      <c r="NC762" s="19"/>
      <c r="ND762" s="19"/>
      <c r="NE762" s="19"/>
      <c r="NF762" s="19"/>
      <c r="NG762" s="19"/>
      <c r="NH762" s="19"/>
      <c r="NI762" s="19"/>
      <c r="NJ762" s="19"/>
      <c r="NK762" s="19"/>
      <c r="NL762" s="19"/>
      <c r="NM762" s="19"/>
      <c r="NN762" s="19"/>
      <c r="NO762" s="19"/>
      <c r="NP762" s="19"/>
      <c r="NQ762" s="19"/>
      <c r="NR762" s="19"/>
      <c r="NS762" s="19"/>
      <c r="NT762" s="19"/>
      <c r="NU762" s="19"/>
      <c r="NV762" s="19"/>
      <c r="NW762" s="19"/>
      <c r="NX762" s="19"/>
      <c r="NY762" s="19"/>
      <c r="NZ762" s="19"/>
      <c r="OA762" s="19"/>
      <c r="OB762" s="19"/>
      <c r="OC762" s="19"/>
      <c r="OD762" s="19"/>
      <c r="OE762" s="19"/>
      <c r="OF762" s="19"/>
      <c r="OG762" s="19"/>
      <c r="OH762" s="19"/>
      <c r="OI762" s="19"/>
      <c r="OJ762" s="19"/>
      <c r="OK762" s="19"/>
      <c r="OL762" s="19"/>
      <c r="OM762" s="19"/>
      <c r="ON762" s="19"/>
      <c r="OO762" s="19"/>
      <c r="OP762" s="19"/>
      <c r="OQ762" s="19"/>
      <c r="OR762" s="19"/>
      <c r="OS762" s="19"/>
      <c r="OT762" s="19"/>
      <c r="OU762" s="19"/>
      <c r="OV762" s="19"/>
      <c r="OW762" s="19"/>
      <c r="OX762" s="19"/>
      <c r="OY762" s="19"/>
      <c r="OZ762" s="19"/>
      <c r="PA762" s="19"/>
      <c r="PB762" s="19"/>
      <c r="PC762" s="19"/>
      <c r="PD762" s="19"/>
      <c r="PE762" s="19"/>
      <c r="PF762" s="19"/>
      <c r="PG762" s="19"/>
      <c r="PH762" s="19"/>
      <c r="PI762" s="19"/>
      <c r="PJ762" s="19"/>
      <c r="PK762" s="19"/>
      <c r="PL762" s="19"/>
      <c r="PM762" s="19"/>
      <c r="PN762" s="19"/>
      <c r="PO762" s="19"/>
      <c r="PP762" s="19"/>
      <c r="PQ762" s="19"/>
      <c r="PR762" s="19"/>
      <c r="PS762" s="19"/>
      <c r="PT762" s="19"/>
      <c r="PU762" s="19"/>
      <c r="PV762" s="19"/>
      <c r="PW762" s="19"/>
      <c r="PX762" s="19"/>
      <c r="PY762" s="19"/>
      <c r="PZ762" s="19"/>
      <c r="QA762" s="19"/>
      <c r="QB762" s="19"/>
      <c r="QC762" s="19"/>
      <c r="QD762" s="19"/>
      <c r="QE762" s="19"/>
      <c r="QF762" s="19"/>
      <c r="QG762" s="19"/>
      <c r="QH762" s="19"/>
      <c r="QI762" s="19"/>
      <c r="QJ762" s="19"/>
      <c r="QK762" s="19"/>
      <c r="QL762" s="19"/>
      <c r="QM762" s="19"/>
      <c r="QN762" s="19"/>
      <c r="QO762" s="19"/>
      <c r="QP762" s="19"/>
      <c r="QQ762" s="19"/>
      <c r="QR762" s="19"/>
      <c r="QS762" s="19"/>
      <c r="QT762" s="19"/>
      <c r="QU762" s="19"/>
      <c r="QV762" s="19"/>
      <c r="QW762" s="19"/>
      <c r="QX762" s="19"/>
      <c r="QY762" s="19"/>
      <c r="QZ762" s="19"/>
      <c r="RA762" s="19"/>
      <c r="RB762" s="19"/>
      <c r="RC762" s="19"/>
      <c r="RD762" s="19"/>
      <c r="RE762" s="19"/>
      <c r="RF762" s="19"/>
      <c r="RG762" s="19"/>
      <c r="RH762" s="19"/>
      <c r="RI762" s="19"/>
      <c r="RJ762" s="19"/>
      <c r="RK762" s="19"/>
      <c r="RL762" s="19"/>
      <c r="RM762" s="19"/>
      <c r="RN762" s="19"/>
      <c r="RO762" s="19"/>
      <c r="RP762" s="19"/>
      <c r="RQ762" s="19"/>
      <c r="RR762" s="19"/>
      <c r="RS762" s="19"/>
      <c r="RT762" s="19"/>
      <c r="RU762" s="19"/>
      <c r="RV762" s="19"/>
      <c r="RW762" s="19"/>
      <c r="RX762" s="19"/>
      <c r="RY762" s="19"/>
      <c r="RZ762" s="19"/>
      <c r="SA762" s="19"/>
      <c r="SB762" s="19"/>
      <c r="SC762" s="19"/>
      <c r="SD762" s="19"/>
      <c r="SE762" s="19"/>
      <c r="SF762" s="19"/>
      <c r="SG762" s="19"/>
      <c r="SH762" s="19"/>
      <c r="SI762" s="19"/>
      <c r="SJ762" s="19"/>
      <c r="SK762" s="19"/>
      <c r="SL762" s="19"/>
      <c r="SM762" s="19"/>
      <c r="SN762" s="19"/>
      <c r="SO762" s="19"/>
      <c r="SP762" s="19"/>
      <c r="SQ762" s="19"/>
      <c r="SR762" s="19"/>
      <c r="SS762" s="19"/>
      <c r="ST762" s="19"/>
      <c r="SU762" s="19"/>
      <c r="SV762" s="19"/>
      <c r="SW762" s="19"/>
      <c r="SX762" s="19"/>
      <c r="SY762" s="19"/>
      <c r="SZ762" s="19"/>
      <c r="TA762" s="19"/>
      <c r="TB762" s="19"/>
      <c r="TC762" s="19"/>
      <c r="TD762" s="19"/>
      <c r="TE762" s="19"/>
      <c r="TF762" s="19"/>
      <c r="TG762" s="19"/>
      <c r="TH762" s="19"/>
      <c r="TI762" s="19"/>
      <c r="TJ762" s="19"/>
      <c r="TK762" s="19"/>
      <c r="TL762" s="19"/>
      <c r="TM762" s="19"/>
      <c r="TN762" s="19"/>
      <c r="TO762" s="19"/>
      <c r="TP762" s="19"/>
      <c r="TQ762" s="19"/>
      <c r="TR762" s="19"/>
      <c r="TS762" s="19"/>
      <c r="TT762" s="19"/>
      <c r="TU762" s="19"/>
      <c r="TV762" s="19"/>
      <c r="TW762" s="19"/>
      <c r="TX762" s="19"/>
      <c r="TY762" s="19"/>
      <c r="TZ762" s="19"/>
      <c r="UA762" s="19"/>
      <c r="UB762" s="19"/>
      <c r="UC762" s="19"/>
      <c r="UD762" s="19"/>
      <c r="UE762" s="19"/>
      <c r="UF762" s="19"/>
      <c r="UG762" s="19"/>
      <c r="UH762" s="19"/>
      <c r="UI762" s="19"/>
      <c r="UJ762" s="19"/>
      <c r="UK762" s="19"/>
      <c r="UL762" s="19"/>
      <c r="UM762" s="19"/>
      <c r="UN762" s="19"/>
      <c r="UO762" s="19"/>
      <c r="UP762" s="19"/>
      <c r="UQ762" s="19"/>
      <c r="UR762" s="19"/>
      <c r="US762" s="19"/>
      <c r="UT762" s="19"/>
      <c r="UU762" s="19"/>
      <c r="UV762" s="19"/>
      <c r="UW762" s="19"/>
      <c r="UX762" s="19"/>
      <c r="UY762" s="19"/>
      <c r="UZ762" s="19"/>
      <c r="VA762" s="19"/>
      <c r="VB762" s="19"/>
      <c r="VC762" s="19"/>
      <c r="VD762" s="19"/>
      <c r="VE762" s="19"/>
      <c r="VF762" s="19"/>
      <c r="VG762" s="19"/>
      <c r="VH762" s="19"/>
      <c r="VI762" s="19"/>
      <c r="VJ762" s="19"/>
      <c r="VK762" s="19"/>
      <c r="VL762" s="19"/>
      <c r="VM762" s="19"/>
      <c r="VN762" s="19"/>
      <c r="VO762" s="19"/>
      <c r="VP762" s="19"/>
      <c r="VQ762" s="19"/>
      <c r="VR762" s="19"/>
      <c r="VS762" s="19"/>
      <c r="VT762" s="19"/>
      <c r="VU762" s="19"/>
      <c r="VV762" s="19"/>
      <c r="VW762" s="19"/>
      <c r="VX762" s="19"/>
      <c r="VY762" s="19"/>
      <c r="VZ762" s="19"/>
      <c r="WA762" s="19"/>
      <c r="WB762" s="19"/>
      <c r="WC762" s="19"/>
      <c r="WD762" s="19"/>
      <c r="WE762" s="19"/>
      <c r="WF762" s="19"/>
      <c r="WG762" s="19"/>
      <c r="WH762" s="19"/>
      <c r="WI762" s="19"/>
      <c r="WJ762" s="19"/>
      <c r="WK762" s="19"/>
      <c r="WL762" s="19"/>
      <c r="WM762" s="19"/>
      <c r="WN762" s="19"/>
      <c r="WO762" s="19"/>
      <c r="WP762" s="19"/>
      <c r="WQ762" s="19"/>
      <c r="WR762" s="19"/>
      <c r="WS762" s="19"/>
      <c r="WT762" s="19"/>
      <c r="WU762" s="19"/>
      <c r="WV762" s="19"/>
    </row>
    <row r="763" spans="1:620" s="20" customFormat="1" ht="41.25" customHeight="1" x14ac:dyDescent="0.2">
      <c r="A763" s="43" t="s">
        <v>995</v>
      </c>
      <c r="B763" s="44"/>
      <c r="C763" s="44"/>
      <c r="D763" s="44"/>
      <c r="E763" s="45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60" t="s">
        <v>621</v>
      </c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 t="s">
        <v>77</v>
      </c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84" t="s">
        <v>94</v>
      </c>
      <c r="AZ763" s="84"/>
      <c r="BA763" s="84"/>
      <c r="BB763" s="84"/>
      <c r="BC763" s="84"/>
      <c r="BD763" s="84"/>
      <c r="BE763" s="60" t="s">
        <v>95</v>
      </c>
      <c r="BF763" s="60"/>
      <c r="BG763" s="60"/>
      <c r="BH763" s="60"/>
      <c r="BI763" s="60"/>
      <c r="BJ763" s="60"/>
      <c r="BK763" s="60"/>
      <c r="BL763" s="60"/>
      <c r="BM763" s="60"/>
      <c r="BN763" s="58">
        <f>1+200</f>
        <v>201</v>
      </c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  <c r="BY763" s="76" t="s">
        <v>22</v>
      </c>
      <c r="BZ763" s="76"/>
      <c r="CA763" s="76"/>
      <c r="CB763" s="76"/>
      <c r="CC763" s="76"/>
      <c r="CD763" s="76"/>
      <c r="CE763" s="62" t="s">
        <v>80</v>
      </c>
      <c r="CF763" s="62"/>
      <c r="CG763" s="62"/>
      <c r="CH763" s="62"/>
      <c r="CI763" s="62"/>
      <c r="CJ763" s="62"/>
      <c r="CK763" s="62"/>
      <c r="CL763" s="62"/>
      <c r="CM763" s="62"/>
      <c r="CN763" s="85">
        <v>549670</v>
      </c>
      <c r="CO763" s="85"/>
      <c r="CP763" s="85"/>
      <c r="CQ763" s="85"/>
      <c r="CR763" s="85"/>
      <c r="CS763" s="85"/>
      <c r="CT763" s="85"/>
      <c r="CU763" s="85"/>
      <c r="CV763" s="85"/>
      <c r="CW763" s="85"/>
      <c r="CX763" s="85"/>
      <c r="CY763" s="85"/>
      <c r="CZ763" s="85"/>
      <c r="DA763" s="85"/>
      <c r="DB763" s="59" t="s">
        <v>634</v>
      </c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 t="s">
        <v>644</v>
      </c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62" t="s">
        <v>86</v>
      </c>
      <c r="EA763" s="62"/>
      <c r="EB763" s="62"/>
      <c r="EC763" s="62"/>
      <c r="ED763" s="62"/>
      <c r="EE763" s="62"/>
      <c r="EF763" s="62"/>
      <c r="EG763" s="62"/>
      <c r="EH763" s="62"/>
      <c r="EI763" s="62"/>
      <c r="EJ763" s="62"/>
      <c r="EK763" s="62"/>
      <c r="EL763" s="62" t="s">
        <v>84</v>
      </c>
      <c r="EM763" s="62"/>
      <c r="EN763" s="62"/>
      <c r="EO763" s="62"/>
      <c r="EP763" s="62"/>
      <c r="EQ763" s="62"/>
      <c r="ER763" s="62"/>
      <c r="ES763" s="62"/>
      <c r="ET763" s="62"/>
      <c r="EU763" s="62"/>
      <c r="EV763" s="62"/>
      <c r="EW763" s="62"/>
      <c r="EX763" s="62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1"/>
      <c r="FM763" s="141"/>
      <c r="FN763" s="141"/>
      <c r="FO763" s="141"/>
      <c r="FP763" s="141"/>
      <c r="FQ763" s="141"/>
      <c r="FR763" s="141"/>
      <c r="FS763" s="141"/>
      <c r="FT763" s="141"/>
      <c r="FU763" s="141"/>
      <c r="FV763" s="141"/>
      <c r="FW763" s="141"/>
      <c r="FX763" s="141"/>
      <c r="FY763" s="141"/>
      <c r="FZ763" s="141"/>
      <c r="GA763" s="141"/>
      <c r="GB763" s="141"/>
      <c r="GC763" s="141"/>
      <c r="GD763" s="141"/>
      <c r="GE763" s="141"/>
      <c r="GF763" s="141"/>
      <c r="GG763" s="141"/>
      <c r="GH763" s="141"/>
      <c r="GI763" s="141"/>
      <c r="GJ763" s="141"/>
      <c r="GK763" s="141"/>
      <c r="GL763" s="141"/>
      <c r="GM763" s="140"/>
      <c r="GN763" s="140"/>
      <c r="GO763" s="140"/>
      <c r="GP763" s="140"/>
      <c r="GQ763" s="140"/>
      <c r="GR763" s="140"/>
      <c r="GS763" s="141"/>
      <c r="GT763" s="141"/>
      <c r="GU763" s="141"/>
      <c r="GV763" s="141"/>
      <c r="GW763" s="141"/>
      <c r="GX763" s="141"/>
      <c r="GY763" s="141"/>
      <c r="GZ763" s="141"/>
      <c r="HA763" s="141"/>
      <c r="HB763" s="142"/>
      <c r="HC763" s="142"/>
      <c r="HD763" s="142"/>
      <c r="HE763" s="142"/>
      <c r="HF763" s="142"/>
      <c r="HG763" s="142"/>
      <c r="HH763" s="142"/>
      <c r="HI763" s="142"/>
      <c r="HJ763" s="142"/>
      <c r="HK763" s="142"/>
      <c r="HL763" s="142"/>
      <c r="HM763" s="143"/>
      <c r="HN763" s="143"/>
      <c r="HO763" s="143"/>
      <c r="HP763" s="143"/>
      <c r="HQ763" s="143"/>
      <c r="HR763" s="143"/>
      <c r="HS763" s="141"/>
      <c r="HT763" s="141"/>
      <c r="HU763" s="141"/>
      <c r="HV763" s="141"/>
      <c r="HW763" s="141"/>
      <c r="HX763" s="141"/>
      <c r="HY763" s="141"/>
      <c r="HZ763" s="141"/>
      <c r="IA763" s="141"/>
      <c r="IB763" s="144"/>
      <c r="IC763" s="144"/>
      <c r="ID763" s="144"/>
      <c r="IE763" s="144"/>
      <c r="IF763" s="144"/>
      <c r="IG763" s="144"/>
      <c r="IH763" s="144"/>
      <c r="II763" s="144"/>
      <c r="IJ763" s="144"/>
      <c r="IK763" s="144"/>
      <c r="IL763" s="144"/>
      <c r="IM763" s="144"/>
      <c r="IN763" s="144"/>
      <c r="IO763" s="144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9"/>
      <c r="JO763" s="139"/>
      <c r="JP763" s="139"/>
      <c r="JQ763" s="139"/>
      <c r="JR763" s="139"/>
      <c r="JS763" s="139"/>
      <c r="JT763" s="139"/>
      <c r="JU763" s="139"/>
      <c r="JV763" s="139"/>
      <c r="JW763" s="139"/>
      <c r="JX763" s="139"/>
      <c r="JY763" s="139"/>
      <c r="JZ763" s="139"/>
      <c r="KA763" s="139"/>
      <c r="KB763" s="139"/>
      <c r="KC763" s="139"/>
      <c r="KD763" s="139"/>
      <c r="KE763" s="139"/>
      <c r="KF763" s="139"/>
      <c r="KG763" s="139"/>
      <c r="KH763" s="139"/>
      <c r="KI763" s="139"/>
      <c r="KJ763" s="139"/>
      <c r="KK763" s="139"/>
      <c r="KL763" s="139"/>
      <c r="KM763" s="139"/>
      <c r="KN763" s="139"/>
      <c r="KO763" s="139"/>
      <c r="KP763" s="139"/>
      <c r="KQ763" s="22"/>
      <c r="KR763" s="23"/>
      <c r="KS763" s="19"/>
      <c r="KT763" s="19"/>
      <c r="KU763" s="19"/>
      <c r="KV763" s="19"/>
      <c r="KW763" s="19"/>
      <c r="KX763" s="19"/>
      <c r="KY763" s="19"/>
      <c r="KZ763" s="19"/>
      <c r="LA763" s="19"/>
      <c r="LB763" s="19"/>
      <c r="LC763" s="19"/>
      <c r="LD763" s="19"/>
      <c r="LE763" s="19"/>
      <c r="LF763" s="19"/>
      <c r="LG763" s="19"/>
      <c r="LH763" s="19"/>
      <c r="LI763" s="19"/>
      <c r="LJ763" s="19"/>
      <c r="LK763" s="19"/>
      <c r="LL763" s="19"/>
      <c r="LM763" s="19"/>
      <c r="LN763" s="19"/>
      <c r="LO763" s="19"/>
      <c r="LP763" s="19"/>
      <c r="LQ763" s="19"/>
      <c r="LR763" s="19"/>
      <c r="LS763" s="19"/>
      <c r="LT763" s="19"/>
      <c r="LU763" s="19"/>
      <c r="LV763" s="19"/>
      <c r="LW763" s="19"/>
      <c r="LX763" s="19"/>
      <c r="LY763" s="19"/>
      <c r="LZ763" s="19"/>
      <c r="MA763" s="19"/>
      <c r="MB763" s="19"/>
      <c r="MC763" s="19"/>
      <c r="MD763" s="19"/>
      <c r="ME763" s="19"/>
      <c r="MF763" s="19"/>
      <c r="MG763" s="19"/>
      <c r="MH763" s="19"/>
      <c r="MI763" s="19"/>
      <c r="MJ763" s="19"/>
      <c r="MK763" s="19"/>
      <c r="ML763" s="19"/>
      <c r="MM763" s="19"/>
      <c r="MN763" s="19"/>
      <c r="MO763" s="19"/>
      <c r="MP763" s="19"/>
      <c r="MQ763" s="19"/>
      <c r="MR763" s="19"/>
      <c r="MS763" s="19"/>
      <c r="MT763" s="19"/>
      <c r="MU763" s="19"/>
      <c r="MV763" s="19"/>
      <c r="MW763" s="19"/>
      <c r="MX763" s="19"/>
      <c r="MY763" s="19"/>
      <c r="MZ763" s="19"/>
      <c r="NA763" s="19"/>
      <c r="NB763" s="19"/>
      <c r="NC763" s="19"/>
      <c r="ND763" s="19"/>
      <c r="NE763" s="19"/>
      <c r="NF763" s="19"/>
      <c r="NG763" s="19"/>
      <c r="NH763" s="19"/>
      <c r="NI763" s="19"/>
      <c r="NJ763" s="19"/>
      <c r="NK763" s="19"/>
      <c r="NL763" s="19"/>
      <c r="NM763" s="19"/>
      <c r="NN763" s="19"/>
      <c r="NO763" s="19"/>
      <c r="NP763" s="19"/>
      <c r="NQ763" s="19"/>
      <c r="NR763" s="19"/>
      <c r="NS763" s="19"/>
      <c r="NT763" s="19"/>
      <c r="NU763" s="19"/>
      <c r="NV763" s="19"/>
      <c r="NW763" s="19"/>
      <c r="NX763" s="19"/>
      <c r="NY763" s="19"/>
      <c r="NZ763" s="19"/>
      <c r="OA763" s="19"/>
      <c r="OB763" s="19"/>
      <c r="OC763" s="19"/>
      <c r="OD763" s="19"/>
      <c r="OE763" s="19"/>
      <c r="OF763" s="19"/>
      <c r="OG763" s="19"/>
      <c r="OH763" s="19"/>
      <c r="OI763" s="19"/>
      <c r="OJ763" s="19"/>
      <c r="OK763" s="19"/>
      <c r="OL763" s="19"/>
      <c r="OM763" s="19"/>
      <c r="ON763" s="19"/>
      <c r="OO763" s="19"/>
      <c r="OP763" s="19"/>
      <c r="OQ763" s="19"/>
      <c r="OR763" s="19"/>
      <c r="OS763" s="19"/>
      <c r="OT763" s="19"/>
      <c r="OU763" s="19"/>
      <c r="OV763" s="19"/>
      <c r="OW763" s="19"/>
      <c r="OX763" s="19"/>
      <c r="OY763" s="19"/>
      <c r="OZ763" s="19"/>
      <c r="PA763" s="19"/>
      <c r="PB763" s="19"/>
      <c r="PC763" s="19"/>
      <c r="PD763" s="19"/>
      <c r="PE763" s="19"/>
      <c r="PF763" s="19"/>
      <c r="PG763" s="19"/>
      <c r="PH763" s="19"/>
      <c r="PI763" s="19"/>
      <c r="PJ763" s="19"/>
      <c r="PK763" s="19"/>
      <c r="PL763" s="19"/>
      <c r="PM763" s="19"/>
      <c r="PN763" s="19"/>
      <c r="PO763" s="19"/>
      <c r="PP763" s="19"/>
      <c r="PQ763" s="19"/>
      <c r="PR763" s="19"/>
      <c r="PS763" s="19"/>
      <c r="PT763" s="19"/>
      <c r="PU763" s="19"/>
      <c r="PV763" s="19"/>
      <c r="PW763" s="19"/>
      <c r="PX763" s="19"/>
      <c r="PY763" s="19"/>
      <c r="PZ763" s="19"/>
      <c r="QA763" s="19"/>
      <c r="QB763" s="19"/>
      <c r="QC763" s="19"/>
      <c r="QD763" s="19"/>
      <c r="QE763" s="19"/>
      <c r="QF763" s="19"/>
      <c r="QG763" s="19"/>
      <c r="QH763" s="19"/>
      <c r="QI763" s="19"/>
      <c r="QJ763" s="19"/>
      <c r="QK763" s="19"/>
      <c r="QL763" s="19"/>
      <c r="QM763" s="19"/>
      <c r="QN763" s="19"/>
      <c r="QO763" s="19"/>
      <c r="QP763" s="19"/>
      <c r="QQ763" s="19"/>
      <c r="QR763" s="19"/>
      <c r="QS763" s="19"/>
      <c r="QT763" s="19"/>
      <c r="QU763" s="19"/>
      <c r="QV763" s="19"/>
      <c r="QW763" s="19"/>
      <c r="QX763" s="19"/>
      <c r="QY763" s="19"/>
      <c r="QZ763" s="19"/>
      <c r="RA763" s="19"/>
      <c r="RB763" s="19"/>
      <c r="RC763" s="19"/>
      <c r="RD763" s="19"/>
      <c r="RE763" s="19"/>
      <c r="RF763" s="19"/>
      <c r="RG763" s="19"/>
      <c r="RH763" s="19"/>
      <c r="RI763" s="19"/>
      <c r="RJ763" s="19"/>
      <c r="RK763" s="19"/>
      <c r="RL763" s="19"/>
      <c r="RM763" s="19"/>
      <c r="RN763" s="19"/>
      <c r="RO763" s="19"/>
      <c r="RP763" s="19"/>
      <c r="RQ763" s="19"/>
      <c r="RR763" s="19"/>
      <c r="RS763" s="19"/>
      <c r="RT763" s="19"/>
      <c r="RU763" s="19"/>
      <c r="RV763" s="19"/>
      <c r="RW763" s="19"/>
      <c r="RX763" s="19"/>
      <c r="RY763" s="19"/>
      <c r="RZ763" s="19"/>
      <c r="SA763" s="19"/>
      <c r="SB763" s="19"/>
      <c r="SC763" s="19"/>
      <c r="SD763" s="19"/>
      <c r="SE763" s="19"/>
      <c r="SF763" s="19"/>
      <c r="SG763" s="19"/>
      <c r="SH763" s="19"/>
      <c r="SI763" s="19"/>
      <c r="SJ763" s="19"/>
      <c r="SK763" s="19"/>
      <c r="SL763" s="19"/>
      <c r="SM763" s="19"/>
      <c r="SN763" s="19"/>
      <c r="SO763" s="19"/>
      <c r="SP763" s="19"/>
      <c r="SQ763" s="19"/>
      <c r="SR763" s="19"/>
      <c r="SS763" s="19"/>
      <c r="ST763" s="19"/>
      <c r="SU763" s="19"/>
      <c r="SV763" s="19"/>
      <c r="SW763" s="19"/>
      <c r="SX763" s="19"/>
      <c r="SY763" s="19"/>
      <c r="SZ763" s="19"/>
      <c r="TA763" s="19"/>
      <c r="TB763" s="19"/>
      <c r="TC763" s="19"/>
      <c r="TD763" s="19"/>
      <c r="TE763" s="19"/>
      <c r="TF763" s="19"/>
      <c r="TG763" s="19"/>
      <c r="TH763" s="19"/>
      <c r="TI763" s="19"/>
      <c r="TJ763" s="19"/>
      <c r="TK763" s="19"/>
      <c r="TL763" s="19"/>
      <c r="TM763" s="19"/>
      <c r="TN763" s="19"/>
      <c r="TO763" s="19"/>
      <c r="TP763" s="19"/>
      <c r="TQ763" s="19"/>
      <c r="TR763" s="19"/>
      <c r="TS763" s="19"/>
      <c r="TT763" s="19"/>
      <c r="TU763" s="19"/>
      <c r="TV763" s="19"/>
      <c r="TW763" s="19"/>
      <c r="TX763" s="19"/>
      <c r="TY763" s="19"/>
      <c r="TZ763" s="19"/>
      <c r="UA763" s="19"/>
      <c r="UB763" s="19"/>
      <c r="UC763" s="19"/>
      <c r="UD763" s="19"/>
      <c r="UE763" s="19"/>
      <c r="UF763" s="19"/>
      <c r="UG763" s="19"/>
      <c r="UH763" s="19"/>
      <c r="UI763" s="19"/>
      <c r="UJ763" s="19"/>
      <c r="UK763" s="19"/>
      <c r="UL763" s="19"/>
      <c r="UM763" s="19"/>
      <c r="UN763" s="19"/>
      <c r="UO763" s="19"/>
      <c r="UP763" s="19"/>
      <c r="UQ763" s="19"/>
      <c r="UR763" s="19"/>
      <c r="US763" s="19"/>
      <c r="UT763" s="19"/>
      <c r="UU763" s="19"/>
      <c r="UV763" s="19"/>
      <c r="UW763" s="19"/>
      <c r="UX763" s="19"/>
      <c r="UY763" s="19"/>
      <c r="UZ763" s="19"/>
      <c r="VA763" s="19"/>
      <c r="VB763" s="19"/>
      <c r="VC763" s="19"/>
      <c r="VD763" s="19"/>
      <c r="VE763" s="19"/>
      <c r="VF763" s="19"/>
      <c r="VG763" s="19"/>
      <c r="VH763" s="19"/>
      <c r="VI763" s="19"/>
      <c r="VJ763" s="19"/>
      <c r="VK763" s="19"/>
      <c r="VL763" s="19"/>
      <c r="VM763" s="19"/>
      <c r="VN763" s="19"/>
      <c r="VO763" s="19"/>
      <c r="VP763" s="19"/>
      <c r="VQ763" s="19"/>
      <c r="VR763" s="19"/>
      <c r="VS763" s="19"/>
      <c r="VT763" s="19"/>
      <c r="VU763" s="19"/>
      <c r="VV763" s="19"/>
      <c r="VW763" s="19"/>
      <c r="VX763" s="19"/>
      <c r="VY763" s="19"/>
      <c r="VZ763" s="19"/>
      <c r="WA763" s="19"/>
      <c r="WB763" s="19"/>
      <c r="WC763" s="19"/>
      <c r="WD763" s="19"/>
      <c r="WE763" s="19"/>
      <c r="WF763" s="19"/>
      <c r="WG763" s="19"/>
      <c r="WH763" s="19"/>
      <c r="WI763" s="19"/>
      <c r="WJ763" s="19"/>
      <c r="WK763" s="19"/>
      <c r="WL763" s="19"/>
      <c r="WM763" s="19"/>
      <c r="WN763" s="19"/>
      <c r="WO763" s="19"/>
      <c r="WP763" s="19"/>
      <c r="WQ763" s="19"/>
      <c r="WR763" s="19"/>
      <c r="WS763" s="19"/>
      <c r="WT763" s="19"/>
      <c r="WU763" s="19"/>
      <c r="WV763" s="19"/>
    </row>
    <row r="764" spans="1:620" s="20" customFormat="1" ht="42" customHeight="1" x14ac:dyDescent="0.2">
      <c r="A764" s="43" t="s">
        <v>996</v>
      </c>
      <c r="B764" s="44"/>
      <c r="C764" s="44"/>
      <c r="D764" s="44"/>
      <c r="E764" s="45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60" t="s">
        <v>547</v>
      </c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 t="s">
        <v>77</v>
      </c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84" t="s">
        <v>94</v>
      </c>
      <c r="AZ764" s="84"/>
      <c r="BA764" s="84"/>
      <c r="BB764" s="84"/>
      <c r="BC764" s="84"/>
      <c r="BD764" s="84"/>
      <c r="BE764" s="60" t="s">
        <v>95</v>
      </c>
      <c r="BF764" s="60"/>
      <c r="BG764" s="60"/>
      <c r="BH764" s="60"/>
      <c r="BI764" s="60"/>
      <c r="BJ764" s="60"/>
      <c r="BK764" s="60"/>
      <c r="BL764" s="60"/>
      <c r="BM764" s="60"/>
      <c r="BN764" s="58">
        <f>200</f>
        <v>200</v>
      </c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  <c r="BY764" s="76" t="s">
        <v>22</v>
      </c>
      <c r="BZ764" s="76"/>
      <c r="CA764" s="76"/>
      <c r="CB764" s="76"/>
      <c r="CC764" s="76"/>
      <c r="CD764" s="76"/>
      <c r="CE764" s="62" t="s">
        <v>80</v>
      </c>
      <c r="CF764" s="62"/>
      <c r="CG764" s="62"/>
      <c r="CH764" s="62"/>
      <c r="CI764" s="62"/>
      <c r="CJ764" s="62"/>
      <c r="CK764" s="62"/>
      <c r="CL764" s="62"/>
      <c r="CM764" s="62"/>
      <c r="CN764" s="85">
        <v>500000</v>
      </c>
      <c r="CO764" s="85"/>
      <c r="CP764" s="85"/>
      <c r="CQ764" s="85"/>
      <c r="CR764" s="85"/>
      <c r="CS764" s="85"/>
      <c r="CT764" s="85"/>
      <c r="CU764" s="85"/>
      <c r="CV764" s="85"/>
      <c r="CW764" s="85"/>
      <c r="CX764" s="85"/>
      <c r="CY764" s="85"/>
      <c r="CZ764" s="85"/>
      <c r="DA764" s="85"/>
      <c r="DB764" s="59" t="s">
        <v>634</v>
      </c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 t="s">
        <v>644</v>
      </c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62" t="s">
        <v>86</v>
      </c>
      <c r="EA764" s="62"/>
      <c r="EB764" s="62"/>
      <c r="EC764" s="62"/>
      <c r="ED764" s="62"/>
      <c r="EE764" s="62"/>
      <c r="EF764" s="62"/>
      <c r="EG764" s="62"/>
      <c r="EH764" s="62"/>
      <c r="EI764" s="62"/>
      <c r="EJ764" s="62"/>
      <c r="EK764" s="62"/>
      <c r="EL764" s="62" t="s">
        <v>84</v>
      </c>
      <c r="EM764" s="62"/>
      <c r="EN764" s="62"/>
      <c r="EO764" s="62"/>
      <c r="EP764" s="62"/>
      <c r="EQ764" s="62"/>
      <c r="ER764" s="62"/>
      <c r="ES764" s="62"/>
      <c r="ET764" s="62"/>
      <c r="EU764" s="62"/>
      <c r="EV764" s="62"/>
      <c r="EW764" s="62"/>
      <c r="EX764" s="62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1"/>
      <c r="FM764" s="141"/>
      <c r="FN764" s="141"/>
      <c r="FO764" s="141"/>
      <c r="FP764" s="141"/>
      <c r="FQ764" s="141"/>
      <c r="FR764" s="141"/>
      <c r="FS764" s="141"/>
      <c r="FT764" s="141"/>
      <c r="FU764" s="141"/>
      <c r="FV764" s="141"/>
      <c r="FW764" s="141"/>
      <c r="FX764" s="141"/>
      <c r="FY764" s="141"/>
      <c r="FZ764" s="141"/>
      <c r="GA764" s="141"/>
      <c r="GB764" s="141"/>
      <c r="GC764" s="141"/>
      <c r="GD764" s="141"/>
      <c r="GE764" s="141"/>
      <c r="GF764" s="141"/>
      <c r="GG764" s="141"/>
      <c r="GH764" s="141"/>
      <c r="GI764" s="141"/>
      <c r="GJ764" s="141"/>
      <c r="GK764" s="141"/>
      <c r="GL764" s="141"/>
      <c r="GM764" s="140"/>
      <c r="GN764" s="140"/>
      <c r="GO764" s="140"/>
      <c r="GP764" s="140"/>
      <c r="GQ764" s="140"/>
      <c r="GR764" s="140"/>
      <c r="GS764" s="141"/>
      <c r="GT764" s="141"/>
      <c r="GU764" s="141"/>
      <c r="GV764" s="141"/>
      <c r="GW764" s="141"/>
      <c r="GX764" s="141"/>
      <c r="GY764" s="141"/>
      <c r="GZ764" s="141"/>
      <c r="HA764" s="141"/>
      <c r="HB764" s="142"/>
      <c r="HC764" s="142"/>
      <c r="HD764" s="142"/>
      <c r="HE764" s="142"/>
      <c r="HF764" s="142"/>
      <c r="HG764" s="142"/>
      <c r="HH764" s="142"/>
      <c r="HI764" s="142"/>
      <c r="HJ764" s="142"/>
      <c r="HK764" s="142"/>
      <c r="HL764" s="142"/>
      <c r="HM764" s="143"/>
      <c r="HN764" s="143"/>
      <c r="HO764" s="143"/>
      <c r="HP764" s="143"/>
      <c r="HQ764" s="143"/>
      <c r="HR764" s="143"/>
      <c r="HS764" s="141"/>
      <c r="HT764" s="141"/>
      <c r="HU764" s="141"/>
      <c r="HV764" s="141"/>
      <c r="HW764" s="141"/>
      <c r="HX764" s="141"/>
      <c r="HY764" s="141"/>
      <c r="HZ764" s="141"/>
      <c r="IA764" s="141"/>
      <c r="IB764" s="144"/>
      <c r="IC764" s="144"/>
      <c r="ID764" s="144"/>
      <c r="IE764" s="144"/>
      <c r="IF764" s="144"/>
      <c r="IG764" s="144"/>
      <c r="IH764" s="144"/>
      <c r="II764" s="144"/>
      <c r="IJ764" s="144"/>
      <c r="IK764" s="144"/>
      <c r="IL764" s="144"/>
      <c r="IM764" s="144"/>
      <c r="IN764" s="144"/>
      <c r="IO764" s="144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9"/>
      <c r="JO764" s="139"/>
      <c r="JP764" s="139"/>
      <c r="JQ764" s="139"/>
      <c r="JR764" s="139"/>
      <c r="JS764" s="139"/>
      <c r="JT764" s="139"/>
      <c r="JU764" s="139"/>
      <c r="JV764" s="139"/>
      <c r="JW764" s="139"/>
      <c r="JX764" s="139"/>
      <c r="JY764" s="139"/>
      <c r="JZ764" s="139"/>
      <c r="KA764" s="139"/>
      <c r="KB764" s="139"/>
      <c r="KC764" s="139"/>
      <c r="KD764" s="139"/>
      <c r="KE764" s="139"/>
      <c r="KF764" s="139"/>
      <c r="KG764" s="139"/>
      <c r="KH764" s="139"/>
      <c r="KI764" s="139"/>
      <c r="KJ764" s="139"/>
      <c r="KK764" s="139"/>
      <c r="KL764" s="139"/>
      <c r="KM764" s="139"/>
      <c r="KN764" s="139"/>
      <c r="KO764" s="139"/>
      <c r="KP764" s="139"/>
      <c r="KQ764" s="22"/>
      <c r="KR764" s="23"/>
      <c r="KS764" s="19"/>
      <c r="KT764" s="19"/>
      <c r="KU764" s="19"/>
      <c r="KV764" s="19"/>
      <c r="KW764" s="19"/>
      <c r="KX764" s="19"/>
      <c r="KY764" s="19"/>
      <c r="KZ764" s="19"/>
      <c r="LA764" s="19"/>
      <c r="LB764" s="19"/>
      <c r="LC764" s="19"/>
      <c r="LD764" s="19"/>
      <c r="LE764" s="19"/>
      <c r="LF764" s="19"/>
      <c r="LG764" s="19"/>
      <c r="LH764" s="19"/>
      <c r="LI764" s="19"/>
      <c r="LJ764" s="19"/>
      <c r="LK764" s="19"/>
      <c r="LL764" s="19"/>
      <c r="LM764" s="19"/>
      <c r="LN764" s="19"/>
      <c r="LO764" s="19"/>
      <c r="LP764" s="19"/>
      <c r="LQ764" s="19"/>
      <c r="LR764" s="19"/>
      <c r="LS764" s="19"/>
      <c r="LT764" s="19"/>
      <c r="LU764" s="19"/>
      <c r="LV764" s="19"/>
      <c r="LW764" s="19"/>
      <c r="LX764" s="19"/>
      <c r="LY764" s="19"/>
      <c r="LZ764" s="19"/>
      <c r="MA764" s="19"/>
      <c r="MB764" s="19"/>
      <c r="MC764" s="19"/>
      <c r="MD764" s="19"/>
      <c r="ME764" s="19"/>
      <c r="MF764" s="19"/>
      <c r="MG764" s="19"/>
      <c r="MH764" s="19"/>
      <c r="MI764" s="19"/>
      <c r="MJ764" s="19"/>
      <c r="MK764" s="19"/>
      <c r="ML764" s="19"/>
      <c r="MM764" s="19"/>
      <c r="MN764" s="19"/>
      <c r="MO764" s="19"/>
      <c r="MP764" s="19"/>
      <c r="MQ764" s="19"/>
      <c r="MR764" s="19"/>
      <c r="MS764" s="19"/>
      <c r="MT764" s="19"/>
      <c r="MU764" s="19"/>
      <c r="MV764" s="19"/>
      <c r="MW764" s="19"/>
      <c r="MX764" s="19"/>
      <c r="MY764" s="19"/>
      <c r="MZ764" s="19"/>
      <c r="NA764" s="19"/>
      <c r="NB764" s="19"/>
      <c r="NC764" s="19"/>
      <c r="ND764" s="19"/>
      <c r="NE764" s="19"/>
      <c r="NF764" s="19"/>
      <c r="NG764" s="19"/>
      <c r="NH764" s="19"/>
      <c r="NI764" s="19"/>
      <c r="NJ764" s="19"/>
      <c r="NK764" s="19"/>
      <c r="NL764" s="19"/>
      <c r="NM764" s="19"/>
      <c r="NN764" s="19"/>
      <c r="NO764" s="19"/>
      <c r="NP764" s="19"/>
      <c r="NQ764" s="19"/>
      <c r="NR764" s="19"/>
      <c r="NS764" s="19"/>
      <c r="NT764" s="19"/>
      <c r="NU764" s="19"/>
      <c r="NV764" s="19"/>
      <c r="NW764" s="19"/>
      <c r="NX764" s="19"/>
      <c r="NY764" s="19"/>
      <c r="NZ764" s="19"/>
      <c r="OA764" s="19"/>
      <c r="OB764" s="19"/>
      <c r="OC764" s="19"/>
      <c r="OD764" s="19"/>
      <c r="OE764" s="19"/>
      <c r="OF764" s="19"/>
      <c r="OG764" s="19"/>
      <c r="OH764" s="19"/>
      <c r="OI764" s="19"/>
      <c r="OJ764" s="19"/>
      <c r="OK764" s="19"/>
      <c r="OL764" s="19"/>
      <c r="OM764" s="19"/>
      <c r="ON764" s="19"/>
      <c r="OO764" s="19"/>
      <c r="OP764" s="19"/>
      <c r="OQ764" s="19"/>
      <c r="OR764" s="19"/>
      <c r="OS764" s="19"/>
      <c r="OT764" s="19"/>
      <c r="OU764" s="19"/>
      <c r="OV764" s="19"/>
      <c r="OW764" s="19"/>
      <c r="OX764" s="19"/>
      <c r="OY764" s="19"/>
      <c r="OZ764" s="19"/>
      <c r="PA764" s="19"/>
      <c r="PB764" s="19"/>
      <c r="PC764" s="19"/>
      <c r="PD764" s="19"/>
      <c r="PE764" s="19"/>
      <c r="PF764" s="19"/>
      <c r="PG764" s="19"/>
      <c r="PH764" s="19"/>
      <c r="PI764" s="19"/>
      <c r="PJ764" s="19"/>
      <c r="PK764" s="19"/>
      <c r="PL764" s="19"/>
      <c r="PM764" s="19"/>
      <c r="PN764" s="19"/>
      <c r="PO764" s="19"/>
      <c r="PP764" s="19"/>
      <c r="PQ764" s="19"/>
      <c r="PR764" s="19"/>
      <c r="PS764" s="19"/>
      <c r="PT764" s="19"/>
      <c r="PU764" s="19"/>
      <c r="PV764" s="19"/>
      <c r="PW764" s="19"/>
      <c r="PX764" s="19"/>
      <c r="PY764" s="19"/>
      <c r="PZ764" s="19"/>
      <c r="QA764" s="19"/>
      <c r="QB764" s="19"/>
      <c r="QC764" s="19"/>
      <c r="QD764" s="19"/>
      <c r="QE764" s="19"/>
      <c r="QF764" s="19"/>
      <c r="QG764" s="19"/>
      <c r="QH764" s="19"/>
      <c r="QI764" s="19"/>
      <c r="QJ764" s="19"/>
      <c r="QK764" s="19"/>
      <c r="QL764" s="19"/>
      <c r="QM764" s="19"/>
      <c r="QN764" s="19"/>
      <c r="QO764" s="19"/>
      <c r="QP764" s="19"/>
      <c r="QQ764" s="19"/>
      <c r="QR764" s="19"/>
      <c r="QS764" s="19"/>
      <c r="QT764" s="19"/>
      <c r="QU764" s="19"/>
      <c r="QV764" s="19"/>
      <c r="QW764" s="19"/>
      <c r="QX764" s="19"/>
      <c r="QY764" s="19"/>
      <c r="QZ764" s="19"/>
      <c r="RA764" s="19"/>
      <c r="RB764" s="19"/>
      <c r="RC764" s="19"/>
      <c r="RD764" s="19"/>
      <c r="RE764" s="19"/>
      <c r="RF764" s="19"/>
      <c r="RG764" s="19"/>
      <c r="RH764" s="19"/>
      <c r="RI764" s="19"/>
      <c r="RJ764" s="19"/>
      <c r="RK764" s="19"/>
      <c r="RL764" s="19"/>
      <c r="RM764" s="19"/>
      <c r="RN764" s="19"/>
      <c r="RO764" s="19"/>
      <c r="RP764" s="19"/>
      <c r="RQ764" s="19"/>
      <c r="RR764" s="19"/>
      <c r="RS764" s="19"/>
      <c r="RT764" s="19"/>
      <c r="RU764" s="19"/>
      <c r="RV764" s="19"/>
      <c r="RW764" s="19"/>
      <c r="RX764" s="19"/>
      <c r="RY764" s="19"/>
      <c r="RZ764" s="19"/>
      <c r="SA764" s="19"/>
      <c r="SB764" s="19"/>
      <c r="SC764" s="19"/>
      <c r="SD764" s="19"/>
      <c r="SE764" s="19"/>
      <c r="SF764" s="19"/>
      <c r="SG764" s="19"/>
      <c r="SH764" s="19"/>
      <c r="SI764" s="19"/>
      <c r="SJ764" s="19"/>
      <c r="SK764" s="19"/>
      <c r="SL764" s="19"/>
      <c r="SM764" s="19"/>
      <c r="SN764" s="19"/>
      <c r="SO764" s="19"/>
      <c r="SP764" s="19"/>
      <c r="SQ764" s="19"/>
      <c r="SR764" s="19"/>
      <c r="SS764" s="19"/>
      <c r="ST764" s="19"/>
      <c r="SU764" s="19"/>
      <c r="SV764" s="19"/>
      <c r="SW764" s="19"/>
      <c r="SX764" s="19"/>
      <c r="SY764" s="19"/>
      <c r="SZ764" s="19"/>
      <c r="TA764" s="19"/>
      <c r="TB764" s="19"/>
      <c r="TC764" s="19"/>
      <c r="TD764" s="19"/>
      <c r="TE764" s="19"/>
      <c r="TF764" s="19"/>
      <c r="TG764" s="19"/>
      <c r="TH764" s="19"/>
      <c r="TI764" s="19"/>
      <c r="TJ764" s="19"/>
      <c r="TK764" s="19"/>
      <c r="TL764" s="19"/>
      <c r="TM764" s="19"/>
      <c r="TN764" s="19"/>
      <c r="TO764" s="19"/>
      <c r="TP764" s="19"/>
      <c r="TQ764" s="19"/>
      <c r="TR764" s="19"/>
      <c r="TS764" s="19"/>
      <c r="TT764" s="19"/>
      <c r="TU764" s="19"/>
      <c r="TV764" s="19"/>
      <c r="TW764" s="19"/>
      <c r="TX764" s="19"/>
      <c r="TY764" s="19"/>
      <c r="TZ764" s="19"/>
      <c r="UA764" s="19"/>
      <c r="UB764" s="19"/>
      <c r="UC764" s="19"/>
      <c r="UD764" s="19"/>
      <c r="UE764" s="19"/>
      <c r="UF764" s="19"/>
      <c r="UG764" s="19"/>
      <c r="UH764" s="19"/>
      <c r="UI764" s="19"/>
      <c r="UJ764" s="19"/>
      <c r="UK764" s="19"/>
      <c r="UL764" s="19"/>
      <c r="UM764" s="19"/>
      <c r="UN764" s="19"/>
      <c r="UO764" s="19"/>
      <c r="UP764" s="19"/>
      <c r="UQ764" s="19"/>
      <c r="UR764" s="19"/>
      <c r="US764" s="19"/>
      <c r="UT764" s="19"/>
      <c r="UU764" s="19"/>
      <c r="UV764" s="19"/>
      <c r="UW764" s="19"/>
      <c r="UX764" s="19"/>
      <c r="UY764" s="19"/>
      <c r="UZ764" s="19"/>
      <c r="VA764" s="19"/>
      <c r="VB764" s="19"/>
      <c r="VC764" s="19"/>
      <c r="VD764" s="19"/>
      <c r="VE764" s="19"/>
      <c r="VF764" s="19"/>
      <c r="VG764" s="19"/>
      <c r="VH764" s="19"/>
      <c r="VI764" s="19"/>
      <c r="VJ764" s="19"/>
      <c r="VK764" s="19"/>
      <c r="VL764" s="19"/>
      <c r="VM764" s="19"/>
      <c r="VN764" s="19"/>
      <c r="VO764" s="19"/>
      <c r="VP764" s="19"/>
      <c r="VQ764" s="19"/>
      <c r="VR764" s="19"/>
      <c r="VS764" s="19"/>
      <c r="VT764" s="19"/>
      <c r="VU764" s="19"/>
      <c r="VV764" s="19"/>
      <c r="VW764" s="19"/>
      <c r="VX764" s="19"/>
      <c r="VY764" s="19"/>
      <c r="VZ764" s="19"/>
      <c r="WA764" s="19"/>
      <c r="WB764" s="19"/>
      <c r="WC764" s="19"/>
      <c r="WD764" s="19"/>
      <c r="WE764" s="19"/>
      <c r="WF764" s="19"/>
      <c r="WG764" s="19"/>
      <c r="WH764" s="19"/>
      <c r="WI764" s="19"/>
      <c r="WJ764" s="19"/>
      <c r="WK764" s="19"/>
      <c r="WL764" s="19"/>
      <c r="WM764" s="19"/>
      <c r="WN764" s="19"/>
      <c r="WO764" s="19"/>
      <c r="WP764" s="19"/>
      <c r="WQ764" s="19"/>
      <c r="WR764" s="19"/>
      <c r="WS764" s="19"/>
      <c r="WT764" s="19"/>
      <c r="WU764" s="19"/>
      <c r="WV764" s="19"/>
    </row>
    <row r="765" spans="1:620" s="20" customFormat="1" ht="42" customHeight="1" x14ac:dyDescent="0.2">
      <c r="A765" s="43" t="s">
        <v>997</v>
      </c>
      <c r="B765" s="44"/>
      <c r="C765" s="44"/>
      <c r="D765" s="44"/>
      <c r="E765" s="45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60" t="s">
        <v>557</v>
      </c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 t="s">
        <v>77</v>
      </c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84" t="s">
        <v>94</v>
      </c>
      <c r="AZ765" s="84"/>
      <c r="BA765" s="84"/>
      <c r="BB765" s="84"/>
      <c r="BC765" s="84"/>
      <c r="BD765" s="84"/>
      <c r="BE765" s="60" t="s">
        <v>95</v>
      </c>
      <c r="BF765" s="60"/>
      <c r="BG765" s="60"/>
      <c r="BH765" s="60"/>
      <c r="BI765" s="60"/>
      <c r="BJ765" s="60"/>
      <c r="BK765" s="60"/>
      <c r="BL765" s="60"/>
      <c r="BM765" s="60"/>
      <c r="BN765" s="58">
        <f>2500+250+250</f>
        <v>3000</v>
      </c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  <c r="BY765" s="76" t="s">
        <v>22</v>
      </c>
      <c r="BZ765" s="76"/>
      <c r="CA765" s="76"/>
      <c r="CB765" s="76"/>
      <c r="CC765" s="76"/>
      <c r="CD765" s="76"/>
      <c r="CE765" s="62" t="s">
        <v>80</v>
      </c>
      <c r="CF765" s="62"/>
      <c r="CG765" s="62"/>
      <c r="CH765" s="62"/>
      <c r="CI765" s="62"/>
      <c r="CJ765" s="62"/>
      <c r="CK765" s="62"/>
      <c r="CL765" s="62"/>
      <c r="CM765" s="62"/>
      <c r="CN765" s="85">
        <v>1500000</v>
      </c>
      <c r="CO765" s="85"/>
      <c r="CP765" s="85"/>
      <c r="CQ765" s="85"/>
      <c r="CR765" s="85"/>
      <c r="CS765" s="85"/>
      <c r="CT765" s="85"/>
      <c r="CU765" s="85"/>
      <c r="CV765" s="85"/>
      <c r="CW765" s="85"/>
      <c r="CX765" s="85"/>
      <c r="CY765" s="85"/>
      <c r="CZ765" s="85"/>
      <c r="DA765" s="85"/>
      <c r="DB765" s="59" t="s">
        <v>634</v>
      </c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 t="s">
        <v>644</v>
      </c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62" t="s">
        <v>86</v>
      </c>
      <c r="EA765" s="62"/>
      <c r="EB765" s="62"/>
      <c r="EC765" s="62"/>
      <c r="ED765" s="62"/>
      <c r="EE765" s="62"/>
      <c r="EF765" s="62"/>
      <c r="EG765" s="62"/>
      <c r="EH765" s="62"/>
      <c r="EI765" s="62"/>
      <c r="EJ765" s="62"/>
      <c r="EK765" s="62"/>
      <c r="EL765" s="62" t="s">
        <v>84</v>
      </c>
      <c r="EM765" s="62"/>
      <c r="EN765" s="62"/>
      <c r="EO765" s="62"/>
      <c r="EP765" s="62"/>
      <c r="EQ765" s="62"/>
      <c r="ER765" s="62"/>
      <c r="ES765" s="62"/>
      <c r="ET765" s="62"/>
      <c r="EU765" s="62"/>
      <c r="EV765" s="62"/>
      <c r="EW765" s="62"/>
      <c r="EX765" s="62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1"/>
      <c r="FM765" s="141"/>
      <c r="FN765" s="141"/>
      <c r="FO765" s="141"/>
      <c r="FP765" s="141"/>
      <c r="FQ765" s="141"/>
      <c r="FR765" s="141"/>
      <c r="FS765" s="141"/>
      <c r="FT765" s="141"/>
      <c r="FU765" s="141"/>
      <c r="FV765" s="141"/>
      <c r="FW765" s="141"/>
      <c r="FX765" s="141"/>
      <c r="FY765" s="141"/>
      <c r="FZ765" s="141"/>
      <c r="GA765" s="141"/>
      <c r="GB765" s="141"/>
      <c r="GC765" s="141"/>
      <c r="GD765" s="141"/>
      <c r="GE765" s="141"/>
      <c r="GF765" s="141"/>
      <c r="GG765" s="141"/>
      <c r="GH765" s="141"/>
      <c r="GI765" s="141"/>
      <c r="GJ765" s="141"/>
      <c r="GK765" s="141"/>
      <c r="GL765" s="141"/>
      <c r="GM765" s="140"/>
      <c r="GN765" s="140"/>
      <c r="GO765" s="140"/>
      <c r="GP765" s="140"/>
      <c r="GQ765" s="140"/>
      <c r="GR765" s="140"/>
      <c r="GS765" s="141"/>
      <c r="GT765" s="141"/>
      <c r="GU765" s="141"/>
      <c r="GV765" s="141"/>
      <c r="GW765" s="141"/>
      <c r="GX765" s="141"/>
      <c r="GY765" s="141"/>
      <c r="GZ765" s="141"/>
      <c r="HA765" s="141"/>
      <c r="HB765" s="142"/>
      <c r="HC765" s="142"/>
      <c r="HD765" s="142"/>
      <c r="HE765" s="142"/>
      <c r="HF765" s="142"/>
      <c r="HG765" s="142"/>
      <c r="HH765" s="142"/>
      <c r="HI765" s="142"/>
      <c r="HJ765" s="142"/>
      <c r="HK765" s="142"/>
      <c r="HL765" s="142"/>
      <c r="HM765" s="143"/>
      <c r="HN765" s="143"/>
      <c r="HO765" s="143"/>
      <c r="HP765" s="143"/>
      <c r="HQ765" s="143"/>
      <c r="HR765" s="143"/>
      <c r="HS765" s="141"/>
      <c r="HT765" s="141"/>
      <c r="HU765" s="141"/>
      <c r="HV765" s="141"/>
      <c r="HW765" s="141"/>
      <c r="HX765" s="141"/>
      <c r="HY765" s="141"/>
      <c r="HZ765" s="141"/>
      <c r="IA765" s="141"/>
      <c r="IB765" s="144"/>
      <c r="IC765" s="144"/>
      <c r="ID765" s="144"/>
      <c r="IE765" s="144"/>
      <c r="IF765" s="144"/>
      <c r="IG765" s="144"/>
      <c r="IH765" s="144"/>
      <c r="II765" s="144"/>
      <c r="IJ765" s="144"/>
      <c r="IK765" s="144"/>
      <c r="IL765" s="144"/>
      <c r="IM765" s="144"/>
      <c r="IN765" s="144"/>
      <c r="IO765" s="144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9"/>
      <c r="JO765" s="139"/>
      <c r="JP765" s="139"/>
      <c r="JQ765" s="139"/>
      <c r="JR765" s="139"/>
      <c r="JS765" s="139"/>
      <c r="JT765" s="139"/>
      <c r="JU765" s="139"/>
      <c r="JV765" s="139"/>
      <c r="JW765" s="139"/>
      <c r="JX765" s="139"/>
      <c r="JY765" s="139"/>
      <c r="JZ765" s="139"/>
      <c r="KA765" s="139"/>
      <c r="KB765" s="139"/>
      <c r="KC765" s="139"/>
      <c r="KD765" s="139"/>
      <c r="KE765" s="139"/>
      <c r="KF765" s="139"/>
      <c r="KG765" s="139"/>
      <c r="KH765" s="139"/>
      <c r="KI765" s="139"/>
      <c r="KJ765" s="139"/>
      <c r="KK765" s="139"/>
      <c r="KL765" s="139"/>
      <c r="KM765" s="139"/>
      <c r="KN765" s="139"/>
      <c r="KO765" s="139"/>
      <c r="KP765" s="139"/>
      <c r="KQ765" s="22"/>
      <c r="KR765" s="23"/>
      <c r="KS765" s="19"/>
      <c r="KT765" s="19"/>
      <c r="KU765" s="19"/>
      <c r="KV765" s="19"/>
      <c r="KW765" s="19"/>
      <c r="KX765" s="19"/>
      <c r="KY765" s="19"/>
      <c r="KZ765" s="19"/>
      <c r="LA765" s="19"/>
      <c r="LB765" s="19"/>
      <c r="LC765" s="19"/>
      <c r="LD765" s="19"/>
      <c r="LE765" s="19"/>
      <c r="LF765" s="19"/>
      <c r="LG765" s="19"/>
      <c r="LH765" s="19"/>
      <c r="LI765" s="19"/>
      <c r="LJ765" s="19"/>
      <c r="LK765" s="19"/>
      <c r="LL765" s="19"/>
      <c r="LM765" s="19"/>
      <c r="LN765" s="19"/>
      <c r="LO765" s="19"/>
      <c r="LP765" s="19"/>
      <c r="LQ765" s="19"/>
      <c r="LR765" s="19"/>
      <c r="LS765" s="19"/>
      <c r="LT765" s="19"/>
      <c r="LU765" s="19"/>
      <c r="LV765" s="19"/>
      <c r="LW765" s="19"/>
      <c r="LX765" s="19"/>
      <c r="LY765" s="19"/>
      <c r="LZ765" s="19"/>
      <c r="MA765" s="19"/>
      <c r="MB765" s="19"/>
      <c r="MC765" s="19"/>
      <c r="MD765" s="19"/>
      <c r="ME765" s="19"/>
      <c r="MF765" s="19"/>
      <c r="MG765" s="19"/>
      <c r="MH765" s="19"/>
      <c r="MI765" s="19"/>
      <c r="MJ765" s="19"/>
      <c r="MK765" s="19"/>
      <c r="ML765" s="19"/>
      <c r="MM765" s="19"/>
      <c r="MN765" s="19"/>
      <c r="MO765" s="19"/>
      <c r="MP765" s="19"/>
      <c r="MQ765" s="19"/>
      <c r="MR765" s="19"/>
      <c r="MS765" s="19"/>
      <c r="MT765" s="19"/>
      <c r="MU765" s="19"/>
      <c r="MV765" s="19"/>
      <c r="MW765" s="19"/>
      <c r="MX765" s="19"/>
      <c r="MY765" s="19"/>
      <c r="MZ765" s="19"/>
      <c r="NA765" s="19"/>
      <c r="NB765" s="19"/>
      <c r="NC765" s="19"/>
      <c r="ND765" s="19"/>
      <c r="NE765" s="19"/>
      <c r="NF765" s="19"/>
      <c r="NG765" s="19"/>
      <c r="NH765" s="19"/>
      <c r="NI765" s="19"/>
      <c r="NJ765" s="19"/>
      <c r="NK765" s="19"/>
      <c r="NL765" s="19"/>
      <c r="NM765" s="19"/>
      <c r="NN765" s="19"/>
      <c r="NO765" s="19"/>
      <c r="NP765" s="19"/>
      <c r="NQ765" s="19"/>
      <c r="NR765" s="19"/>
      <c r="NS765" s="19"/>
      <c r="NT765" s="19"/>
      <c r="NU765" s="19"/>
      <c r="NV765" s="19"/>
      <c r="NW765" s="19"/>
      <c r="NX765" s="19"/>
      <c r="NY765" s="19"/>
      <c r="NZ765" s="19"/>
      <c r="OA765" s="19"/>
      <c r="OB765" s="19"/>
      <c r="OC765" s="19"/>
      <c r="OD765" s="19"/>
      <c r="OE765" s="19"/>
      <c r="OF765" s="19"/>
      <c r="OG765" s="19"/>
      <c r="OH765" s="19"/>
      <c r="OI765" s="19"/>
      <c r="OJ765" s="19"/>
      <c r="OK765" s="19"/>
      <c r="OL765" s="19"/>
      <c r="OM765" s="19"/>
      <c r="ON765" s="19"/>
      <c r="OO765" s="19"/>
      <c r="OP765" s="19"/>
      <c r="OQ765" s="19"/>
      <c r="OR765" s="19"/>
      <c r="OS765" s="19"/>
      <c r="OT765" s="19"/>
      <c r="OU765" s="19"/>
      <c r="OV765" s="19"/>
      <c r="OW765" s="19"/>
      <c r="OX765" s="19"/>
      <c r="OY765" s="19"/>
      <c r="OZ765" s="19"/>
      <c r="PA765" s="19"/>
      <c r="PB765" s="19"/>
      <c r="PC765" s="19"/>
      <c r="PD765" s="19"/>
      <c r="PE765" s="19"/>
      <c r="PF765" s="19"/>
      <c r="PG765" s="19"/>
      <c r="PH765" s="19"/>
      <c r="PI765" s="19"/>
      <c r="PJ765" s="19"/>
      <c r="PK765" s="19"/>
      <c r="PL765" s="19"/>
      <c r="PM765" s="19"/>
      <c r="PN765" s="19"/>
      <c r="PO765" s="19"/>
      <c r="PP765" s="19"/>
      <c r="PQ765" s="19"/>
      <c r="PR765" s="19"/>
      <c r="PS765" s="19"/>
      <c r="PT765" s="19"/>
      <c r="PU765" s="19"/>
      <c r="PV765" s="19"/>
      <c r="PW765" s="19"/>
      <c r="PX765" s="19"/>
      <c r="PY765" s="19"/>
      <c r="PZ765" s="19"/>
      <c r="QA765" s="19"/>
      <c r="QB765" s="19"/>
      <c r="QC765" s="19"/>
      <c r="QD765" s="19"/>
      <c r="QE765" s="19"/>
      <c r="QF765" s="19"/>
      <c r="QG765" s="19"/>
      <c r="QH765" s="19"/>
      <c r="QI765" s="19"/>
      <c r="QJ765" s="19"/>
      <c r="QK765" s="19"/>
      <c r="QL765" s="19"/>
      <c r="QM765" s="19"/>
      <c r="QN765" s="19"/>
      <c r="QO765" s="19"/>
      <c r="QP765" s="19"/>
      <c r="QQ765" s="19"/>
      <c r="QR765" s="19"/>
      <c r="QS765" s="19"/>
      <c r="QT765" s="19"/>
      <c r="QU765" s="19"/>
      <c r="QV765" s="19"/>
      <c r="QW765" s="19"/>
      <c r="QX765" s="19"/>
      <c r="QY765" s="19"/>
      <c r="QZ765" s="19"/>
      <c r="RA765" s="19"/>
      <c r="RB765" s="19"/>
      <c r="RC765" s="19"/>
      <c r="RD765" s="19"/>
      <c r="RE765" s="19"/>
      <c r="RF765" s="19"/>
      <c r="RG765" s="19"/>
      <c r="RH765" s="19"/>
      <c r="RI765" s="19"/>
      <c r="RJ765" s="19"/>
      <c r="RK765" s="19"/>
      <c r="RL765" s="19"/>
      <c r="RM765" s="19"/>
      <c r="RN765" s="19"/>
      <c r="RO765" s="19"/>
      <c r="RP765" s="19"/>
      <c r="RQ765" s="19"/>
      <c r="RR765" s="19"/>
      <c r="RS765" s="19"/>
      <c r="RT765" s="19"/>
      <c r="RU765" s="19"/>
      <c r="RV765" s="19"/>
      <c r="RW765" s="19"/>
      <c r="RX765" s="19"/>
      <c r="RY765" s="19"/>
      <c r="RZ765" s="19"/>
      <c r="SA765" s="19"/>
      <c r="SB765" s="19"/>
      <c r="SC765" s="19"/>
      <c r="SD765" s="19"/>
      <c r="SE765" s="19"/>
      <c r="SF765" s="19"/>
      <c r="SG765" s="19"/>
      <c r="SH765" s="19"/>
      <c r="SI765" s="19"/>
      <c r="SJ765" s="19"/>
      <c r="SK765" s="19"/>
      <c r="SL765" s="19"/>
      <c r="SM765" s="19"/>
      <c r="SN765" s="19"/>
      <c r="SO765" s="19"/>
      <c r="SP765" s="19"/>
      <c r="SQ765" s="19"/>
      <c r="SR765" s="19"/>
      <c r="SS765" s="19"/>
      <c r="ST765" s="19"/>
      <c r="SU765" s="19"/>
      <c r="SV765" s="19"/>
      <c r="SW765" s="19"/>
      <c r="SX765" s="19"/>
      <c r="SY765" s="19"/>
      <c r="SZ765" s="19"/>
      <c r="TA765" s="19"/>
      <c r="TB765" s="19"/>
      <c r="TC765" s="19"/>
      <c r="TD765" s="19"/>
      <c r="TE765" s="19"/>
      <c r="TF765" s="19"/>
      <c r="TG765" s="19"/>
      <c r="TH765" s="19"/>
      <c r="TI765" s="19"/>
      <c r="TJ765" s="19"/>
      <c r="TK765" s="19"/>
      <c r="TL765" s="19"/>
      <c r="TM765" s="19"/>
      <c r="TN765" s="19"/>
      <c r="TO765" s="19"/>
      <c r="TP765" s="19"/>
      <c r="TQ765" s="19"/>
      <c r="TR765" s="19"/>
      <c r="TS765" s="19"/>
      <c r="TT765" s="19"/>
      <c r="TU765" s="19"/>
      <c r="TV765" s="19"/>
      <c r="TW765" s="19"/>
      <c r="TX765" s="19"/>
      <c r="TY765" s="19"/>
      <c r="TZ765" s="19"/>
      <c r="UA765" s="19"/>
      <c r="UB765" s="19"/>
      <c r="UC765" s="19"/>
      <c r="UD765" s="19"/>
      <c r="UE765" s="19"/>
      <c r="UF765" s="19"/>
      <c r="UG765" s="19"/>
      <c r="UH765" s="19"/>
      <c r="UI765" s="19"/>
      <c r="UJ765" s="19"/>
      <c r="UK765" s="19"/>
      <c r="UL765" s="19"/>
      <c r="UM765" s="19"/>
      <c r="UN765" s="19"/>
      <c r="UO765" s="19"/>
      <c r="UP765" s="19"/>
      <c r="UQ765" s="19"/>
      <c r="UR765" s="19"/>
      <c r="US765" s="19"/>
      <c r="UT765" s="19"/>
      <c r="UU765" s="19"/>
      <c r="UV765" s="19"/>
      <c r="UW765" s="19"/>
      <c r="UX765" s="19"/>
      <c r="UY765" s="19"/>
      <c r="UZ765" s="19"/>
      <c r="VA765" s="19"/>
      <c r="VB765" s="19"/>
      <c r="VC765" s="19"/>
      <c r="VD765" s="19"/>
      <c r="VE765" s="19"/>
      <c r="VF765" s="19"/>
      <c r="VG765" s="19"/>
      <c r="VH765" s="19"/>
      <c r="VI765" s="19"/>
      <c r="VJ765" s="19"/>
      <c r="VK765" s="19"/>
      <c r="VL765" s="19"/>
      <c r="VM765" s="19"/>
      <c r="VN765" s="19"/>
      <c r="VO765" s="19"/>
      <c r="VP765" s="19"/>
      <c r="VQ765" s="19"/>
      <c r="VR765" s="19"/>
      <c r="VS765" s="19"/>
      <c r="VT765" s="19"/>
      <c r="VU765" s="19"/>
      <c r="VV765" s="19"/>
      <c r="VW765" s="19"/>
      <c r="VX765" s="19"/>
      <c r="VY765" s="19"/>
      <c r="VZ765" s="19"/>
      <c r="WA765" s="19"/>
      <c r="WB765" s="19"/>
      <c r="WC765" s="19"/>
      <c r="WD765" s="19"/>
      <c r="WE765" s="19"/>
      <c r="WF765" s="19"/>
      <c r="WG765" s="19"/>
      <c r="WH765" s="19"/>
      <c r="WI765" s="19"/>
      <c r="WJ765" s="19"/>
      <c r="WK765" s="19"/>
      <c r="WL765" s="19"/>
      <c r="WM765" s="19"/>
      <c r="WN765" s="19"/>
      <c r="WO765" s="19"/>
      <c r="WP765" s="19"/>
      <c r="WQ765" s="19"/>
      <c r="WR765" s="19"/>
      <c r="WS765" s="19"/>
      <c r="WT765" s="19"/>
      <c r="WU765" s="19"/>
      <c r="WV765" s="19"/>
    </row>
    <row r="766" spans="1:620" s="20" customFormat="1" ht="63.75" customHeight="1" x14ac:dyDescent="0.2">
      <c r="A766" s="43" t="s">
        <v>998</v>
      </c>
      <c r="B766" s="44"/>
      <c r="C766" s="44"/>
      <c r="D766" s="44"/>
      <c r="E766" s="45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60" t="s">
        <v>572</v>
      </c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 t="s">
        <v>77</v>
      </c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84" t="s">
        <v>94</v>
      </c>
      <c r="AZ766" s="84"/>
      <c r="BA766" s="84"/>
      <c r="BB766" s="84"/>
      <c r="BC766" s="84"/>
      <c r="BD766" s="84"/>
      <c r="BE766" s="60" t="s">
        <v>95</v>
      </c>
      <c r="BF766" s="60"/>
      <c r="BG766" s="60"/>
      <c r="BH766" s="60"/>
      <c r="BI766" s="60"/>
      <c r="BJ766" s="60"/>
      <c r="BK766" s="60"/>
      <c r="BL766" s="60"/>
      <c r="BM766" s="60"/>
      <c r="BN766" s="58">
        <f>40+12+6</f>
        <v>58</v>
      </c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  <c r="BY766" s="76" t="s">
        <v>22</v>
      </c>
      <c r="BZ766" s="76"/>
      <c r="CA766" s="76"/>
      <c r="CB766" s="76"/>
      <c r="CC766" s="76"/>
      <c r="CD766" s="76"/>
      <c r="CE766" s="62" t="s">
        <v>80</v>
      </c>
      <c r="CF766" s="62"/>
      <c r="CG766" s="62"/>
      <c r="CH766" s="62"/>
      <c r="CI766" s="62"/>
      <c r="CJ766" s="62"/>
      <c r="CK766" s="62"/>
      <c r="CL766" s="62"/>
      <c r="CM766" s="62"/>
      <c r="CN766" s="85">
        <v>475671</v>
      </c>
      <c r="CO766" s="85"/>
      <c r="CP766" s="85"/>
      <c r="CQ766" s="85"/>
      <c r="CR766" s="85"/>
      <c r="CS766" s="85"/>
      <c r="CT766" s="85"/>
      <c r="CU766" s="85"/>
      <c r="CV766" s="85"/>
      <c r="CW766" s="85"/>
      <c r="CX766" s="85"/>
      <c r="CY766" s="85"/>
      <c r="CZ766" s="85"/>
      <c r="DA766" s="85"/>
      <c r="DB766" s="59" t="s">
        <v>634</v>
      </c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 t="s">
        <v>644</v>
      </c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62" t="s">
        <v>86</v>
      </c>
      <c r="EA766" s="62"/>
      <c r="EB766" s="62"/>
      <c r="EC766" s="62"/>
      <c r="ED766" s="62"/>
      <c r="EE766" s="62"/>
      <c r="EF766" s="62"/>
      <c r="EG766" s="62"/>
      <c r="EH766" s="62"/>
      <c r="EI766" s="62"/>
      <c r="EJ766" s="62"/>
      <c r="EK766" s="62"/>
      <c r="EL766" s="62" t="s">
        <v>84</v>
      </c>
      <c r="EM766" s="62"/>
      <c r="EN766" s="62"/>
      <c r="EO766" s="62"/>
      <c r="EP766" s="62"/>
      <c r="EQ766" s="62"/>
      <c r="ER766" s="62"/>
      <c r="ES766" s="62"/>
      <c r="ET766" s="62"/>
      <c r="EU766" s="62"/>
      <c r="EV766" s="62"/>
      <c r="EW766" s="62"/>
      <c r="EX766" s="62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1"/>
      <c r="FM766" s="141"/>
      <c r="FN766" s="141"/>
      <c r="FO766" s="141"/>
      <c r="FP766" s="141"/>
      <c r="FQ766" s="141"/>
      <c r="FR766" s="141"/>
      <c r="FS766" s="141"/>
      <c r="FT766" s="141"/>
      <c r="FU766" s="141"/>
      <c r="FV766" s="141"/>
      <c r="FW766" s="141"/>
      <c r="FX766" s="141"/>
      <c r="FY766" s="141"/>
      <c r="FZ766" s="141"/>
      <c r="GA766" s="141"/>
      <c r="GB766" s="141"/>
      <c r="GC766" s="141"/>
      <c r="GD766" s="141"/>
      <c r="GE766" s="141"/>
      <c r="GF766" s="141"/>
      <c r="GG766" s="141"/>
      <c r="GH766" s="141"/>
      <c r="GI766" s="141"/>
      <c r="GJ766" s="141"/>
      <c r="GK766" s="141"/>
      <c r="GL766" s="141"/>
      <c r="GM766" s="140"/>
      <c r="GN766" s="140"/>
      <c r="GO766" s="140"/>
      <c r="GP766" s="140"/>
      <c r="GQ766" s="140"/>
      <c r="GR766" s="140"/>
      <c r="GS766" s="141"/>
      <c r="GT766" s="141"/>
      <c r="GU766" s="141"/>
      <c r="GV766" s="141"/>
      <c r="GW766" s="141"/>
      <c r="GX766" s="141"/>
      <c r="GY766" s="141"/>
      <c r="GZ766" s="141"/>
      <c r="HA766" s="141"/>
      <c r="HB766" s="142"/>
      <c r="HC766" s="142"/>
      <c r="HD766" s="142"/>
      <c r="HE766" s="142"/>
      <c r="HF766" s="142"/>
      <c r="HG766" s="142"/>
      <c r="HH766" s="142"/>
      <c r="HI766" s="142"/>
      <c r="HJ766" s="142"/>
      <c r="HK766" s="142"/>
      <c r="HL766" s="142"/>
      <c r="HM766" s="143"/>
      <c r="HN766" s="143"/>
      <c r="HO766" s="143"/>
      <c r="HP766" s="143"/>
      <c r="HQ766" s="143"/>
      <c r="HR766" s="143"/>
      <c r="HS766" s="141"/>
      <c r="HT766" s="141"/>
      <c r="HU766" s="141"/>
      <c r="HV766" s="141"/>
      <c r="HW766" s="141"/>
      <c r="HX766" s="141"/>
      <c r="HY766" s="141"/>
      <c r="HZ766" s="141"/>
      <c r="IA766" s="141"/>
      <c r="IB766" s="144"/>
      <c r="IC766" s="144"/>
      <c r="ID766" s="144"/>
      <c r="IE766" s="144"/>
      <c r="IF766" s="144"/>
      <c r="IG766" s="144"/>
      <c r="IH766" s="144"/>
      <c r="II766" s="144"/>
      <c r="IJ766" s="144"/>
      <c r="IK766" s="144"/>
      <c r="IL766" s="144"/>
      <c r="IM766" s="144"/>
      <c r="IN766" s="144"/>
      <c r="IO766" s="144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9"/>
      <c r="JO766" s="139"/>
      <c r="JP766" s="139"/>
      <c r="JQ766" s="139"/>
      <c r="JR766" s="139"/>
      <c r="JS766" s="139"/>
      <c r="JT766" s="139"/>
      <c r="JU766" s="139"/>
      <c r="JV766" s="139"/>
      <c r="JW766" s="139"/>
      <c r="JX766" s="139"/>
      <c r="JY766" s="139"/>
      <c r="JZ766" s="139"/>
      <c r="KA766" s="139"/>
      <c r="KB766" s="139"/>
      <c r="KC766" s="139"/>
      <c r="KD766" s="139"/>
      <c r="KE766" s="139"/>
      <c r="KF766" s="139"/>
      <c r="KG766" s="139"/>
      <c r="KH766" s="139"/>
      <c r="KI766" s="139"/>
      <c r="KJ766" s="139"/>
      <c r="KK766" s="139"/>
      <c r="KL766" s="139"/>
      <c r="KM766" s="139"/>
      <c r="KN766" s="139"/>
      <c r="KO766" s="139"/>
      <c r="KP766" s="139"/>
      <c r="KQ766" s="22"/>
      <c r="KR766" s="23"/>
      <c r="KS766" s="19"/>
      <c r="KT766" s="19"/>
      <c r="KU766" s="19"/>
      <c r="KV766" s="19"/>
      <c r="KW766" s="19"/>
      <c r="KX766" s="19"/>
      <c r="KY766" s="19"/>
      <c r="KZ766" s="19"/>
      <c r="LA766" s="19"/>
      <c r="LB766" s="19"/>
      <c r="LC766" s="19"/>
      <c r="LD766" s="19"/>
      <c r="LE766" s="19"/>
      <c r="LF766" s="19"/>
      <c r="LG766" s="19"/>
      <c r="LH766" s="19"/>
      <c r="LI766" s="19"/>
      <c r="LJ766" s="19"/>
      <c r="LK766" s="19"/>
      <c r="LL766" s="19"/>
      <c r="LM766" s="19"/>
      <c r="LN766" s="19"/>
      <c r="LO766" s="19"/>
      <c r="LP766" s="19"/>
      <c r="LQ766" s="19"/>
      <c r="LR766" s="19"/>
      <c r="LS766" s="19"/>
      <c r="LT766" s="19"/>
      <c r="LU766" s="19"/>
      <c r="LV766" s="19"/>
      <c r="LW766" s="19"/>
      <c r="LX766" s="19"/>
      <c r="LY766" s="19"/>
      <c r="LZ766" s="19"/>
      <c r="MA766" s="19"/>
      <c r="MB766" s="19"/>
      <c r="MC766" s="19"/>
      <c r="MD766" s="19"/>
      <c r="ME766" s="19"/>
      <c r="MF766" s="19"/>
      <c r="MG766" s="19"/>
      <c r="MH766" s="19"/>
      <c r="MI766" s="19"/>
      <c r="MJ766" s="19"/>
      <c r="MK766" s="19"/>
      <c r="ML766" s="19"/>
      <c r="MM766" s="19"/>
      <c r="MN766" s="19"/>
      <c r="MO766" s="19"/>
      <c r="MP766" s="19"/>
      <c r="MQ766" s="19"/>
      <c r="MR766" s="19"/>
      <c r="MS766" s="19"/>
      <c r="MT766" s="19"/>
      <c r="MU766" s="19"/>
      <c r="MV766" s="19"/>
      <c r="MW766" s="19"/>
      <c r="MX766" s="19"/>
      <c r="MY766" s="19"/>
      <c r="MZ766" s="19"/>
      <c r="NA766" s="19"/>
      <c r="NB766" s="19"/>
      <c r="NC766" s="19"/>
      <c r="ND766" s="19"/>
      <c r="NE766" s="19"/>
      <c r="NF766" s="19"/>
      <c r="NG766" s="19"/>
      <c r="NH766" s="19"/>
      <c r="NI766" s="19"/>
      <c r="NJ766" s="19"/>
      <c r="NK766" s="19"/>
      <c r="NL766" s="19"/>
      <c r="NM766" s="19"/>
      <c r="NN766" s="19"/>
      <c r="NO766" s="19"/>
      <c r="NP766" s="19"/>
      <c r="NQ766" s="19"/>
      <c r="NR766" s="19"/>
      <c r="NS766" s="19"/>
      <c r="NT766" s="19"/>
      <c r="NU766" s="19"/>
      <c r="NV766" s="19"/>
      <c r="NW766" s="19"/>
      <c r="NX766" s="19"/>
      <c r="NY766" s="19"/>
      <c r="NZ766" s="19"/>
      <c r="OA766" s="19"/>
      <c r="OB766" s="19"/>
      <c r="OC766" s="19"/>
      <c r="OD766" s="19"/>
      <c r="OE766" s="19"/>
      <c r="OF766" s="19"/>
      <c r="OG766" s="19"/>
      <c r="OH766" s="19"/>
      <c r="OI766" s="19"/>
      <c r="OJ766" s="19"/>
      <c r="OK766" s="19"/>
      <c r="OL766" s="19"/>
      <c r="OM766" s="19"/>
      <c r="ON766" s="19"/>
      <c r="OO766" s="19"/>
      <c r="OP766" s="19"/>
      <c r="OQ766" s="19"/>
      <c r="OR766" s="19"/>
      <c r="OS766" s="19"/>
      <c r="OT766" s="19"/>
      <c r="OU766" s="19"/>
      <c r="OV766" s="19"/>
      <c r="OW766" s="19"/>
      <c r="OX766" s="19"/>
      <c r="OY766" s="19"/>
      <c r="OZ766" s="19"/>
      <c r="PA766" s="19"/>
      <c r="PB766" s="19"/>
      <c r="PC766" s="19"/>
      <c r="PD766" s="19"/>
      <c r="PE766" s="19"/>
      <c r="PF766" s="19"/>
      <c r="PG766" s="19"/>
      <c r="PH766" s="19"/>
      <c r="PI766" s="19"/>
      <c r="PJ766" s="19"/>
      <c r="PK766" s="19"/>
      <c r="PL766" s="19"/>
      <c r="PM766" s="19"/>
      <c r="PN766" s="19"/>
      <c r="PO766" s="19"/>
      <c r="PP766" s="19"/>
      <c r="PQ766" s="19"/>
      <c r="PR766" s="19"/>
      <c r="PS766" s="19"/>
      <c r="PT766" s="19"/>
      <c r="PU766" s="19"/>
      <c r="PV766" s="19"/>
      <c r="PW766" s="19"/>
      <c r="PX766" s="19"/>
      <c r="PY766" s="19"/>
      <c r="PZ766" s="19"/>
      <c r="QA766" s="19"/>
      <c r="QB766" s="19"/>
      <c r="QC766" s="19"/>
      <c r="QD766" s="19"/>
      <c r="QE766" s="19"/>
      <c r="QF766" s="19"/>
      <c r="QG766" s="19"/>
      <c r="QH766" s="19"/>
      <c r="QI766" s="19"/>
      <c r="QJ766" s="19"/>
      <c r="QK766" s="19"/>
      <c r="QL766" s="19"/>
      <c r="QM766" s="19"/>
      <c r="QN766" s="19"/>
      <c r="QO766" s="19"/>
      <c r="QP766" s="19"/>
      <c r="QQ766" s="19"/>
      <c r="QR766" s="19"/>
      <c r="QS766" s="19"/>
      <c r="QT766" s="19"/>
      <c r="QU766" s="19"/>
      <c r="QV766" s="19"/>
      <c r="QW766" s="19"/>
      <c r="QX766" s="19"/>
      <c r="QY766" s="19"/>
      <c r="QZ766" s="19"/>
      <c r="RA766" s="19"/>
      <c r="RB766" s="19"/>
      <c r="RC766" s="19"/>
      <c r="RD766" s="19"/>
      <c r="RE766" s="19"/>
      <c r="RF766" s="19"/>
      <c r="RG766" s="19"/>
      <c r="RH766" s="19"/>
      <c r="RI766" s="19"/>
      <c r="RJ766" s="19"/>
      <c r="RK766" s="19"/>
      <c r="RL766" s="19"/>
      <c r="RM766" s="19"/>
      <c r="RN766" s="19"/>
      <c r="RO766" s="19"/>
      <c r="RP766" s="19"/>
      <c r="RQ766" s="19"/>
      <c r="RR766" s="19"/>
      <c r="RS766" s="19"/>
      <c r="RT766" s="19"/>
      <c r="RU766" s="19"/>
      <c r="RV766" s="19"/>
      <c r="RW766" s="19"/>
      <c r="RX766" s="19"/>
      <c r="RY766" s="19"/>
      <c r="RZ766" s="19"/>
      <c r="SA766" s="19"/>
      <c r="SB766" s="19"/>
      <c r="SC766" s="19"/>
      <c r="SD766" s="19"/>
      <c r="SE766" s="19"/>
      <c r="SF766" s="19"/>
      <c r="SG766" s="19"/>
      <c r="SH766" s="19"/>
      <c r="SI766" s="19"/>
      <c r="SJ766" s="19"/>
      <c r="SK766" s="19"/>
      <c r="SL766" s="19"/>
      <c r="SM766" s="19"/>
      <c r="SN766" s="19"/>
      <c r="SO766" s="19"/>
      <c r="SP766" s="19"/>
      <c r="SQ766" s="19"/>
      <c r="SR766" s="19"/>
      <c r="SS766" s="19"/>
      <c r="ST766" s="19"/>
      <c r="SU766" s="19"/>
      <c r="SV766" s="19"/>
      <c r="SW766" s="19"/>
      <c r="SX766" s="19"/>
      <c r="SY766" s="19"/>
      <c r="SZ766" s="19"/>
      <c r="TA766" s="19"/>
      <c r="TB766" s="19"/>
      <c r="TC766" s="19"/>
      <c r="TD766" s="19"/>
      <c r="TE766" s="19"/>
      <c r="TF766" s="19"/>
      <c r="TG766" s="19"/>
      <c r="TH766" s="19"/>
      <c r="TI766" s="19"/>
      <c r="TJ766" s="19"/>
      <c r="TK766" s="19"/>
      <c r="TL766" s="19"/>
      <c r="TM766" s="19"/>
      <c r="TN766" s="19"/>
      <c r="TO766" s="19"/>
      <c r="TP766" s="19"/>
      <c r="TQ766" s="19"/>
      <c r="TR766" s="19"/>
      <c r="TS766" s="19"/>
      <c r="TT766" s="19"/>
      <c r="TU766" s="19"/>
      <c r="TV766" s="19"/>
      <c r="TW766" s="19"/>
      <c r="TX766" s="19"/>
      <c r="TY766" s="19"/>
      <c r="TZ766" s="19"/>
      <c r="UA766" s="19"/>
      <c r="UB766" s="19"/>
      <c r="UC766" s="19"/>
      <c r="UD766" s="19"/>
      <c r="UE766" s="19"/>
      <c r="UF766" s="19"/>
      <c r="UG766" s="19"/>
      <c r="UH766" s="19"/>
      <c r="UI766" s="19"/>
      <c r="UJ766" s="19"/>
      <c r="UK766" s="19"/>
      <c r="UL766" s="19"/>
      <c r="UM766" s="19"/>
      <c r="UN766" s="19"/>
      <c r="UO766" s="19"/>
      <c r="UP766" s="19"/>
      <c r="UQ766" s="19"/>
      <c r="UR766" s="19"/>
      <c r="US766" s="19"/>
      <c r="UT766" s="19"/>
      <c r="UU766" s="19"/>
      <c r="UV766" s="19"/>
      <c r="UW766" s="19"/>
      <c r="UX766" s="19"/>
      <c r="UY766" s="19"/>
      <c r="UZ766" s="19"/>
      <c r="VA766" s="19"/>
      <c r="VB766" s="19"/>
      <c r="VC766" s="19"/>
      <c r="VD766" s="19"/>
      <c r="VE766" s="19"/>
      <c r="VF766" s="19"/>
      <c r="VG766" s="19"/>
      <c r="VH766" s="19"/>
      <c r="VI766" s="19"/>
      <c r="VJ766" s="19"/>
      <c r="VK766" s="19"/>
      <c r="VL766" s="19"/>
      <c r="VM766" s="19"/>
      <c r="VN766" s="19"/>
      <c r="VO766" s="19"/>
      <c r="VP766" s="19"/>
      <c r="VQ766" s="19"/>
      <c r="VR766" s="19"/>
      <c r="VS766" s="19"/>
      <c r="VT766" s="19"/>
      <c r="VU766" s="19"/>
      <c r="VV766" s="19"/>
      <c r="VW766" s="19"/>
      <c r="VX766" s="19"/>
      <c r="VY766" s="19"/>
      <c r="VZ766" s="19"/>
      <c r="WA766" s="19"/>
      <c r="WB766" s="19"/>
      <c r="WC766" s="19"/>
      <c r="WD766" s="19"/>
      <c r="WE766" s="19"/>
      <c r="WF766" s="19"/>
      <c r="WG766" s="19"/>
      <c r="WH766" s="19"/>
      <c r="WI766" s="19"/>
      <c r="WJ766" s="19"/>
      <c r="WK766" s="19"/>
      <c r="WL766" s="19"/>
      <c r="WM766" s="19"/>
      <c r="WN766" s="19"/>
      <c r="WO766" s="19"/>
      <c r="WP766" s="19"/>
      <c r="WQ766" s="19"/>
      <c r="WR766" s="19"/>
      <c r="WS766" s="19"/>
      <c r="WT766" s="19"/>
      <c r="WU766" s="19"/>
      <c r="WV766" s="19"/>
    </row>
    <row r="767" spans="1:620" s="20" customFormat="1" ht="80.25" customHeight="1" x14ac:dyDescent="0.2">
      <c r="A767" s="43" t="s">
        <v>999</v>
      </c>
      <c r="B767" s="44"/>
      <c r="C767" s="44"/>
      <c r="D767" s="44"/>
      <c r="E767" s="45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60" t="s">
        <v>622</v>
      </c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 t="s">
        <v>77</v>
      </c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84" t="s">
        <v>94</v>
      </c>
      <c r="AZ767" s="84"/>
      <c r="BA767" s="84"/>
      <c r="BB767" s="84"/>
      <c r="BC767" s="84"/>
      <c r="BD767" s="84"/>
      <c r="BE767" s="60" t="s">
        <v>95</v>
      </c>
      <c r="BF767" s="60"/>
      <c r="BG767" s="60"/>
      <c r="BH767" s="60"/>
      <c r="BI767" s="60"/>
      <c r="BJ767" s="60"/>
      <c r="BK767" s="60"/>
      <c r="BL767" s="60"/>
      <c r="BM767" s="60"/>
      <c r="BN767" s="58">
        <f>36+6</f>
        <v>42</v>
      </c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  <c r="BY767" s="76" t="s">
        <v>22</v>
      </c>
      <c r="BZ767" s="76"/>
      <c r="CA767" s="76"/>
      <c r="CB767" s="76"/>
      <c r="CC767" s="76"/>
      <c r="CD767" s="76"/>
      <c r="CE767" s="62" t="s">
        <v>80</v>
      </c>
      <c r="CF767" s="62"/>
      <c r="CG767" s="62"/>
      <c r="CH767" s="62"/>
      <c r="CI767" s="62"/>
      <c r="CJ767" s="62"/>
      <c r="CK767" s="62"/>
      <c r="CL767" s="62"/>
      <c r="CM767" s="62"/>
      <c r="CN767" s="85">
        <v>1000000</v>
      </c>
      <c r="CO767" s="85"/>
      <c r="CP767" s="85"/>
      <c r="CQ767" s="85"/>
      <c r="CR767" s="85"/>
      <c r="CS767" s="85"/>
      <c r="CT767" s="85"/>
      <c r="CU767" s="85"/>
      <c r="CV767" s="85"/>
      <c r="CW767" s="85"/>
      <c r="CX767" s="85"/>
      <c r="CY767" s="85"/>
      <c r="CZ767" s="85"/>
      <c r="DA767" s="85"/>
      <c r="DB767" s="59" t="s">
        <v>634</v>
      </c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 t="s">
        <v>644</v>
      </c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62" t="s">
        <v>86</v>
      </c>
      <c r="EA767" s="62"/>
      <c r="EB767" s="62"/>
      <c r="EC767" s="62"/>
      <c r="ED767" s="62"/>
      <c r="EE767" s="62"/>
      <c r="EF767" s="62"/>
      <c r="EG767" s="62"/>
      <c r="EH767" s="62"/>
      <c r="EI767" s="62"/>
      <c r="EJ767" s="62"/>
      <c r="EK767" s="62"/>
      <c r="EL767" s="62" t="s">
        <v>84</v>
      </c>
      <c r="EM767" s="62"/>
      <c r="EN767" s="62"/>
      <c r="EO767" s="62"/>
      <c r="EP767" s="62"/>
      <c r="EQ767" s="62"/>
      <c r="ER767" s="62"/>
      <c r="ES767" s="62"/>
      <c r="ET767" s="62"/>
      <c r="EU767" s="62"/>
      <c r="EV767" s="62"/>
      <c r="EW767" s="62"/>
      <c r="EX767" s="62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1"/>
      <c r="FM767" s="141"/>
      <c r="FN767" s="141"/>
      <c r="FO767" s="141"/>
      <c r="FP767" s="141"/>
      <c r="FQ767" s="141"/>
      <c r="FR767" s="141"/>
      <c r="FS767" s="141"/>
      <c r="FT767" s="141"/>
      <c r="FU767" s="141"/>
      <c r="FV767" s="141"/>
      <c r="FW767" s="141"/>
      <c r="FX767" s="141"/>
      <c r="FY767" s="141"/>
      <c r="FZ767" s="141"/>
      <c r="GA767" s="141"/>
      <c r="GB767" s="141"/>
      <c r="GC767" s="141"/>
      <c r="GD767" s="141"/>
      <c r="GE767" s="141"/>
      <c r="GF767" s="141"/>
      <c r="GG767" s="141"/>
      <c r="GH767" s="141"/>
      <c r="GI767" s="141"/>
      <c r="GJ767" s="141"/>
      <c r="GK767" s="141"/>
      <c r="GL767" s="141"/>
      <c r="GM767" s="140"/>
      <c r="GN767" s="140"/>
      <c r="GO767" s="140"/>
      <c r="GP767" s="140"/>
      <c r="GQ767" s="140"/>
      <c r="GR767" s="140"/>
      <c r="GS767" s="141"/>
      <c r="GT767" s="141"/>
      <c r="GU767" s="141"/>
      <c r="GV767" s="141"/>
      <c r="GW767" s="141"/>
      <c r="GX767" s="141"/>
      <c r="GY767" s="141"/>
      <c r="GZ767" s="141"/>
      <c r="HA767" s="141"/>
      <c r="HB767" s="142"/>
      <c r="HC767" s="142"/>
      <c r="HD767" s="142"/>
      <c r="HE767" s="142"/>
      <c r="HF767" s="142"/>
      <c r="HG767" s="142"/>
      <c r="HH767" s="142"/>
      <c r="HI767" s="142"/>
      <c r="HJ767" s="142"/>
      <c r="HK767" s="142"/>
      <c r="HL767" s="142"/>
      <c r="HM767" s="143"/>
      <c r="HN767" s="143"/>
      <c r="HO767" s="143"/>
      <c r="HP767" s="143"/>
      <c r="HQ767" s="143"/>
      <c r="HR767" s="143"/>
      <c r="HS767" s="141"/>
      <c r="HT767" s="141"/>
      <c r="HU767" s="141"/>
      <c r="HV767" s="141"/>
      <c r="HW767" s="141"/>
      <c r="HX767" s="141"/>
      <c r="HY767" s="141"/>
      <c r="HZ767" s="141"/>
      <c r="IA767" s="141"/>
      <c r="IB767" s="144"/>
      <c r="IC767" s="144"/>
      <c r="ID767" s="144"/>
      <c r="IE767" s="144"/>
      <c r="IF767" s="144"/>
      <c r="IG767" s="144"/>
      <c r="IH767" s="144"/>
      <c r="II767" s="144"/>
      <c r="IJ767" s="144"/>
      <c r="IK767" s="144"/>
      <c r="IL767" s="144"/>
      <c r="IM767" s="144"/>
      <c r="IN767" s="144"/>
      <c r="IO767" s="144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9"/>
      <c r="JO767" s="139"/>
      <c r="JP767" s="139"/>
      <c r="JQ767" s="139"/>
      <c r="JR767" s="139"/>
      <c r="JS767" s="139"/>
      <c r="JT767" s="139"/>
      <c r="JU767" s="139"/>
      <c r="JV767" s="139"/>
      <c r="JW767" s="139"/>
      <c r="JX767" s="139"/>
      <c r="JY767" s="139"/>
      <c r="JZ767" s="139"/>
      <c r="KA767" s="139"/>
      <c r="KB767" s="139"/>
      <c r="KC767" s="139"/>
      <c r="KD767" s="139"/>
      <c r="KE767" s="139"/>
      <c r="KF767" s="139"/>
      <c r="KG767" s="139"/>
      <c r="KH767" s="139"/>
      <c r="KI767" s="139"/>
      <c r="KJ767" s="139"/>
      <c r="KK767" s="139"/>
      <c r="KL767" s="139"/>
      <c r="KM767" s="139"/>
      <c r="KN767" s="139"/>
      <c r="KO767" s="139"/>
      <c r="KP767" s="139"/>
      <c r="KQ767" s="22"/>
      <c r="KR767" s="23"/>
      <c r="KS767" s="19"/>
      <c r="KT767" s="19"/>
      <c r="KU767" s="19"/>
      <c r="KV767" s="19"/>
      <c r="KW767" s="19"/>
      <c r="KX767" s="19"/>
      <c r="KY767" s="19"/>
      <c r="KZ767" s="19"/>
      <c r="LA767" s="19"/>
      <c r="LB767" s="19"/>
      <c r="LC767" s="19"/>
      <c r="LD767" s="19"/>
      <c r="LE767" s="19"/>
      <c r="LF767" s="19"/>
      <c r="LG767" s="19"/>
      <c r="LH767" s="19"/>
      <c r="LI767" s="19"/>
      <c r="LJ767" s="19"/>
      <c r="LK767" s="19"/>
      <c r="LL767" s="19"/>
      <c r="LM767" s="19"/>
      <c r="LN767" s="19"/>
      <c r="LO767" s="19"/>
      <c r="LP767" s="19"/>
      <c r="LQ767" s="19"/>
      <c r="LR767" s="19"/>
      <c r="LS767" s="19"/>
      <c r="LT767" s="19"/>
      <c r="LU767" s="19"/>
      <c r="LV767" s="19"/>
      <c r="LW767" s="19"/>
      <c r="LX767" s="19"/>
      <c r="LY767" s="19"/>
      <c r="LZ767" s="19"/>
      <c r="MA767" s="19"/>
      <c r="MB767" s="19"/>
      <c r="MC767" s="19"/>
      <c r="MD767" s="19"/>
      <c r="ME767" s="19"/>
      <c r="MF767" s="19"/>
      <c r="MG767" s="19"/>
      <c r="MH767" s="19"/>
      <c r="MI767" s="19"/>
      <c r="MJ767" s="19"/>
      <c r="MK767" s="19"/>
      <c r="ML767" s="19"/>
      <c r="MM767" s="19"/>
      <c r="MN767" s="19"/>
      <c r="MO767" s="19"/>
      <c r="MP767" s="19"/>
      <c r="MQ767" s="19"/>
      <c r="MR767" s="19"/>
      <c r="MS767" s="19"/>
      <c r="MT767" s="19"/>
      <c r="MU767" s="19"/>
      <c r="MV767" s="19"/>
      <c r="MW767" s="19"/>
      <c r="MX767" s="19"/>
      <c r="MY767" s="19"/>
      <c r="MZ767" s="19"/>
      <c r="NA767" s="19"/>
      <c r="NB767" s="19"/>
      <c r="NC767" s="19"/>
      <c r="ND767" s="19"/>
      <c r="NE767" s="19"/>
      <c r="NF767" s="19"/>
      <c r="NG767" s="19"/>
      <c r="NH767" s="19"/>
      <c r="NI767" s="19"/>
      <c r="NJ767" s="19"/>
      <c r="NK767" s="19"/>
      <c r="NL767" s="19"/>
      <c r="NM767" s="19"/>
      <c r="NN767" s="19"/>
      <c r="NO767" s="19"/>
      <c r="NP767" s="19"/>
      <c r="NQ767" s="19"/>
      <c r="NR767" s="19"/>
      <c r="NS767" s="19"/>
      <c r="NT767" s="19"/>
      <c r="NU767" s="19"/>
      <c r="NV767" s="19"/>
      <c r="NW767" s="19"/>
      <c r="NX767" s="19"/>
      <c r="NY767" s="19"/>
      <c r="NZ767" s="19"/>
      <c r="OA767" s="19"/>
      <c r="OB767" s="19"/>
      <c r="OC767" s="19"/>
      <c r="OD767" s="19"/>
      <c r="OE767" s="19"/>
      <c r="OF767" s="19"/>
      <c r="OG767" s="19"/>
      <c r="OH767" s="19"/>
      <c r="OI767" s="19"/>
      <c r="OJ767" s="19"/>
      <c r="OK767" s="19"/>
      <c r="OL767" s="19"/>
      <c r="OM767" s="19"/>
      <c r="ON767" s="19"/>
      <c r="OO767" s="19"/>
      <c r="OP767" s="19"/>
      <c r="OQ767" s="19"/>
      <c r="OR767" s="19"/>
      <c r="OS767" s="19"/>
      <c r="OT767" s="19"/>
      <c r="OU767" s="19"/>
      <c r="OV767" s="19"/>
      <c r="OW767" s="19"/>
      <c r="OX767" s="19"/>
      <c r="OY767" s="19"/>
      <c r="OZ767" s="19"/>
      <c r="PA767" s="19"/>
      <c r="PB767" s="19"/>
      <c r="PC767" s="19"/>
      <c r="PD767" s="19"/>
      <c r="PE767" s="19"/>
      <c r="PF767" s="19"/>
      <c r="PG767" s="19"/>
      <c r="PH767" s="19"/>
      <c r="PI767" s="19"/>
      <c r="PJ767" s="19"/>
      <c r="PK767" s="19"/>
      <c r="PL767" s="19"/>
      <c r="PM767" s="19"/>
      <c r="PN767" s="19"/>
      <c r="PO767" s="19"/>
      <c r="PP767" s="19"/>
      <c r="PQ767" s="19"/>
      <c r="PR767" s="19"/>
      <c r="PS767" s="19"/>
      <c r="PT767" s="19"/>
      <c r="PU767" s="19"/>
      <c r="PV767" s="19"/>
      <c r="PW767" s="19"/>
      <c r="PX767" s="19"/>
      <c r="PY767" s="19"/>
      <c r="PZ767" s="19"/>
      <c r="QA767" s="19"/>
      <c r="QB767" s="19"/>
      <c r="QC767" s="19"/>
      <c r="QD767" s="19"/>
      <c r="QE767" s="19"/>
      <c r="QF767" s="19"/>
      <c r="QG767" s="19"/>
      <c r="QH767" s="19"/>
      <c r="QI767" s="19"/>
      <c r="QJ767" s="19"/>
      <c r="QK767" s="19"/>
      <c r="QL767" s="19"/>
      <c r="QM767" s="19"/>
      <c r="QN767" s="19"/>
      <c r="QO767" s="19"/>
      <c r="QP767" s="19"/>
      <c r="QQ767" s="19"/>
      <c r="QR767" s="19"/>
      <c r="QS767" s="19"/>
      <c r="QT767" s="19"/>
      <c r="QU767" s="19"/>
      <c r="QV767" s="19"/>
      <c r="QW767" s="19"/>
      <c r="QX767" s="19"/>
      <c r="QY767" s="19"/>
      <c r="QZ767" s="19"/>
      <c r="RA767" s="19"/>
      <c r="RB767" s="19"/>
      <c r="RC767" s="19"/>
      <c r="RD767" s="19"/>
      <c r="RE767" s="19"/>
      <c r="RF767" s="19"/>
      <c r="RG767" s="19"/>
      <c r="RH767" s="19"/>
      <c r="RI767" s="19"/>
      <c r="RJ767" s="19"/>
      <c r="RK767" s="19"/>
      <c r="RL767" s="19"/>
      <c r="RM767" s="19"/>
      <c r="RN767" s="19"/>
      <c r="RO767" s="19"/>
      <c r="RP767" s="19"/>
      <c r="RQ767" s="19"/>
      <c r="RR767" s="19"/>
      <c r="RS767" s="19"/>
      <c r="RT767" s="19"/>
      <c r="RU767" s="19"/>
      <c r="RV767" s="19"/>
      <c r="RW767" s="19"/>
      <c r="RX767" s="19"/>
      <c r="RY767" s="19"/>
      <c r="RZ767" s="19"/>
      <c r="SA767" s="19"/>
      <c r="SB767" s="19"/>
      <c r="SC767" s="19"/>
      <c r="SD767" s="19"/>
      <c r="SE767" s="19"/>
      <c r="SF767" s="19"/>
      <c r="SG767" s="19"/>
      <c r="SH767" s="19"/>
      <c r="SI767" s="19"/>
      <c r="SJ767" s="19"/>
      <c r="SK767" s="19"/>
      <c r="SL767" s="19"/>
      <c r="SM767" s="19"/>
      <c r="SN767" s="19"/>
      <c r="SO767" s="19"/>
      <c r="SP767" s="19"/>
      <c r="SQ767" s="19"/>
      <c r="SR767" s="19"/>
      <c r="SS767" s="19"/>
      <c r="ST767" s="19"/>
      <c r="SU767" s="19"/>
      <c r="SV767" s="19"/>
      <c r="SW767" s="19"/>
      <c r="SX767" s="19"/>
      <c r="SY767" s="19"/>
      <c r="SZ767" s="19"/>
      <c r="TA767" s="19"/>
      <c r="TB767" s="19"/>
      <c r="TC767" s="19"/>
      <c r="TD767" s="19"/>
      <c r="TE767" s="19"/>
      <c r="TF767" s="19"/>
      <c r="TG767" s="19"/>
      <c r="TH767" s="19"/>
      <c r="TI767" s="19"/>
      <c r="TJ767" s="19"/>
      <c r="TK767" s="19"/>
      <c r="TL767" s="19"/>
      <c r="TM767" s="19"/>
      <c r="TN767" s="19"/>
      <c r="TO767" s="19"/>
      <c r="TP767" s="19"/>
      <c r="TQ767" s="19"/>
      <c r="TR767" s="19"/>
      <c r="TS767" s="19"/>
      <c r="TT767" s="19"/>
      <c r="TU767" s="19"/>
      <c r="TV767" s="19"/>
      <c r="TW767" s="19"/>
      <c r="TX767" s="19"/>
      <c r="TY767" s="19"/>
      <c r="TZ767" s="19"/>
      <c r="UA767" s="19"/>
      <c r="UB767" s="19"/>
      <c r="UC767" s="19"/>
      <c r="UD767" s="19"/>
      <c r="UE767" s="19"/>
      <c r="UF767" s="19"/>
      <c r="UG767" s="19"/>
      <c r="UH767" s="19"/>
      <c r="UI767" s="19"/>
      <c r="UJ767" s="19"/>
      <c r="UK767" s="19"/>
      <c r="UL767" s="19"/>
      <c r="UM767" s="19"/>
      <c r="UN767" s="19"/>
      <c r="UO767" s="19"/>
      <c r="UP767" s="19"/>
      <c r="UQ767" s="19"/>
      <c r="UR767" s="19"/>
      <c r="US767" s="19"/>
      <c r="UT767" s="19"/>
      <c r="UU767" s="19"/>
      <c r="UV767" s="19"/>
      <c r="UW767" s="19"/>
      <c r="UX767" s="19"/>
      <c r="UY767" s="19"/>
      <c r="UZ767" s="19"/>
      <c r="VA767" s="19"/>
      <c r="VB767" s="19"/>
      <c r="VC767" s="19"/>
      <c r="VD767" s="19"/>
      <c r="VE767" s="19"/>
      <c r="VF767" s="19"/>
      <c r="VG767" s="19"/>
      <c r="VH767" s="19"/>
      <c r="VI767" s="19"/>
      <c r="VJ767" s="19"/>
      <c r="VK767" s="19"/>
      <c r="VL767" s="19"/>
      <c r="VM767" s="19"/>
      <c r="VN767" s="19"/>
      <c r="VO767" s="19"/>
      <c r="VP767" s="19"/>
      <c r="VQ767" s="19"/>
      <c r="VR767" s="19"/>
      <c r="VS767" s="19"/>
      <c r="VT767" s="19"/>
      <c r="VU767" s="19"/>
      <c r="VV767" s="19"/>
      <c r="VW767" s="19"/>
      <c r="VX767" s="19"/>
      <c r="VY767" s="19"/>
      <c r="VZ767" s="19"/>
      <c r="WA767" s="19"/>
      <c r="WB767" s="19"/>
      <c r="WC767" s="19"/>
      <c r="WD767" s="19"/>
      <c r="WE767" s="19"/>
      <c r="WF767" s="19"/>
      <c r="WG767" s="19"/>
      <c r="WH767" s="19"/>
      <c r="WI767" s="19"/>
      <c r="WJ767" s="19"/>
      <c r="WK767" s="19"/>
      <c r="WL767" s="19"/>
      <c r="WM767" s="19"/>
      <c r="WN767" s="19"/>
      <c r="WO767" s="19"/>
      <c r="WP767" s="19"/>
      <c r="WQ767" s="19"/>
      <c r="WR767" s="19"/>
      <c r="WS767" s="19"/>
      <c r="WT767" s="19"/>
      <c r="WU767" s="19"/>
      <c r="WV767" s="19"/>
    </row>
    <row r="768" spans="1:620" s="20" customFormat="1" ht="43.5" customHeight="1" x14ac:dyDescent="0.2">
      <c r="A768" s="43" t="s">
        <v>1000</v>
      </c>
      <c r="B768" s="44"/>
      <c r="C768" s="44"/>
      <c r="D768" s="44"/>
      <c r="E768" s="45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60" t="s">
        <v>545</v>
      </c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 t="s">
        <v>77</v>
      </c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84" t="s">
        <v>78</v>
      </c>
      <c r="AZ768" s="84"/>
      <c r="BA768" s="84"/>
      <c r="BB768" s="84"/>
      <c r="BC768" s="84"/>
      <c r="BD768" s="84"/>
      <c r="BE768" s="60" t="s">
        <v>79</v>
      </c>
      <c r="BF768" s="60"/>
      <c r="BG768" s="60"/>
      <c r="BH768" s="60"/>
      <c r="BI768" s="60"/>
      <c r="BJ768" s="60"/>
      <c r="BK768" s="60"/>
      <c r="BL768" s="60"/>
      <c r="BM768" s="60"/>
      <c r="BN768" s="76" t="s">
        <v>74</v>
      </c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76" t="s">
        <v>22</v>
      </c>
      <c r="BZ768" s="76"/>
      <c r="CA768" s="76"/>
      <c r="CB768" s="76"/>
      <c r="CC768" s="76"/>
      <c r="CD768" s="76"/>
      <c r="CE768" s="62" t="s">
        <v>80</v>
      </c>
      <c r="CF768" s="62"/>
      <c r="CG768" s="62"/>
      <c r="CH768" s="62"/>
      <c r="CI768" s="62"/>
      <c r="CJ768" s="62"/>
      <c r="CK768" s="62"/>
      <c r="CL768" s="62"/>
      <c r="CM768" s="62"/>
      <c r="CN768" s="85">
        <v>1000000</v>
      </c>
      <c r="CO768" s="85"/>
      <c r="CP768" s="85"/>
      <c r="CQ768" s="85"/>
      <c r="CR768" s="85"/>
      <c r="CS768" s="85"/>
      <c r="CT768" s="85"/>
      <c r="CU768" s="85"/>
      <c r="CV768" s="85"/>
      <c r="CW768" s="85"/>
      <c r="CX768" s="85"/>
      <c r="CY768" s="85"/>
      <c r="CZ768" s="85"/>
      <c r="DA768" s="85"/>
      <c r="DB768" s="59" t="s">
        <v>634</v>
      </c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 t="s">
        <v>644</v>
      </c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62" t="s">
        <v>86</v>
      </c>
      <c r="EA768" s="62"/>
      <c r="EB768" s="62"/>
      <c r="EC768" s="62"/>
      <c r="ED768" s="62"/>
      <c r="EE768" s="62"/>
      <c r="EF768" s="62"/>
      <c r="EG768" s="62"/>
      <c r="EH768" s="62"/>
      <c r="EI768" s="62"/>
      <c r="EJ768" s="62"/>
      <c r="EK768" s="62"/>
      <c r="EL768" s="62" t="s">
        <v>84</v>
      </c>
      <c r="EM768" s="62"/>
      <c r="EN768" s="62"/>
      <c r="EO768" s="62"/>
      <c r="EP768" s="62"/>
      <c r="EQ768" s="62"/>
      <c r="ER768" s="62"/>
      <c r="ES768" s="62"/>
      <c r="ET768" s="62"/>
      <c r="EU768" s="62"/>
      <c r="EV768" s="62"/>
      <c r="EW768" s="62"/>
      <c r="EX768" s="62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1"/>
      <c r="FM768" s="141"/>
      <c r="FN768" s="141"/>
      <c r="FO768" s="141"/>
      <c r="FP768" s="141"/>
      <c r="FQ768" s="141"/>
      <c r="FR768" s="141"/>
      <c r="FS768" s="141"/>
      <c r="FT768" s="141"/>
      <c r="FU768" s="141"/>
      <c r="FV768" s="141"/>
      <c r="FW768" s="141"/>
      <c r="FX768" s="141"/>
      <c r="FY768" s="141"/>
      <c r="FZ768" s="141"/>
      <c r="GA768" s="141"/>
      <c r="GB768" s="141"/>
      <c r="GC768" s="141"/>
      <c r="GD768" s="141"/>
      <c r="GE768" s="141"/>
      <c r="GF768" s="141"/>
      <c r="GG768" s="141"/>
      <c r="GH768" s="141"/>
      <c r="GI768" s="141"/>
      <c r="GJ768" s="141"/>
      <c r="GK768" s="141"/>
      <c r="GL768" s="141"/>
      <c r="GM768" s="140"/>
      <c r="GN768" s="140"/>
      <c r="GO768" s="140"/>
      <c r="GP768" s="140"/>
      <c r="GQ768" s="140"/>
      <c r="GR768" s="140"/>
      <c r="GS768" s="141"/>
      <c r="GT768" s="141"/>
      <c r="GU768" s="141"/>
      <c r="GV768" s="141"/>
      <c r="GW768" s="141"/>
      <c r="GX768" s="141"/>
      <c r="GY768" s="141"/>
      <c r="GZ768" s="141"/>
      <c r="HA768" s="141"/>
      <c r="HB768" s="142"/>
      <c r="HC768" s="142"/>
      <c r="HD768" s="142"/>
      <c r="HE768" s="142"/>
      <c r="HF768" s="142"/>
      <c r="HG768" s="142"/>
      <c r="HH768" s="142"/>
      <c r="HI768" s="142"/>
      <c r="HJ768" s="142"/>
      <c r="HK768" s="142"/>
      <c r="HL768" s="142"/>
      <c r="HM768" s="143"/>
      <c r="HN768" s="143"/>
      <c r="HO768" s="143"/>
      <c r="HP768" s="143"/>
      <c r="HQ768" s="143"/>
      <c r="HR768" s="143"/>
      <c r="HS768" s="141"/>
      <c r="HT768" s="141"/>
      <c r="HU768" s="141"/>
      <c r="HV768" s="141"/>
      <c r="HW768" s="141"/>
      <c r="HX768" s="141"/>
      <c r="HY768" s="141"/>
      <c r="HZ768" s="141"/>
      <c r="IA768" s="141"/>
      <c r="IB768" s="144"/>
      <c r="IC768" s="144"/>
      <c r="ID768" s="144"/>
      <c r="IE768" s="144"/>
      <c r="IF768" s="144"/>
      <c r="IG768" s="144"/>
      <c r="IH768" s="144"/>
      <c r="II768" s="144"/>
      <c r="IJ768" s="144"/>
      <c r="IK768" s="144"/>
      <c r="IL768" s="144"/>
      <c r="IM768" s="144"/>
      <c r="IN768" s="144"/>
      <c r="IO768" s="144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9"/>
      <c r="JO768" s="139"/>
      <c r="JP768" s="139"/>
      <c r="JQ768" s="139"/>
      <c r="JR768" s="139"/>
      <c r="JS768" s="139"/>
      <c r="JT768" s="139"/>
      <c r="JU768" s="139"/>
      <c r="JV768" s="139"/>
      <c r="JW768" s="139"/>
      <c r="JX768" s="139"/>
      <c r="JY768" s="139"/>
      <c r="JZ768" s="139"/>
      <c r="KA768" s="139"/>
      <c r="KB768" s="139"/>
      <c r="KC768" s="139"/>
      <c r="KD768" s="139"/>
      <c r="KE768" s="139"/>
      <c r="KF768" s="139"/>
      <c r="KG768" s="139"/>
      <c r="KH768" s="139"/>
      <c r="KI768" s="139"/>
      <c r="KJ768" s="139"/>
      <c r="KK768" s="139"/>
      <c r="KL768" s="139"/>
      <c r="KM768" s="139"/>
      <c r="KN768" s="139"/>
      <c r="KO768" s="139"/>
      <c r="KP768" s="139"/>
      <c r="KQ768" s="22"/>
      <c r="KR768" s="23"/>
      <c r="KS768" s="19"/>
      <c r="KT768" s="19"/>
      <c r="KU768" s="19"/>
      <c r="KV768" s="19"/>
      <c r="KW768" s="19"/>
      <c r="KX768" s="19"/>
      <c r="KY768" s="19"/>
      <c r="KZ768" s="19"/>
      <c r="LA768" s="19"/>
      <c r="LB768" s="19"/>
      <c r="LC768" s="19"/>
      <c r="LD768" s="19"/>
      <c r="LE768" s="19"/>
      <c r="LF768" s="19"/>
      <c r="LG768" s="19"/>
      <c r="LH768" s="19"/>
      <c r="LI768" s="19"/>
      <c r="LJ768" s="19"/>
      <c r="LK768" s="19"/>
      <c r="LL768" s="19"/>
      <c r="LM768" s="19"/>
      <c r="LN768" s="19"/>
      <c r="LO768" s="19"/>
      <c r="LP768" s="19"/>
      <c r="LQ768" s="19"/>
      <c r="LR768" s="19"/>
      <c r="LS768" s="19"/>
      <c r="LT768" s="19"/>
      <c r="LU768" s="19"/>
      <c r="LV768" s="19"/>
      <c r="LW768" s="19"/>
      <c r="LX768" s="19"/>
      <c r="LY768" s="19"/>
      <c r="LZ768" s="19"/>
      <c r="MA768" s="19"/>
      <c r="MB768" s="19"/>
      <c r="MC768" s="19"/>
      <c r="MD768" s="19"/>
      <c r="ME768" s="19"/>
      <c r="MF768" s="19"/>
      <c r="MG768" s="19"/>
      <c r="MH768" s="19"/>
      <c r="MI768" s="19"/>
      <c r="MJ768" s="19"/>
      <c r="MK768" s="19"/>
      <c r="ML768" s="19"/>
      <c r="MM768" s="19"/>
      <c r="MN768" s="19"/>
      <c r="MO768" s="19"/>
      <c r="MP768" s="19"/>
      <c r="MQ768" s="19"/>
      <c r="MR768" s="19"/>
      <c r="MS768" s="19"/>
      <c r="MT768" s="19"/>
      <c r="MU768" s="19"/>
      <c r="MV768" s="19"/>
      <c r="MW768" s="19"/>
      <c r="MX768" s="19"/>
      <c r="MY768" s="19"/>
      <c r="MZ768" s="19"/>
      <c r="NA768" s="19"/>
      <c r="NB768" s="19"/>
      <c r="NC768" s="19"/>
      <c r="ND768" s="19"/>
      <c r="NE768" s="19"/>
      <c r="NF768" s="19"/>
      <c r="NG768" s="19"/>
      <c r="NH768" s="19"/>
      <c r="NI768" s="19"/>
      <c r="NJ768" s="19"/>
      <c r="NK768" s="19"/>
      <c r="NL768" s="19"/>
      <c r="NM768" s="19"/>
      <c r="NN768" s="19"/>
      <c r="NO768" s="19"/>
      <c r="NP768" s="19"/>
      <c r="NQ768" s="19"/>
      <c r="NR768" s="19"/>
      <c r="NS768" s="19"/>
      <c r="NT768" s="19"/>
      <c r="NU768" s="19"/>
      <c r="NV768" s="19"/>
      <c r="NW768" s="19"/>
      <c r="NX768" s="19"/>
      <c r="NY768" s="19"/>
      <c r="NZ768" s="19"/>
      <c r="OA768" s="19"/>
      <c r="OB768" s="19"/>
      <c r="OC768" s="19"/>
      <c r="OD768" s="19"/>
      <c r="OE768" s="19"/>
      <c r="OF768" s="19"/>
      <c r="OG768" s="19"/>
      <c r="OH768" s="19"/>
      <c r="OI768" s="19"/>
      <c r="OJ768" s="19"/>
      <c r="OK768" s="19"/>
      <c r="OL768" s="19"/>
      <c r="OM768" s="19"/>
      <c r="ON768" s="19"/>
      <c r="OO768" s="19"/>
      <c r="OP768" s="19"/>
      <c r="OQ768" s="19"/>
      <c r="OR768" s="19"/>
      <c r="OS768" s="19"/>
      <c r="OT768" s="19"/>
      <c r="OU768" s="19"/>
      <c r="OV768" s="19"/>
      <c r="OW768" s="19"/>
      <c r="OX768" s="19"/>
      <c r="OY768" s="19"/>
      <c r="OZ768" s="19"/>
      <c r="PA768" s="19"/>
      <c r="PB768" s="19"/>
      <c r="PC768" s="19"/>
      <c r="PD768" s="19"/>
      <c r="PE768" s="19"/>
      <c r="PF768" s="19"/>
      <c r="PG768" s="19"/>
      <c r="PH768" s="19"/>
      <c r="PI768" s="19"/>
      <c r="PJ768" s="19"/>
      <c r="PK768" s="19"/>
      <c r="PL768" s="19"/>
      <c r="PM768" s="19"/>
      <c r="PN768" s="19"/>
      <c r="PO768" s="19"/>
      <c r="PP768" s="19"/>
      <c r="PQ768" s="19"/>
      <c r="PR768" s="19"/>
      <c r="PS768" s="19"/>
      <c r="PT768" s="19"/>
      <c r="PU768" s="19"/>
      <c r="PV768" s="19"/>
      <c r="PW768" s="19"/>
      <c r="PX768" s="19"/>
      <c r="PY768" s="19"/>
      <c r="PZ768" s="19"/>
      <c r="QA768" s="19"/>
      <c r="QB768" s="19"/>
      <c r="QC768" s="19"/>
      <c r="QD768" s="19"/>
      <c r="QE768" s="19"/>
      <c r="QF768" s="19"/>
      <c r="QG768" s="19"/>
      <c r="QH768" s="19"/>
      <c r="QI768" s="19"/>
      <c r="QJ768" s="19"/>
      <c r="QK768" s="19"/>
      <c r="QL768" s="19"/>
      <c r="QM768" s="19"/>
      <c r="QN768" s="19"/>
      <c r="QO768" s="19"/>
      <c r="QP768" s="19"/>
      <c r="QQ768" s="19"/>
      <c r="QR768" s="19"/>
      <c r="QS768" s="19"/>
      <c r="QT768" s="19"/>
      <c r="QU768" s="19"/>
      <c r="QV768" s="19"/>
      <c r="QW768" s="19"/>
      <c r="QX768" s="19"/>
      <c r="QY768" s="19"/>
      <c r="QZ768" s="19"/>
      <c r="RA768" s="19"/>
      <c r="RB768" s="19"/>
      <c r="RC768" s="19"/>
      <c r="RD768" s="19"/>
      <c r="RE768" s="19"/>
      <c r="RF768" s="19"/>
      <c r="RG768" s="19"/>
      <c r="RH768" s="19"/>
      <c r="RI768" s="19"/>
      <c r="RJ768" s="19"/>
      <c r="RK768" s="19"/>
      <c r="RL768" s="19"/>
      <c r="RM768" s="19"/>
      <c r="RN768" s="19"/>
      <c r="RO768" s="19"/>
      <c r="RP768" s="19"/>
      <c r="RQ768" s="19"/>
      <c r="RR768" s="19"/>
      <c r="RS768" s="19"/>
      <c r="RT768" s="19"/>
      <c r="RU768" s="19"/>
      <c r="RV768" s="19"/>
      <c r="RW768" s="19"/>
      <c r="RX768" s="19"/>
      <c r="RY768" s="19"/>
      <c r="RZ768" s="19"/>
      <c r="SA768" s="19"/>
      <c r="SB768" s="19"/>
      <c r="SC768" s="19"/>
      <c r="SD768" s="19"/>
      <c r="SE768" s="19"/>
      <c r="SF768" s="19"/>
      <c r="SG768" s="19"/>
      <c r="SH768" s="19"/>
      <c r="SI768" s="19"/>
      <c r="SJ768" s="19"/>
      <c r="SK768" s="19"/>
      <c r="SL768" s="19"/>
      <c r="SM768" s="19"/>
      <c r="SN768" s="19"/>
      <c r="SO768" s="19"/>
      <c r="SP768" s="19"/>
      <c r="SQ768" s="19"/>
      <c r="SR768" s="19"/>
      <c r="SS768" s="19"/>
      <c r="ST768" s="19"/>
      <c r="SU768" s="19"/>
      <c r="SV768" s="19"/>
      <c r="SW768" s="19"/>
      <c r="SX768" s="19"/>
      <c r="SY768" s="19"/>
      <c r="SZ768" s="19"/>
      <c r="TA768" s="19"/>
      <c r="TB768" s="19"/>
      <c r="TC768" s="19"/>
      <c r="TD768" s="19"/>
      <c r="TE768" s="19"/>
      <c r="TF768" s="19"/>
      <c r="TG768" s="19"/>
      <c r="TH768" s="19"/>
      <c r="TI768" s="19"/>
      <c r="TJ768" s="19"/>
      <c r="TK768" s="19"/>
      <c r="TL768" s="19"/>
      <c r="TM768" s="19"/>
      <c r="TN768" s="19"/>
      <c r="TO768" s="19"/>
      <c r="TP768" s="19"/>
      <c r="TQ768" s="19"/>
      <c r="TR768" s="19"/>
      <c r="TS768" s="19"/>
      <c r="TT768" s="19"/>
      <c r="TU768" s="19"/>
      <c r="TV768" s="19"/>
      <c r="TW768" s="19"/>
      <c r="TX768" s="19"/>
      <c r="TY768" s="19"/>
      <c r="TZ768" s="19"/>
      <c r="UA768" s="19"/>
      <c r="UB768" s="19"/>
      <c r="UC768" s="19"/>
      <c r="UD768" s="19"/>
      <c r="UE768" s="19"/>
      <c r="UF768" s="19"/>
      <c r="UG768" s="19"/>
      <c r="UH768" s="19"/>
      <c r="UI768" s="19"/>
      <c r="UJ768" s="19"/>
      <c r="UK768" s="19"/>
      <c r="UL768" s="19"/>
      <c r="UM768" s="19"/>
      <c r="UN768" s="19"/>
      <c r="UO768" s="19"/>
      <c r="UP768" s="19"/>
      <c r="UQ768" s="19"/>
      <c r="UR768" s="19"/>
      <c r="US768" s="19"/>
      <c r="UT768" s="19"/>
      <c r="UU768" s="19"/>
      <c r="UV768" s="19"/>
      <c r="UW768" s="19"/>
      <c r="UX768" s="19"/>
      <c r="UY768" s="19"/>
      <c r="UZ768" s="19"/>
      <c r="VA768" s="19"/>
      <c r="VB768" s="19"/>
      <c r="VC768" s="19"/>
      <c r="VD768" s="19"/>
      <c r="VE768" s="19"/>
      <c r="VF768" s="19"/>
      <c r="VG768" s="19"/>
      <c r="VH768" s="19"/>
      <c r="VI768" s="19"/>
      <c r="VJ768" s="19"/>
      <c r="VK768" s="19"/>
      <c r="VL768" s="19"/>
      <c r="VM768" s="19"/>
      <c r="VN768" s="19"/>
      <c r="VO768" s="19"/>
      <c r="VP768" s="19"/>
      <c r="VQ768" s="19"/>
      <c r="VR768" s="19"/>
      <c r="VS768" s="19"/>
      <c r="VT768" s="19"/>
      <c r="VU768" s="19"/>
      <c r="VV768" s="19"/>
      <c r="VW768" s="19"/>
      <c r="VX768" s="19"/>
      <c r="VY768" s="19"/>
      <c r="VZ768" s="19"/>
      <c r="WA768" s="19"/>
      <c r="WB768" s="19"/>
      <c r="WC768" s="19"/>
      <c r="WD768" s="19"/>
      <c r="WE768" s="19"/>
      <c r="WF768" s="19"/>
      <c r="WG768" s="19"/>
      <c r="WH768" s="19"/>
      <c r="WI768" s="19"/>
      <c r="WJ768" s="19"/>
      <c r="WK768" s="19"/>
      <c r="WL768" s="19"/>
      <c r="WM768" s="19"/>
      <c r="WN768" s="19"/>
      <c r="WO768" s="19"/>
      <c r="WP768" s="19"/>
      <c r="WQ768" s="19"/>
      <c r="WR768" s="19"/>
      <c r="WS768" s="19"/>
      <c r="WT768" s="19"/>
      <c r="WU768" s="19"/>
      <c r="WV768" s="19"/>
    </row>
    <row r="769" spans="1:620" s="20" customFormat="1" ht="43.5" customHeight="1" x14ac:dyDescent="0.2">
      <c r="A769" s="43" t="s">
        <v>1001</v>
      </c>
      <c r="B769" s="44"/>
      <c r="C769" s="44"/>
      <c r="D769" s="44"/>
      <c r="E769" s="45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60" t="s">
        <v>372</v>
      </c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 t="s">
        <v>77</v>
      </c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84" t="s">
        <v>78</v>
      </c>
      <c r="AZ769" s="84"/>
      <c r="BA769" s="84"/>
      <c r="BB769" s="84"/>
      <c r="BC769" s="84"/>
      <c r="BD769" s="84"/>
      <c r="BE769" s="60" t="s">
        <v>79</v>
      </c>
      <c r="BF769" s="60"/>
      <c r="BG769" s="60"/>
      <c r="BH769" s="60"/>
      <c r="BI769" s="60"/>
      <c r="BJ769" s="60"/>
      <c r="BK769" s="60"/>
      <c r="BL769" s="60"/>
      <c r="BM769" s="60"/>
      <c r="BN769" s="81">
        <v>1</v>
      </c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76" t="s">
        <v>22</v>
      </c>
      <c r="BZ769" s="76"/>
      <c r="CA769" s="76"/>
      <c r="CB769" s="76"/>
      <c r="CC769" s="76"/>
      <c r="CD769" s="76"/>
      <c r="CE769" s="62" t="s">
        <v>80</v>
      </c>
      <c r="CF769" s="62"/>
      <c r="CG769" s="62"/>
      <c r="CH769" s="62"/>
      <c r="CI769" s="62"/>
      <c r="CJ769" s="62"/>
      <c r="CK769" s="62"/>
      <c r="CL769" s="62"/>
      <c r="CM769" s="62"/>
      <c r="CN769" s="61">
        <v>1200000</v>
      </c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59" t="s">
        <v>634</v>
      </c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 t="s">
        <v>644</v>
      </c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62" t="s">
        <v>86</v>
      </c>
      <c r="EA769" s="62"/>
      <c r="EB769" s="62"/>
      <c r="EC769" s="62"/>
      <c r="ED769" s="62"/>
      <c r="EE769" s="62"/>
      <c r="EF769" s="62"/>
      <c r="EG769" s="62"/>
      <c r="EH769" s="62"/>
      <c r="EI769" s="62"/>
      <c r="EJ769" s="62"/>
      <c r="EK769" s="62"/>
      <c r="EL769" s="62" t="s">
        <v>84</v>
      </c>
      <c r="EM769" s="62"/>
      <c r="EN769" s="62"/>
      <c r="EO769" s="62"/>
      <c r="EP769" s="62"/>
      <c r="EQ769" s="62"/>
      <c r="ER769" s="62"/>
      <c r="ES769" s="62"/>
      <c r="ET769" s="62"/>
      <c r="EU769" s="62"/>
      <c r="EV769" s="62"/>
      <c r="EW769" s="62"/>
      <c r="EX769" s="62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1"/>
      <c r="FM769" s="141"/>
      <c r="FN769" s="141"/>
      <c r="FO769" s="141"/>
      <c r="FP769" s="141"/>
      <c r="FQ769" s="141"/>
      <c r="FR769" s="141"/>
      <c r="FS769" s="141"/>
      <c r="FT769" s="141"/>
      <c r="FU769" s="141"/>
      <c r="FV769" s="141"/>
      <c r="FW769" s="141"/>
      <c r="FX769" s="141"/>
      <c r="FY769" s="141"/>
      <c r="FZ769" s="141"/>
      <c r="GA769" s="141"/>
      <c r="GB769" s="141"/>
      <c r="GC769" s="141"/>
      <c r="GD769" s="141"/>
      <c r="GE769" s="141"/>
      <c r="GF769" s="141"/>
      <c r="GG769" s="141"/>
      <c r="GH769" s="141"/>
      <c r="GI769" s="141"/>
      <c r="GJ769" s="141"/>
      <c r="GK769" s="141"/>
      <c r="GL769" s="141"/>
      <c r="GM769" s="140"/>
      <c r="GN769" s="140"/>
      <c r="GO769" s="140"/>
      <c r="GP769" s="140"/>
      <c r="GQ769" s="140"/>
      <c r="GR769" s="140"/>
      <c r="GS769" s="141"/>
      <c r="GT769" s="141"/>
      <c r="GU769" s="141"/>
      <c r="GV769" s="141"/>
      <c r="GW769" s="141"/>
      <c r="GX769" s="141"/>
      <c r="GY769" s="141"/>
      <c r="GZ769" s="141"/>
      <c r="HA769" s="141"/>
      <c r="HB769" s="142"/>
      <c r="HC769" s="142"/>
      <c r="HD769" s="142"/>
      <c r="HE769" s="142"/>
      <c r="HF769" s="142"/>
      <c r="HG769" s="142"/>
      <c r="HH769" s="142"/>
      <c r="HI769" s="142"/>
      <c r="HJ769" s="142"/>
      <c r="HK769" s="142"/>
      <c r="HL769" s="142"/>
      <c r="HM769" s="143"/>
      <c r="HN769" s="143"/>
      <c r="HO769" s="143"/>
      <c r="HP769" s="143"/>
      <c r="HQ769" s="143"/>
      <c r="HR769" s="143"/>
      <c r="HS769" s="141"/>
      <c r="HT769" s="141"/>
      <c r="HU769" s="141"/>
      <c r="HV769" s="141"/>
      <c r="HW769" s="141"/>
      <c r="HX769" s="141"/>
      <c r="HY769" s="141"/>
      <c r="HZ769" s="141"/>
      <c r="IA769" s="141"/>
      <c r="IB769" s="144"/>
      <c r="IC769" s="144"/>
      <c r="ID769" s="144"/>
      <c r="IE769" s="144"/>
      <c r="IF769" s="144"/>
      <c r="IG769" s="144"/>
      <c r="IH769" s="144"/>
      <c r="II769" s="144"/>
      <c r="IJ769" s="144"/>
      <c r="IK769" s="144"/>
      <c r="IL769" s="144"/>
      <c r="IM769" s="144"/>
      <c r="IN769" s="144"/>
      <c r="IO769" s="144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9"/>
      <c r="JO769" s="139"/>
      <c r="JP769" s="139"/>
      <c r="JQ769" s="139"/>
      <c r="JR769" s="139"/>
      <c r="JS769" s="139"/>
      <c r="JT769" s="139"/>
      <c r="JU769" s="139"/>
      <c r="JV769" s="139"/>
      <c r="JW769" s="139"/>
      <c r="JX769" s="139"/>
      <c r="JY769" s="139"/>
      <c r="JZ769" s="139"/>
      <c r="KA769" s="139"/>
      <c r="KB769" s="139"/>
      <c r="KC769" s="139"/>
      <c r="KD769" s="139"/>
      <c r="KE769" s="139"/>
      <c r="KF769" s="139"/>
      <c r="KG769" s="139"/>
      <c r="KH769" s="139"/>
      <c r="KI769" s="139"/>
      <c r="KJ769" s="139"/>
      <c r="KK769" s="139"/>
      <c r="KL769" s="139"/>
      <c r="KM769" s="139"/>
      <c r="KN769" s="139"/>
      <c r="KO769" s="139"/>
      <c r="KP769" s="139"/>
      <c r="KQ769" s="22"/>
      <c r="KR769" s="23"/>
      <c r="KS769" s="19"/>
      <c r="KT769" s="19"/>
      <c r="KU769" s="19"/>
      <c r="KV769" s="19"/>
      <c r="KW769" s="19"/>
      <c r="KX769" s="19"/>
      <c r="KY769" s="19"/>
      <c r="KZ769" s="19"/>
      <c r="LA769" s="19"/>
      <c r="LB769" s="19"/>
      <c r="LC769" s="19"/>
      <c r="LD769" s="19"/>
      <c r="LE769" s="19"/>
      <c r="LF769" s="19"/>
      <c r="LG769" s="19"/>
      <c r="LH769" s="19"/>
      <c r="LI769" s="19"/>
      <c r="LJ769" s="19"/>
      <c r="LK769" s="19"/>
      <c r="LL769" s="19"/>
      <c r="LM769" s="19"/>
      <c r="LN769" s="19"/>
      <c r="LO769" s="19"/>
      <c r="LP769" s="19"/>
      <c r="LQ769" s="19"/>
      <c r="LR769" s="19"/>
      <c r="LS769" s="19"/>
      <c r="LT769" s="19"/>
      <c r="LU769" s="19"/>
      <c r="LV769" s="19"/>
      <c r="LW769" s="19"/>
      <c r="LX769" s="19"/>
      <c r="LY769" s="19"/>
      <c r="LZ769" s="19"/>
      <c r="MA769" s="19"/>
      <c r="MB769" s="19"/>
      <c r="MC769" s="19"/>
      <c r="MD769" s="19"/>
      <c r="ME769" s="19"/>
      <c r="MF769" s="19"/>
      <c r="MG769" s="19"/>
      <c r="MH769" s="19"/>
      <c r="MI769" s="19"/>
      <c r="MJ769" s="19"/>
      <c r="MK769" s="19"/>
      <c r="ML769" s="19"/>
      <c r="MM769" s="19"/>
      <c r="MN769" s="19"/>
      <c r="MO769" s="19"/>
      <c r="MP769" s="19"/>
      <c r="MQ769" s="19"/>
      <c r="MR769" s="19"/>
      <c r="MS769" s="19"/>
      <c r="MT769" s="19"/>
      <c r="MU769" s="19"/>
      <c r="MV769" s="19"/>
      <c r="MW769" s="19"/>
      <c r="MX769" s="19"/>
      <c r="MY769" s="19"/>
      <c r="MZ769" s="19"/>
      <c r="NA769" s="19"/>
      <c r="NB769" s="19"/>
      <c r="NC769" s="19"/>
      <c r="ND769" s="19"/>
      <c r="NE769" s="19"/>
      <c r="NF769" s="19"/>
      <c r="NG769" s="19"/>
      <c r="NH769" s="19"/>
      <c r="NI769" s="19"/>
      <c r="NJ769" s="19"/>
      <c r="NK769" s="19"/>
      <c r="NL769" s="19"/>
      <c r="NM769" s="19"/>
      <c r="NN769" s="19"/>
      <c r="NO769" s="19"/>
      <c r="NP769" s="19"/>
      <c r="NQ769" s="19"/>
      <c r="NR769" s="19"/>
      <c r="NS769" s="19"/>
      <c r="NT769" s="19"/>
      <c r="NU769" s="19"/>
      <c r="NV769" s="19"/>
      <c r="NW769" s="19"/>
      <c r="NX769" s="19"/>
      <c r="NY769" s="19"/>
      <c r="NZ769" s="19"/>
      <c r="OA769" s="19"/>
      <c r="OB769" s="19"/>
      <c r="OC769" s="19"/>
      <c r="OD769" s="19"/>
      <c r="OE769" s="19"/>
      <c r="OF769" s="19"/>
      <c r="OG769" s="19"/>
      <c r="OH769" s="19"/>
      <c r="OI769" s="19"/>
      <c r="OJ769" s="19"/>
      <c r="OK769" s="19"/>
      <c r="OL769" s="19"/>
      <c r="OM769" s="19"/>
      <c r="ON769" s="19"/>
      <c r="OO769" s="19"/>
      <c r="OP769" s="19"/>
      <c r="OQ769" s="19"/>
      <c r="OR769" s="19"/>
      <c r="OS769" s="19"/>
      <c r="OT769" s="19"/>
      <c r="OU769" s="19"/>
      <c r="OV769" s="19"/>
      <c r="OW769" s="19"/>
      <c r="OX769" s="19"/>
      <c r="OY769" s="19"/>
      <c r="OZ769" s="19"/>
      <c r="PA769" s="19"/>
      <c r="PB769" s="19"/>
      <c r="PC769" s="19"/>
      <c r="PD769" s="19"/>
      <c r="PE769" s="19"/>
      <c r="PF769" s="19"/>
      <c r="PG769" s="19"/>
      <c r="PH769" s="19"/>
      <c r="PI769" s="19"/>
      <c r="PJ769" s="19"/>
      <c r="PK769" s="19"/>
      <c r="PL769" s="19"/>
      <c r="PM769" s="19"/>
      <c r="PN769" s="19"/>
      <c r="PO769" s="19"/>
      <c r="PP769" s="19"/>
      <c r="PQ769" s="19"/>
      <c r="PR769" s="19"/>
      <c r="PS769" s="19"/>
      <c r="PT769" s="19"/>
      <c r="PU769" s="19"/>
      <c r="PV769" s="19"/>
      <c r="PW769" s="19"/>
      <c r="PX769" s="19"/>
      <c r="PY769" s="19"/>
      <c r="PZ769" s="19"/>
      <c r="QA769" s="19"/>
      <c r="QB769" s="19"/>
      <c r="QC769" s="19"/>
      <c r="QD769" s="19"/>
      <c r="QE769" s="19"/>
      <c r="QF769" s="19"/>
      <c r="QG769" s="19"/>
      <c r="QH769" s="19"/>
      <c r="QI769" s="19"/>
      <c r="QJ769" s="19"/>
      <c r="QK769" s="19"/>
      <c r="QL769" s="19"/>
      <c r="QM769" s="19"/>
      <c r="QN769" s="19"/>
      <c r="QO769" s="19"/>
      <c r="QP769" s="19"/>
      <c r="QQ769" s="19"/>
      <c r="QR769" s="19"/>
      <c r="QS769" s="19"/>
      <c r="QT769" s="19"/>
      <c r="QU769" s="19"/>
      <c r="QV769" s="19"/>
      <c r="QW769" s="19"/>
      <c r="QX769" s="19"/>
      <c r="QY769" s="19"/>
      <c r="QZ769" s="19"/>
      <c r="RA769" s="19"/>
      <c r="RB769" s="19"/>
      <c r="RC769" s="19"/>
      <c r="RD769" s="19"/>
      <c r="RE769" s="19"/>
      <c r="RF769" s="19"/>
      <c r="RG769" s="19"/>
      <c r="RH769" s="19"/>
      <c r="RI769" s="19"/>
      <c r="RJ769" s="19"/>
      <c r="RK769" s="19"/>
      <c r="RL769" s="19"/>
      <c r="RM769" s="19"/>
      <c r="RN769" s="19"/>
      <c r="RO769" s="19"/>
      <c r="RP769" s="19"/>
      <c r="RQ769" s="19"/>
      <c r="RR769" s="19"/>
      <c r="RS769" s="19"/>
      <c r="RT769" s="19"/>
      <c r="RU769" s="19"/>
      <c r="RV769" s="19"/>
      <c r="RW769" s="19"/>
      <c r="RX769" s="19"/>
      <c r="RY769" s="19"/>
      <c r="RZ769" s="19"/>
      <c r="SA769" s="19"/>
      <c r="SB769" s="19"/>
      <c r="SC769" s="19"/>
      <c r="SD769" s="19"/>
      <c r="SE769" s="19"/>
      <c r="SF769" s="19"/>
      <c r="SG769" s="19"/>
      <c r="SH769" s="19"/>
      <c r="SI769" s="19"/>
      <c r="SJ769" s="19"/>
      <c r="SK769" s="19"/>
      <c r="SL769" s="19"/>
      <c r="SM769" s="19"/>
      <c r="SN769" s="19"/>
      <c r="SO769" s="19"/>
      <c r="SP769" s="19"/>
      <c r="SQ769" s="19"/>
      <c r="SR769" s="19"/>
      <c r="SS769" s="19"/>
      <c r="ST769" s="19"/>
      <c r="SU769" s="19"/>
      <c r="SV769" s="19"/>
      <c r="SW769" s="19"/>
      <c r="SX769" s="19"/>
      <c r="SY769" s="19"/>
      <c r="SZ769" s="19"/>
      <c r="TA769" s="19"/>
      <c r="TB769" s="19"/>
      <c r="TC769" s="19"/>
      <c r="TD769" s="19"/>
      <c r="TE769" s="19"/>
      <c r="TF769" s="19"/>
      <c r="TG769" s="19"/>
      <c r="TH769" s="19"/>
      <c r="TI769" s="19"/>
      <c r="TJ769" s="19"/>
      <c r="TK769" s="19"/>
      <c r="TL769" s="19"/>
      <c r="TM769" s="19"/>
      <c r="TN769" s="19"/>
      <c r="TO769" s="19"/>
      <c r="TP769" s="19"/>
      <c r="TQ769" s="19"/>
      <c r="TR769" s="19"/>
      <c r="TS769" s="19"/>
      <c r="TT769" s="19"/>
      <c r="TU769" s="19"/>
      <c r="TV769" s="19"/>
      <c r="TW769" s="19"/>
      <c r="TX769" s="19"/>
      <c r="TY769" s="19"/>
      <c r="TZ769" s="19"/>
      <c r="UA769" s="19"/>
      <c r="UB769" s="19"/>
      <c r="UC769" s="19"/>
      <c r="UD769" s="19"/>
      <c r="UE769" s="19"/>
      <c r="UF769" s="19"/>
      <c r="UG769" s="19"/>
      <c r="UH769" s="19"/>
      <c r="UI769" s="19"/>
      <c r="UJ769" s="19"/>
      <c r="UK769" s="19"/>
      <c r="UL769" s="19"/>
      <c r="UM769" s="19"/>
      <c r="UN769" s="19"/>
      <c r="UO769" s="19"/>
      <c r="UP769" s="19"/>
      <c r="UQ769" s="19"/>
      <c r="UR769" s="19"/>
      <c r="US769" s="19"/>
      <c r="UT769" s="19"/>
      <c r="UU769" s="19"/>
      <c r="UV769" s="19"/>
      <c r="UW769" s="19"/>
      <c r="UX769" s="19"/>
      <c r="UY769" s="19"/>
      <c r="UZ769" s="19"/>
      <c r="VA769" s="19"/>
      <c r="VB769" s="19"/>
      <c r="VC769" s="19"/>
      <c r="VD769" s="19"/>
      <c r="VE769" s="19"/>
      <c r="VF769" s="19"/>
      <c r="VG769" s="19"/>
      <c r="VH769" s="19"/>
      <c r="VI769" s="19"/>
      <c r="VJ769" s="19"/>
      <c r="VK769" s="19"/>
      <c r="VL769" s="19"/>
      <c r="VM769" s="19"/>
      <c r="VN769" s="19"/>
      <c r="VO769" s="19"/>
      <c r="VP769" s="19"/>
      <c r="VQ769" s="19"/>
      <c r="VR769" s="19"/>
      <c r="VS769" s="19"/>
      <c r="VT769" s="19"/>
      <c r="VU769" s="19"/>
      <c r="VV769" s="19"/>
      <c r="VW769" s="19"/>
      <c r="VX769" s="19"/>
      <c r="VY769" s="19"/>
      <c r="VZ769" s="19"/>
      <c r="WA769" s="19"/>
      <c r="WB769" s="19"/>
      <c r="WC769" s="19"/>
      <c r="WD769" s="19"/>
      <c r="WE769" s="19"/>
      <c r="WF769" s="19"/>
      <c r="WG769" s="19"/>
      <c r="WH769" s="19"/>
      <c r="WI769" s="19"/>
      <c r="WJ769" s="19"/>
      <c r="WK769" s="19"/>
      <c r="WL769" s="19"/>
      <c r="WM769" s="19"/>
      <c r="WN769" s="19"/>
      <c r="WO769" s="19"/>
      <c r="WP769" s="19"/>
      <c r="WQ769" s="19"/>
      <c r="WR769" s="19"/>
      <c r="WS769" s="19"/>
      <c r="WT769" s="19"/>
      <c r="WU769" s="19"/>
      <c r="WV769" s="19"/>
    </row>
    <row r="770" spans="1:620" s="20" customFormat="1" ht="43.5" customHeight="1" x14ac:dyDescent="0.2">
      <c r="A770" s="43" t="s">
        <v>1002</v>
      </c>
      <c r="B770" s="44"/>
      <c r="C770" s="44"/>
      <c r="D770" s="44"/>
      <c r="E770" s="45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60" t="s">
        <v>542</v>
      </c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 t="s">
        <v>77</v>
      </c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84" t="s">
        <v>94</v>
      </c>
      <c r="AZ770" s="84"/>
      <c r="BA770" s="84"/>
      <c r="BB770" s="84"/>
      <c r="BC770" s="84"/>
      <c r="BD770" s="84"/>
      <c r="BE770" s="60" t="s">
        <v>95</v>
      </c>
      <c r="BF770" s="60"/>
      <c r="BG770" s="60"/>
      <c r="BH770" s="60"/>
      <c r="BI770" s="60"/>
      <c r="BJ770" s="60"/>
      <c r="BK770" s="60"/>
      <c r="BL770" s="60"/>
      <c r="BM770" s="60"/>
      <c r="BN770" s="59" t="s">
        <v>630</v>
      </c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  <c r="BY770" s="76" t="s">
        <v>22</v>
      </c>
      <c r="BZ770" s="76"/>
      <c r="CA770" s="76"/>
      <c r="CB770" s="76"/>
      <c r="CC770" s="76"/>
      <c r="CD770" s="76"/>
      <c r="CE770" s="62" t="s">
        <v>80</v>
      </c>
      <c r="CF770" s="62"/>
      <c r="CG770" s="62"/>
      <c r="CH770" s="62"/>
      <c r="CI770" s="62"/>
      <c r="CJ770" s="62"/>
      <c r="CK770" s="62"/>
      <c r="CL770" s="62"/>
      <c r="CM770" s="62"/>
      <c r="CN770" s="85">
        <v>300000</v>
      </c>
      <c r="CO770" s="85"/>
      <c r="CP770" s="85"/>
      <c r="CQ770" s="85"/>
      <c r="CR770" s="85"/>
      <c r="CS770" s="85"/>
      <c r="CT770" s="85"/>
      <c r="CU770" s="85"/>
      <c r="CV770" s="85"/>
      <c r="CW770" s="85"/>
      <c r="CX770" s="85"/>
      <c r="CY770" s="85"/>
      <c r="CZ770" s="85"/>
      <c r="DA770" s="85"/>
      <c r="DB770" s="59" t="s">
        <v>634</v>
      </c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 t="s">
        <v>644</v>
      </c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62" t="s">
        <v>86</v>
      </c>
      <c r="EA770" s="62"/>
      <c r="EB770" s="62"/>
      <c r="EC770" s="62"/>
      <c r="ED770" s="62"/>
      <c r="EE770" s="62"/>
      <c r="EF770" s="62"/>
      <c r="EG770" s="62"/>
      <c r="EH770" s="62"/>
      <c r="EI770" s="62"/>
      <c r="EJ770" s="62"/>
      <c r="EK770" s="62"/>
      <c r="EL770" s="62" t="s">
        <v>84</v>
      </c>
      <c r="EM770" s="62"/>
      <c r="EN770" s="62"/>
      <c r="EO770" s="62"/>
      <c r="EP770" s="62"/>
      <c r="EQ770" s="62"/>
      <c r="ER770" s="62"/>
      <c r="ES770" s="62"/>
      <c r="ET770" s="62"/>
      <c r="EU770" s="62"/>
      <c r="EV770" s="62"/>
      <c r="EW770" s="62"/>
      <c r="EX770" s="62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1"/>
      <c r="FM770" s="141"/>
      <c r="FN770" s="141"/>
      <c r="FO770" s="141"/>
      <c r="FP770" s="141"/>
      <c r="FQ770" s="141"/>
      <c r="FR770" s="141"/>
      <c r="FS770" s="141"/>
      <c r="FT770" s="141"/>
      <c r="FU770" s="141"/>
      <c r="FV770" s="141"/>
      <c r="FW770" s="141"/>
      <c r="FX770" s="141"/>
      <c r="FY770" s="141"/>
      <c r="FZ770" s="141"/>
      <c r="GA770" s="141"/>
      <c r="GB770" s="141"/>
      <c r="GC770" s="141"/>
      <c r="GD770" s="141"/>
      <c r="GE770" s="141"/>
      <c r="GF770" s="141"/>
      <c r="GG770" s="141"/>
      <c r="GH770" s="141"/>
      <c r="GI770" s="141"/>
      <c r="GJ770" s="141"/>
      <c r="GK770" s="141"/>
      <c r="GL770" s="141"/>
      <c r="GM770" s="140"/>
      <c r="GN770" s="140"/>
      <c r="GO770" s="140"/>
      <c r="GP770" s="140"/>
      <c r="GQ770" s="140"/>
      <c r="GR770" s="140"/>
      <c r="GS770" s="141"/>
      <c r="GT770" s="141"/>
      <c r="GU770" s="141"/>
      <c r="GV770" s="141"/>
      <c r="GW770" s="141"/>
      <c r="GX770" s="141"/>
      <c r="GY770" s="141"/>
      <c r="GZ770" s="141"/>
      <c r="HA770" s="141"/>
      <c r="HB770" s="142"/>
      <c r="HC770" s="142"/>
      <c r="HD770" s="142"/>
      <c r="HE770" s="142"/>
      <c r="HF770" s="142"/>
      <c r="HG770" s="142"/>
      <c r="HH770" s="142"/>
      <c r="HI770" s="142"/>
      <c r="HJ770" s="142"/>
      <c r="HK770" s="142"/>
      <c r="HL770" s="142"/>
      <c r="HM770" s="143"/>
      <c r="HN770" s="143"/>
      <c r="HO770" s="143"/>
      <c r="HP770" s="143"/>
      <c r="HQ770" s="143"/>
      <c r="HR770" s="143"/>
      <c r="HS770" s="141"/>
      <c r="HT770" s="141"/>
      <c r="HU770" s="141"/>
      <c r="HV770" s="141"/>
      <c r="HW770" s="141"/>
      <c r="HX770" s="141"/>
      <c r="HY770" s="141"/>
      <c r="HZ770" s="141"/>
      <c r="IA770" s="141"/>
      <c r="IB770" s="144"/>
      <c r="IC770" s="144"/>
      <c r="ID770" s="144"/>
      <c r="IE770" s="144"/>
      <c r="IF770" s="144"/>
      <c r="IG770" s="144"/>
      <c r="IH770" s="144"/>
      <c r="II770" s="144"/>
      <c r="IJ770" s="144"/>
      <c r="IK770" s="144"/>
      <c r="IL770" s="144"/>
      <c r="IM770" s="144"/>
      <c r="IN770" s="144"/>
      <c r="IO770" s="144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9"/>
      <c r="JO770" s="139"/>
      <c r="JP770" s="139"/>
      <c r="JQ770" s="139"/>
      <c r="JR770" s="139"/>
      <c r="JS770" s="139"/>
      <c r="JT770" s="139"/>
      <c r="JU770" s="139"/>
      <c r="JV770" s="139"/>
      <c r="JW770" s="139"/>
      <c r="JX770" s="139"/>
      <c r="JY770" s="139"/>
      <c r="JZ770" s="139"/>
      <c r="KA770" s="139"/>
      <c r="KB770" s="139"/>
      <c r="KC770" s="139"/>
      <c r="KD770" s="139"/>
      <c r="KE770" s="139"/>
      <c r="KF770" s="139"/>
      <c r="KG770" s="139"/>
      <c r="KH770" s="139"/>
      <c r="KI770" s="139"/>
      <c r="KJ770" s="139"/>
      <c r="KK770" s="139"/>
      <c r="KL770" s="139"/>
      <c r="KM770" s="139"/>
      <c r="KN770" s="139"/>
      <c r="KO770" s="139"/>
      <c r="KP770" s="139"/>
      <c r="KQ770" s="22"/>
      <c r="KR770" s="23"/>
      <c r="KS770" s="19"/>
      <c r="KT770" s="19"/>
      <c r="KU770" s="19"/>
      <c r="KV770" s="19"/>
      <c r="KW770" s="19"/>
      <c r="KX770" s="19"/>
      <c r="KY770" s="19"/>
      <c r="KZ770" s="19"/>
      <c r="LA770" s="19"/>
      <c r="LB770" s="19"/>
      <c r="LC770" s="19"/>
      <c r="LD770" s="19"/>
      <c r="LE770" s="19"/>
      <c r="LF770" s="19"/>
      <c r="LG770" s="19"/>
      <c r="LH770" s="19"/>
      <c r="LI770" s="19"/>
      <c r="LJ770" s="19"/>
      <c r="LK770" s="19"/>
      <c r="LL770" s="19"/>
      <c r="LM770" s="19"/>
      <c r="LN770" s="19"/>
      <c r="LO770" s="19"/>
      <c r="LP770" s="19"/>
      <c r="LQ770" s="19"/>
      <c r="LR770" s="19"/>
      <c r="LS770" s="19"/>
      <c r="LT770" s="19"/>
      <c r="LU770" s="19"/>
      <c r="LV770" s="19"/>
      <c r="LW770" s="19"/>
      <c r="LX770" s="19"/>
      <c r="LY770" s="19"/>
      <c r="LZ770" s="19"/>
      <c r="MA770" s="19"/>
      <c r="MB770" s="19"/>
      <c r="MC770" s="19"/>
      <c r="MD770" s="19"/>
      <c r="ME770" s="19"/>
      <c r="MF770" s="19"/>
      <c r="MG770" s="19"/>
      <c r="MH770" s="19"/>
      <c r="MI770" s="19"/>
      <c r="MJ770" s="19"/>
      <c r="MK770" s="19"/>
      <c r="ML770" s="19"/>
      <c r="MM770" s="19"/>
      <c r="MN770" s="19"/>
      <c r="MO770" s="19"/>
      <c r="MP770" s="19"/>
      <c r="MQ770" s="19"/>
      <c r="MR770" s="19"/>
      <c r="MS770" s="19"/>
      <c r="MT770" s="19"/>
      <c r="MU770" s="19"/>
      <c r="MV770" s="19"/>
      <c r="MW770" s="19"/>
      <c r="MX770" s="19"/>
      <c r="MY770" s="19"/>
      <c r="MZ770" s="19"/>
      <c r="NA770" s="19"/>
      <c r="NB770" s="19"/>
      <c r="NC770" s="19"/>
      <c r="ND770" s="19"/>
      <c r="NE770" s="19"/>
      <c r="NF770" s="19"/>
      <c r="NG770" s="19"/>
      <c r="NH770" s="19"/>
      <c r="NI770" s="19"/>
      <c r="NJ770" s="19"/>
      <c r="NK770" s="19"/>
      <c r="NL770" s="19"/>
      <c r="NM770" s="19"/>
      <c r="NN770" s="19"/>
      <c r="NO770" s="19"/>
      <c r="NP770" s="19"/>
      <c r="NQ770" s="19"/>
      <c r="NR770" s="19"/>
      <c r="NS770" s="19"/>
      <c r="NT770" s="19"/>
      <c r="NU770" s="19"/>
      <c r="NV770" s="19"/>
      <c r="NW770" s="19"/>
      <c r="NX770" s="19"/>
      <c r="NY770" s="19"/>
      <c r="NZ770" s="19"/>
      <c r="OA770" s="19"/>
      <c r="OB770" s="19"/>
      <c r="OC770" s="19"/>
      <c r="OD770" s="19"/>
      <c r="OE770" s="19"/>
      <c r="OF770" s="19"/>
      <c r="OG770" s="19"/>
      <c r="OH770" s="19"/>
      <c r="OI770" s="19"/>
      <c r="OJ770" s="19"/>
      <c r="OK770" s="19"/>
      <c r="OL770" s="19"/>
      <c r="OM770" s="19"/>
      <c r="ON770" s="19"/>
      <c r="OO770" s="19"/>
      <c r="OP770" s="19"/>
      <c r="OQ770" s="19"/>
      <c r="OR770" s="19"/>
      <c r="OS770" s="19"/>
      <c r="OT770" s="19"/>
      <c r="OU770" s="19"/>
      <c r="OV770" s="19"/>
      <c r="OW770" s="19"/>
      <c r="OX770" s="19"/>
      <c r="OY770" s="19"/>
      <c r="OZ770" s="19"/>
      <c r="PA770" s="19"/>
      <c r="PB770" s="19"/>
      <c r="PC770" s="19"/>
      <c r="PD770" s="19"/>
      <c r="PE770" s="19"/>
      <c r="PF770" s="19"/>
      <c r="PG770" s="19"/>
      <c r="PH770" s="19"/>
      <c r="PI770" s="19"/>
      <c r="PJ770" s="19"/>
      <c r="PK770" s="19"/>
      <c r="PL770" s="19"/>
      <c r="PM770" s="19"/>
      <c r="PN770" s="19"/>
      <c r="PO770" s="19"/>
      <c r="PP770" s="19"/>
      <c r="PQ770" s="19"/>
      <c r="PR770" s="19"/>
      <c r="PS770" s="19"/>
      <c r="PT770" s="19"/>
      <c r="PU770" s="19"/>
      <c r="PV770" s="19"/>
      <c r="PW770" s="19"/>
      <c r="PX770" s="19"/>
      <c r="PY770" s="19"/>
      <c r="PZ770" s="19"/>
      <c r="QA770" s="19"/>
      <c r="QB770" s="19"/>
      <c r="QC770" s="19"/>
      <c r="QD770" s="19"/>
      <c r="QE770" s="19"/>
      <c r="QF770" s="19"/>
      <c r="QG770" s="19"/>
      <c r="QH770" s="19"/>
      <c r="QI770" s="19"/>
      <c r="QJ770" s="19"/>
      <c r="QK770" s="19"/>
      <c r="QL770" s="19"/>
      <c r="QM770" s="19"/>
      <c r="QN770" s="19"/>
      <c r="QO770" s="19"/>
      <c r="QP770" s="19"/>
      <c r="QQ770" s="19"/>
      <c r="QR770" s="19"/>
      <c r="QS770" s="19"/>
      <c r="QT770" s="19"/>
      <c r="QU770" s="19"/>
      <c r="QV770" s="19"/>
      <c r="QW770" s="19"/>
      <c r="QX770" s="19"/>
      <c r="QY770" s="19"/>
      <c r="QZ770" s="19"/>
      <c r="RA770" s="19"/>
      <c r="RB770" s="19"/>
      <c r="RC770" s="19"/>
      <c r="RD770" s="19"/>
      <c r="RE770" s="19"/>
      <c r="RF770" s="19"/>
      <c r="RG770" s="19"/>
      <c r="RH770" s="19"/>
      <c r="RI770" s="19"/>
      <c r="RJ770" s="19"/>
      <c r="RK770" s="19"/>
      <c r="RL770" s="19"/>
      <c r="RM770" s="19"/>
      <c r="RN770" s="19"/>
      <c r="RO770" s="19"/>
      <c r="RP770" s="19"/>
      <c r="RQ770" s="19"/>
      <c r="RR770" s="19"/>
      <c r="RS770" s="19"/>
      <c r="RT770" s="19"/>
      <c r="RU770" s="19"/>
      <c r="RV770" s="19"/>
      <c r="RW770" s="19"/>
      <c r="RX770" s="19"/>
      <c r="RY770" s="19"/>
      <c r="RZ770" s="19"/>
      <c r="SA770" s="19"/>
      <c r="SB770" s="19"/>
      <c r="SC770" s="19"/>
      <c r="SD770" s="19"/>
      <c r="SE770" s="19"/>
      <c r="SF770" s="19"/>
      <c r="SG770" s="19"/>
      <c r="SH770" s="19"/>
      <c r="SI770" s="19"/>
      <c r="SJ770" s="19"/>
      <c r="SK770" s="19"/>
      <c r="SL770" s="19"/>
      <c r="SM770" s="19"/>
      <c r="SN770" s="19"/>
      <c r="SO770" s="19"/>
      <c r="SP770" s="19"/>
      <c r="SQ770" s="19"/>
      <c r="SR770" s="19"/>
      <c r="SS770" s="19"/>
      <c r="ST770" s="19"/>
      <c r="SU770" s="19"/>
      <c r="SV770" s="19"/>
      <c r="SW770" s="19"/>
      <c r="SX770" s="19"/>
      <c r="SY770" s="19"/>
      <c r="SZ770" s="19"/>
      <c r="TA770" s="19"/>
      <c r="TB770" s="19"/>
      <c r="TC770" s="19"/>
      <c r="TD770" s="19"/>
      <c r="TE770" s="19"/>
      <c r="TF770" s="19"/>
      <c r="TG770" s="19"/>
      <c r="TH770" s="19"/>
      <c r="TI770" s="19"/>
      <c r="TJ770" s="19"/>
      <c r="TK770" s="19"/>
      <c r="TL770" s="19"/>
      <c r="TM770" s="19"/>
      <c r="TN770" s="19"/>
      <c r="TO770" s="19"/>
      <c r="TP770" s="19"/>
      <c r="TQ770" s="19"/>
      <c r="TR770" s="19"/>
      <c r="TS770" s="19"/>
      <c r="TT770" s="19"/>
      <c r="TU770" s="19"/>
      <c r="TV770" s="19"/>
      <c r="TW770" s="19"/>
      <c r="TX770" s="19"/>
      <c r="TY770" s="19"/>
      <c r="TZ770" s="19"/>
      <c r="UA770" s="19"/>
      <c r="UB770" s="19"/>
      <c r="UC770" s="19"/>
      <c r="UD770" s="19"/>
      <c r="UE770" s="19"/>
      <c r="UF770" s="19"/>
      <c r="UG770" s="19"/>
      <c r="UH770" s="19"/>
      <c r="UI770" s="19"/>
      <c r="UJ770" s="19"/>
      <c r="UK770" s="19"/>
      <c r="UL770" s="19"/>
      <c r="UM770" s="19"/>
      <c r="UN770" s="19"/>
      <c r="UO770" s="19"/>
      <c r="UP770" s="19"/>
      <c r="UQ770" s="19"/>
      <c r="UR770" s="19"/>
      <c r="US770" s="19"/>
      <c r="UT770" s="19"/>
      <c r="UU770" s="19"/>
      <c r="UV770" s="19"/>
      <c r="UW770" s="19"/>
      <c r="UX770" s="19"/>
      <c r="UY770" s="19"/>
      <c r="UZ770" s="19"/>
      <c r="VA770" s="19"/>
      <c r="VB770" s="19"/>
      <c r="VC770" s="19"/>
      <c r="VD770" s="19"/>
      <c r="VE770" s="19"/>
      <c r="VF770" s="19"/>
      <c r="VG770" s="19"/>
      <c r="VH770" s="19"/>
      <c r="VI770" s="19"/>
      <c r="VJ770" s="19"/>
      <c r="VK770" s="19"/>
      <c r="VL770" s="19"/>
      <c r="VM770" s="19"/>
      <c r="VN770" s="19"/>
      <c r="VO770" s="19"/>
      <c r="VP770" s="19"/>
      <c r="VQ770" s="19"/>
      <c r="VR770" s="19"/>
      <c r="VS770" s="19"/>
      <c r="VT770" s="19"/>
      <c r="VU770" s="19"/>
      <c r="VV770" s="19"/>
      <c r="VW770" s="19"/>
      <c r="VX770" s="19"/>
      <c r="VY770" s="19"/>
      <c r="VZ770" s="19"/>
      <c r="WA770" s="19"/>
      <c r="WB770" s="19"/>
      <c r="WC770" s="19"/>
      <c r="WD770" s="19"/>
      <c r="WE770" s="19"/>
      <c r="WF770" s="19"/>
      <c r="WG770" s="19"/>
      <c r="WH770" s="19"/>
      <c r="WI770" s="19"/>
      <c r="WJ770" s="19"/>
      <c r="WK770" s="19"/>
      <c r="WL770" s="19"/>
      <c r="WM770" s="19"/>
      <c r="WN770" s="19"/>
      <c r="WO770" s="19"/>
      <c r="WP770" s="19"/>
      <c r="WQ770" s="19"/>
      <c r="WR770" s="19"/>
      <c r="WS770" s="19"/>
      <c r="WT770" s="19"/>
      <c r="WU770" s="19"/>
      <c r="WV770" s="19"/>
    </row>
    <row r="771" spans="1:620" s="20" customFormat="1" ht="43.5" customHeight="1" x14ac:dyDescent="0.2">
      <c r="A771" s="43" t="s">
        <v>1003</v>
      </c>
      <c r="B771" s="44"/>
      <c r="C771" s="44"/>
      <c r="D771" s="44"/>
      <c r="E771" s="45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60" t="s">
        <v>623</v>
      </c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 t="s">
        <v>77</v>
      </c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84" t="s">
        <v>313</v>
      </c>
      <c r="AZ771" s="84"/>
      <c r="BA771" s="84"/>
      <c r="BB771" s="84"/>
      <c r="BC771" s="84"/>
      <c r="BD771" s="84"/>
      <c r="BE771" s="60" t="s">
        <v>313</v>
      </c>
      <c r="BF771" s="60"/>
      <c r="BG771" s="60"/>
      <c r="BH771" s="60"/>
      <c r="BI771" s="60"/>
      <c r="BJ771" s="60"/>
      <c r="BK771" s="60"/>
      <c r="BL771" s="60"/>
      <c r="BM771" s="60"/>
      <c r="BN771" s="76" t="s">
        <v>126</v>
      </c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76" t="s">
        <v>22</v>
      </c>
      <c r="BZ771" s="76"/>
      <c r="CA771" s="76"/>
      <c r="CB771" s="76"/>
      <c r="CC771" s="76"/>
      <c r="CD771" s="76"/>
      <c r="CE771" s="62" t="s">
        <v>80</v>
      </c>
      <c r="CF771" s="62"/>
      <c r="CG771" s="62"/>
      <c r="CH771" s="62"/>
      <c r="CI771" s="62"/>
      <c r="CJ771" s="62"/>
      <c r="CK771" s="62"/>
      <c r="CL771" s="62"/>
      <c r="CM771" s="62"/>
      <c r="CN771" s="85">
        <v>505000</v>
      </c>
      <c r="CO771" s="85"/>
      <c r="CP771" s="85"/>
      <c r="CQ771" s="85"/>
      <c r="CR771" s="85"/>
      <c r="CS771" s="85"/>
      <c r="CT771" s="85"/>
      <c r="CU771" s="85"/>
      <c r="CV771" s="85"/>
      <c r="CW771" s="85"/>
      <c r="CX771" s="85"/>
      <c r="CY771" s="85"/>
      <c r="CZ771" s="85"/>
      <c r="DA771" s="85"/>
      <c r="DB771" s="59" t="s">
        <v>634</v>
      </c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 t="s">
        <v>644</v>
      </c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62" t="s">
        <v>86</v>
      </c>
      <c r="EA771" s="62"/>
      <c r="EB771" s="62"/>
      <c r="EC771" s="62"/>
      <c r="ED771" s="62"/>
      <c r="EE771" s="62"/>
      <c r="EF771" s="62"/>
      <c r="EG771" s="62"/>
      <c r="EH771" s="62"/>
      <c r="EI771" s="62"/>
      <c r="EJ771" s="62"/>
      <c r="EK771" s="62"/>
      <c r="EL771" s="62" t="s">
        <v>84</v>
      </c>
      <c r="EM771" s="62"/>
      <c r="EN771" s="62"/>
      <c r="EO771" s="62"/>
      <c r="EP771" s="62"/>
      <c r="EQ771" s="62"/>
      <c r="ER771" s="62"/>
      <c r="ES771" s="62"/>
      <c r="ET771" s="62"/>
      <c r="EU771" s="62"/>
      <c r="EV771" s="62"/>
      <c r="EW771" s="62"/>
      <c r="EX771" s="62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1"/>
      <c r="FM771" s="141"/>
      <c r="FN771" s="141"/>
      <c r="FO771" s="141"/>
      <c r="FP771" s="141"/>
      <c r="FQ771" s="141"/>
      <c r="FR771" s="141"/>
      <c r="FS771" s="141"/>
      <c r="FT771" s="141"/>
      <c r="FU771" s="141"/>
      <c r="FV771" s="141"/>
      <c r="FW771" s="141"/>
      <c r="FX771" s="141"/>
      <c r="FY771" s="141"/>
      <c r="FZ771" s="141"/>
      <c r="GA771" s="141"/>
      <c r="GB771" s="141"/>
      <c r="GC771" s="141"/>
      <c r="GD771" s="141"/>
      <c r="GE771" s="141"/>
      <c r="GF771" s="141"/>
      <c r="GG771" s="141"/>
      <c r="GH771" s="141"/>
      <c r="GI771" s="141"/>
      <c r="GJ771" s="141"/>
      <c r="GK771" s="141"/>
      <c r="GL771" s="141"/>
      <c r="GM771" s="140"/>
      <c r="GN771" s="140"/>
      <c r="GO771" s="140"/>
      <c r="GP771" s="140"/>
      <c r="GQ771" s="140"/>
      <c r="GR771" s="140"/>
      <c r="GS771" s="141"/>
      <c r="GT771" s="141"/>
      <c r="GU771" s="141"/>
      <c r="GV771" s="141"/>
      <c r="GW771" s="141"/>
      <c r="GX771" s="141"/>
      <c r="GY771" s="141"/>
      <c r="GZ771" s="141"/>
      <c r="HA771" s="141"/>
      <c r="HB771" s="142"/>
      <c r="HC771" s="142"/>
      <c r="HD771" s="142"/>
      <c r="HE771" s="142"/>
      <c r="HF771" s="142"/>
      <c r="HG771" s="142"/>
      <c r="HH771" s="142"/>
      <c r="HI771" s="142"/>
      <c r="HJ771" s="142"/>
      <c r="HK771" s="142"/>
      <c r="HL771" s="142"/>
      <c r="HM771" s="143"/>
      <c r="HN771" s="143"/>
      <c r="HO771" s="143"/>
      <c r="HP771" s="143"/>
      <c r="HQ771" s="143"/>
      <c r="HR771" s="143"/>
      <c r="HS771" s="141"/>
      <c r="HT771" s="141"/>
      <c r="HU771" s="141"/>
      <c r="HV771" s="141"/>
      <c r="HW771" s="141"/>
      <c r="HX771" s="141"/>
      <c r="HY771" s="141"/>
      <c r="HZ771" s="141"/>
      <c r="IA771" s="141"/>
      <c r="IB771" s="144"/>
      <c r="IC771" s="144"/>
      <c r="ID771" s="144"/>
      <c r="IE771" s="144"/>
      <c r="IF771" s="144"/>
      <c r="IG771" s="144"/>
      <c r="IH771" s="144"/>
      <c r="II771" s="144"/>
      <c r="IJ771" s="144"/>
      <c r="IK771" s="144"/>
      <c r="IL771" s="144"/>
      <c r="IM771" s="144"/>
      <c r="IN771" s="144"/>
      <c r="IO771" s="144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9"/>
      <c r="JO771" s="139"/>
      <c r="JP771" s="139"/>
      <c r="JQ771" s="139"/>
      <c r="JR771" s="139"/>
      <c r="JS771" s="139"/>
      <c r="JT771" s="139"/>
      <c r="JU771" s="139"/>
      <c r="JV771" s="139"/>
      <c r="JW771" s="139"/>
      <c r="JX771" s="139"/>
      <c r="JY771" s="139"/>
      <c r="JZ771" s="139"/>
      <c r="KA771" s="139"/>
      <c r="KB771" s="139"/>
      <c r="KC771" s="139"/>
      <c r="KD771" s="139"/>
      <c r="KE771" s="139"/>
      <c r="KF771" s="139"/>
      <c r="KG771" s="139"/>
      <c r="KH771" s="139"/>
      <c r="KI771" s="139"/>
      <c r="KJ771" s="139"/>
      <c r="KK771" s="139"/>
      <c r="KL771" s="139"/>
      <c r="KM771" s="139"/>
      <c r="KN771" s="139"/>
      <c r="KO771" s="139"/>
      <c r="KP771" s="139"/>
      <c r="KQ771" s="22"/>
      <c r="KR771" s="23"/>
      <c r="KS771" s="19"/>
      <c r="KT771" s="19"/>
      <c r="KU771" s="19"/>
      <c r="KV771" s="19"/>
      <c r="KW771" s="19"/>
      <c r="KX771" s="19"/>
      <c r="KY771" s="19"/>
      <c r="KZ771" s="19"/>
      <c r="LA771" s="19"/>
      <c r="LB771" s="19"/>
      <c r="LC771" s="19"/>
      <c r="LD771" s="19"/>
      <c r="LE771" s="19"/>
      <c r="LF771" s="19"/>
      <c r="LG771" s="19"/>
      <c r="LH771" s="19"/>
      <c r="LI771" s="19"/>
      <c r="LJ771" s="19"/>
      <c r="LK771" s="19"/>
      <c r="LL771" s="19"/>
      <c r="LM771" s="19"/>
      <c r="LN771" s="19"/>
      <c r="LO771" s="19"/>
      <c r="LP771" s="19"/>
      <c r="LQ771" s="19"/>
      <c r="LR771" s="19"/>
      <c r="LS771" s="19"/>
      <c r="LT771" s="19"/>
      <c r="LU771" s="19"/>
      <c r="LV771" s="19"/>
      <c r="LW771" s="19"/>
      <c r="LX771" s="19"/>
      <c r="LY771" s="19"/>
      <c r="LZ771" s="19"/>
      <c r="MA771" s="19"/>
      <c r="MB771" s="19"/>
      <c r="MC771" s="19"/>
      <c r="MD771" s="19"/>
      <c r="ME771" s="19"/>
      <c r="MF771" s="19"/>
      <c r="MG771" s="19"/>
      <c r="MH771" s="19"/>
      <c r="MI771" s="19"/>
      <c r="MJ771" s="19"/>
      <c r="MK771" s="19"/>
      <c r="ML771" s="19"/>
      <c r="MM771" s="19"/>
      <c r="MN771" s="19"/>
      <c r="MO771" s="19"/>
      <c r="MP771" s="19"/>
      <c r="MQ771" s="19"/>
      <c r="MR771" s="19"/>
      <c r="MS771" s="19"/>
      <c r="MT771" s="19"/>
      <c r="MU771" s="19"/>
      <c r="MV771" s="19"/>
      <c r="MW771" s="19"/>
      <c r="MX771" s="19"/>
      <c r="MY771" s="19"/>
      <c r="MZ771" s="19"/>
      <c r="NA771" s="19"/>
      <c r="NB771" s="19"/>
      <c r="NC771" s="19"/>
      <c r="ND771" s="19"/>
      <c r="NE771" s="19"/>
      <c r="NF771" s="19"/>
      <c r="NG771" s="19"/>
      <c r="NH771" s="19"/>
      <c r="NI771" s="19"/>
      <c r="NJ771" s="19"/>
      <c r="NK771" s="19"/>
      <c r="NL771" s="19"/>
      <c r="NM771" s="19"/>
      <c r="NN771" s="19"/>
      <c r="NO771" s="19"/>
      <c r="NP771" s="19"/>
      <c r="NQ771" s="19"/>
      <c r="NR771" s="19"/>
      <c r="NS771" s="19"/>
      <c r="NT771" s="19"/>
      <c r="NU771" s="19"/>
      <c r="NV771" s="19"/>
      <c r="NW771" s="19"/>
      <c r="NX771" s="19"/>
      <c r="NY771" s="19"/>
      <c r="NZ771" s="19"/>
      <c r="OA771" s="19"/>
      <c r="OB771" s="19"/>
      <c r="OC771" s="19"/>
      <c r="OD771" s="19"/>
      <c r="OE771" s="19"/>
      <c r="OF771" s="19"/>
      <c r="OG771" s="19"/>
      <c r="OH771" s="19"/>
      <c r="OI771" s="19"/>
      <c r="OJ771" s="19"/>
      <c r="OK771" s="19"/>
      <c r="OL771" s="19"/>
      <c r="OM771" s="19"/>
      <c r="ON771" s="19"/>
      <c r="OO771" s="19"/>
      <c r="OP771" s="19"/>
      <c r="OQ771" s="19"/>
      <c r="OR771" s="19"/>
      <c r="OS771" s="19"/>
      <c r="OT771" s="19"/>
      <c r="OU771" s="19"/>
      <c r="OV771" s="19"/>
      <c r="OW771" s="19"/>
      <c r="OX771" s="19"/>
      <c r="OY771" s="19"/>
      <c r="OZ771" s="19"/>
      <c r="PA771" s="19"/>
      <c r="PB771" s="19"/>
      <c r="PC771" s="19"/>
      <c r="PD771" s="19"/>
      <c r="PE771" s="19"/>
      <c r="PF771" s="19"/>
      <c r="PG771" s="19"/>
      <c r="PH771" s="19"/>
      <c r="PI771" s="19"/>
      <c r="PJ771" s="19"/>
      <c r="PK771" s="19"/>
      <c r="PL771" s="19"/>
      <c r="PM771" s="19"/>
      <c r="PN771" s="19"/>
      <c r="PO771" s="19"/>
      <c r="PP771" s="19"/>
      <c r="PQ771" s="19"/>
      <c r="PR771" s="19"/>
      <c r="PS771" s="19"/>
      <c r="PT771" s="19"/>
      <c r="PU771" s="19"/>
      <c r="PV771" s="19"/>
      <c r="PW771" s="19"/>
      <c r="PX771" s="19"/>
      <c r="PY771" s="19"/>
      <c r="PZ771" s="19"/>
      <c r="QA771" s="19"/>
      <c r="QB771" s="19"/>
      <c r="QC771" s="19"/>
      <c r="QD771" s="19"/>
      <c r="QE771" s="19"/>
      <c r="QF771" s="19"/>
      <c r="QG771" s="19"/>
      <c r="QH771" s="19"/>
      <c r="QI771" s="19"/>
      <c r="QJ771" s="19"/>
      <c r="QK771" s="19"/>
      <c r="QL771" s="19"/>
      <c r="QM771" s="19"/>
      <c r="QN771" s="19"/>
      <c r="QO771" s="19"/>
      <c r="QP771" s="19"/>
      <c r="QQ771" s="19"/>
      <c r="QR771" s="19"/>
      <c r="QS771" s="19"/>
      <c r="QT771" s="19"/>
      <c r="QU771" s="19"/>
      <c r="QV771" s="19"/>
      <c r="QW771" s="19"/>
      <c r="QX771" s="19"/>
      <c r="QY771" s="19"/>
      <c r="QZ771" s="19"/>
      <c r="RA771" s="19"/>
      <c r="RB771" s="19"/>
      <c r="RC771" s="19"/>
      <c r="RD771" s="19"/>
      <c r="RE771" s="19"/>
      <c r="RF771" s="19"/>
      <c r="RG771" s="19"/>
      <c r="RH771" s="19"/>
      <c r="RI771" s="19"/>
      <c r="RJ771" s="19"/>
      <c r="RK771" s="19"/>
      <c r="RL771" s="19"/>
      <c r="RM771" s="19"/>
      <c r="RN771" s="19"/>
      <c r="RO771" s="19"/>
      <c r="RP771" s="19"/>
      <c r="RQ771" s="19"/>
      <c r="RR771" s="19"/>
      <c r="RS771" s="19"/>
      <c r="RT771" s="19"/>
      <c r="RU771" s="19"/>
      <c r="RV771" s="19"/>
      <c r="RW771" s="19"/>
      <c r="RX771" s="19"/>
      <c r="RY771" s="19"/>
      <c r="RZ771" s="19"/>
      <c r="SA771" s="19"/>
      <c r="SB771" s="19"/>
      <c r="SC771" s="19"/>
      <c r="SD771" s="19"/>
      <c r="SE771" s="19"/>
      <c r="SF771" s="19"/>
      <c r="SG771" s="19"/>
      <c r="SH771" s="19"/>
      <c r="SI771" s="19"/>
      <c r="SJ771" s="19"/>
      <c r="SK771" s="19"/>
      <c r="SL771" s="19"/>
      <c r="SM771" s="19"/>
      <c r="SN771" s="19"/>
      <c r="SO771" s="19"/>
      <c r="SP771" s="19"/>
      <c r="SQ771" s="19"/>
      <c r="SR771" s="19"/>
      <c r="SS771" s="19"/>
      <c r="ST771" s="19"/>
      <c r="SU771" s="19"/>
      <c r="SV771" s="19"/>
      <c r="SW771" s="19"/>
      <c r="SX771" s="19"/>
      <c r="SY771" s="19"/>
      <c r="SZ771" s="19"/>
      <c r="TA771" s="19"/>
      <c r="TB771" s="19"/>
      <c r="TC771" s="19"/>
      <c r="TD771" s="19"/>
      <c r="TE771" s="19"/>
      <c r="TF771" s="19"/>
      <c r="TG771" s="19"/>
      <c r="TH771" s="19"/>
      <c r="TI771" s="19"/>
      <c r="TJ771" s="19"/>
      <c r="TK771" s="19"/>
      <c r="TL771" s="19"/>
      <c r="TM771" s="19"/>
      <c r="TN771" s="19"/>
      <c r="TO771" s="19"/>
      <c r="TP771" s="19"/>
      <c r="TQ771" s="19"/>
      <c r="TR771" s="19"/>
      <c r="TS771" s="19"/>
      <c r="TT771" s="19"/>
      <c r="TU771" s="19"/>
      <c r="TV771" s="19"/>
      <c r="TW771" s="19"/>
      <c r="TX771" s="19"/>
      <c r="TY771" s="19"/>
      <c r="TZ771" s="19"/>
      <c r="UA771" s="19"/>
      <c r="UB771" s="19"/>
      <c r="UC771" s="19"/>
      <c r="UD771" s="19"/>
      <c r="UE771" s="19"/>
      <c r="UF771" s="19"/>
      <c r="UG771" s="19"/>
      <c r="UH771" s="19"/>
      <c r="UI771" s="19"/>
      <c r="UJ771" s="19"/>
      <c r="UK771" s="19"/>
      <c r="UL771" s="19"/>
      <c r="UM771" s="19"/>
      <c r="UN771" s="19"/>
      <c r="UO771" s="19"/>
      <c r="UP771" s="19"/>
      <c r="UQ771" s="19"/>
      <c r="UR771" s="19"/>
      <c r="US771" s="19"/>
      <c r="UT771" s="19"/>
      <c r="UU771" s="19"/>
      <c r="UV771" s="19"/>
      <c r="UW771" s="19"/>
      <c r="UX771" s="19"/>
      <c r="UY771" s="19"/>
      <c r="UZ771" s="19"/>
      <c r="VA771" s="19"/>
      <c r="VB771" s="19"/>
      <c r="VC771" s="19"/>
      <c r="VD771" s="19"/>
      <c r="VE771" s="19"/>
      <c r="VF771" s="19"/>
      <c r="VG771" s="19"/>
      <c r="VH771" s="19"/>
      <c r="VI771" s="19"/>
      <c r="VJ771" s="19"/>
      <c r="VK771" s="19"/>
      <c r="VL771" s="19"/>
      <c r="VM771" s="19"/>
      <c r="VN771" s="19"/>
      <c r="VO771" s="19"/>
      <c r="VP771" s="19"/>
      <c r="VQ771" s="19"/>
      <c r="VR771" s="19"/>
      <c r="VS771" s="19"/>
      <c r="VT771" s="19"/>
      <c r="VU771" s="19"/>
      <c r="VV771" s="19"/>
      <c r="VW771" s="19"/>
      <c r="VX771" s="19"/>
      <c r="VY771" s="19"/>
      <c r="VZ771" s="19"/>
      <c r="WA771" s="19"/>
      <c r="WB771" s="19"/>
      <c r="WC771" s="19"/>
      <c r="WD771" s="19"/>
      <c r="WE771" s="19"/>
      <c r="WF771" s="19"/>
      <c r="WG771" s="19"/>
      <c r="WH771" s="19"/>
      <c r="WI771" s="19"/>
      <c r="WJ771" s="19"/>
      <c r="WK771" s="19"/>
      <c r="WL771" s="19"/>
      <c r="WM771" s="19"/>
      <c r="WN771" s="19"/>
      <c r="WO771" s="19"/>
      <c r="WP771" s="19"/>
      <c r="WQ771" s="19"/>
      <c r="WR771" s="19"/>
      <c r="WS771" s="19"/>
      <c r="WT771" s="19"/>
      <c r="WU771" s="19"/>
      <c r="WV771" s="19"/>
    </row>
    <row r="772" spans="1:620" s="20" customFormat="1" ht="43.5" customHeight="1" x14ac:dyDescent="0.2">
      <c r="A772" s="43" t="s">
        <v>1004</v>
      </c>
      <c r="B772" s="44"/>
      <c r="C772" s="44"/>
      <c r="D772" s="44"/>
      <c r="E772" s="45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60" t="s">
        <v>117</v>
      </c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 t="s">
        <v>77</v>
      </c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84" t="s">
        <v>94</v>
      </c>
      <c r="AZ772" s="84"/>
      <c r="BA772" s="84"/>
      <c r="BB772" s="84"/>
      <c r="BC772" s="84"/>
      <c r="BD772" s="84"/>
      <c r="BE772" s="60" t="s">
        <v>95</v>
      </c>
      <c r="BF772" s="60"/>
      <c r="BG772" s="60"/>
      <c r="BH772" s="60"/>
      <c r="BI772" s="60"/>
      <c r="BJ772" s="60"/>
      <c r="BK772" s="60"/>
      <c r="BL772" s="60"/>
      <c r="BM772" s="60"/>
      <c r="BN772" s="59" t="s">
        <v>590</v>
      </c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  <c r="BY772" s="76" t="s">
        <v>22</v>
      </c>
      <c r="BZ772" s="76"/>
      <c r="CA772" s="76"/>
      <c r="CB772" s="76"/>
      <c r="CC772" s="76"/>
      <c r="CD772" s="76"/>
      <c r="CE772" s="62" t="s">
        <v>80</v>
      </c>
      <c r="CF772" s="62"/>
      <c r="CG772" s="62"/>
      <c r="CH772" s="62"/>
      <c r="CI772" s="62"/>
      <c r="CJ772" s="62"/>
      <c r="CK772" s="62"/>
      <c r="CL772" s="62"/>
      <c r="CM772" s="62"/>
      <c r="CN772" s="61">
        <v>317337</v>
      </c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59" t="s">
        <v>634</v>
      </c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 t="s">
        <v>644</v>
      </c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62" t="s">
        <v>86</v>
      </c>
      <c r="EA772" s="62"/>
      <c r="EB772" s="62"/>
      <c r="EC772" s="62"/>
      <c r="ED772" s="62"/>
      <c r="EE772" s="62"/>
      <c r="EF772" s="62"/>
      <c r="EG772" s="62"/>
      <c r="EH772" s="62"/>
      <c r="EI772" s="62"/>
      <c r="EJ772" s="62"/>
      <c r="EK772" s="62"/>
      <c r="EL772" s="62" t="s">
        <v>84</v>
      </c>
      <c r="EM772" s="62"/>
      <c r="EN772" s="62"/>
      <c r="EO772" s="62"/>
      <c r="EP772" s="62"/>
      <c r="EQ772" s="62"/>
      <c r="ER772" s="62"/>
      <c r="ES772" s="62"/>
      <c r="ET772" s="62"/>
      <c r="EU772" s="62"/>
      <c r="EV772" s="62"/>
      <c r="EW772" s="62"/>
      <c r="EX772" s="62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1"/>
      <c r="FM772" s="141"/>
      <c r="FN772" s="141"/>
      <c r="FO772" s="141"/>
      <c r="FP772" s="141"/>
      <c r="FQ772" s="141"/>
      <c r="FR772" s="141"/>
      <c r="FS772" s="141"/>
      <c r="FT772" s="141"/>
      <c r="FU772" s="141"/>
      <c r="FV772" s="141"/>
      <c r="FW772" s="141"/>
      <c r="FX772" s="141"/>
      <c r="FY772" s="141"/>
      <c r="FZ772" s="141"/>
      <c r="GA772" s="141"/>
      <c r="GB772" s="141"/>
      <c r="GC772" s="141"/>
      <c r="GD772" s="141"/>
      <c r="GE772" s="141"/>
      <c r="GF772" s="141"/>
      <c r="GG772" s="141"/>
      <c r="GH772" s="141"/>
      <c r="GI772" s="141"/>
      <c r="GJ772" s="141"/>
      <c r="GK772" s="141"/>
      <c r="GL772" s="141"/>
      <c r="GM772" s="140"/>
      <c r="GN772" s="140"/>
      <c r="GO772" s="140"/>
      <c r="GP772" s="140"/>
      <c r="GQ772" s="140"/>
      <c r="GR772" s="140"/>
      <c r="GS772" s="141"/>
      <c r="GT772" s="141"/>
      <c r="GU772" s="141"/>
      <c r="GV772" s="141"/>
      <c r="GW772" s="141"/>
      <c r="GX772" s="141"/>
      <c r="GY772" s="141"/>
      <c r="GZ772" s="141"/>
      <c r="HA772" s="141"/>
      <c r="HB772" s="142"/>
      <c r="HC772" s="142"/>
      <c r="HD772" s="142"/>
      <c r="HE772" s="142"/>
      <c r="HF772" s="142"/>
      <c r="HG772" s="142"/>
      <c r="HH772" s="142"/>
      <c r="HI772" s="142"/>
      <c r="HJ772" s="142"/>
      <c r="HK772" s="142"/>
      <c r="HL772" s="142"/>
      <c r="HM772" s="143"/>
      <c r="HN772" s="143"/>
      <c r="HO772" s="143"/>
      <c r="HP772" s="143"/>
      <c r="HQ772" s="143"/>
      <c r="HR772" s="143"/>
      <c r="HS772" s="141"/>
      <c r="HT772" s="141"/>
      <c r="HU772" s="141"/>
      <c r="HV772" s="141"/>
      <c r="HW772" s="141"/>
      <c r="HX772" s="141"/>
      <c r="HY772" s="141"/>
      <c r="HZ772" s="141"/>
      <c r="IA772" s="141"/>
      <c r="IB772" s="144"/>
      <c r="IC772" s="144"/>
      <c r="ID772" s="144"/>
      <c r="IE772" s="144"/>
      <c r="IF772" s="144"/>
      <c r="IG772" s="144"/>
      <c r="IH772" s="144"/>
      <c r="II772" s="144"/>
      <c r="IJ772" s="144"/>
      <c r="IK772" s="144"/>
      <c r="IL772" s="144"/>
      <c r="IM772" s="144"/>
      <c r="IN772" s="144"/>
      <c r="IO772" s="144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9"/>
      <c r="JO772" s="139"/>
      <c r="JP772" s="139"/>
      <c r="JQ772" s="139"/>
      <c r="JR772" s="139"/>
      <c r="JS772" s="139"/>
      <c r="JT772" s="139"/>
      <c r="JU772" s="139"/>
      <c r="JV772" s="139"/>
      <c r="JW772" s="139"/>
      <c r="JX772" s="139"/>
      <c r="JY772" s="139"/>
      <c r="JZ772" s="139"/>
      <c r="KA772" s="139"/>
      <c r="KB772" s="139"/>
      <c r="KC772" s="139"/>
      <c r="KD772" s="139"/>
      <c r="KE772" s="139"/>
      <c r="KF772" s="139"/>
      <c r="KG772" s="139"/>
      <c r="KH772" s="139"/>
      <c r="KI772" s="139"/>
      <c r="KJ772" s="139"/>
      <c r="KK772" s="139"/>
      <c r="KL772" s="139"/>
      <c r="KM772" s="139"/>
      <c r="KN772" s="139"/>
      <c r="KO772" s="139"/>
      <c r="KP772" s="139"/>
      <c r="KQ772" s="22"/>
      <c r="KR772" s="23"/>
      <c r="KS772" s="19"/>
      <c r="KT772" s="19"/>
      <c r="KU772" s="19"/>
      <c r="KV772" s="19"/>
      <c r="KW772" s="19"/>
      <c r="KX772" s="19"/>
      <c r="KY772" s="19"/>
      <c r="KZ772" s="19"/>
      <c r="LA772" s="19"/>
      <c r="LB772" s="19"/>
      <c r="LC772" s="19"/>
      <c r="LD772" s="19"/>
      <c r="LE772" s="19"/>
      <c r="LF772" s="19"/>
      <c r="LG772" s="19"/>
      <c r="LH772" s="19"/>
      <c r="LI772" s="19"/>
      <c r="LJ772" s="19"/>
      <c r="LK772" s="19"/>
      <c r="LL772" s="19"/>
      <c r="LM772" s="19"/>
      <c r="LN772" s="19"/>
      <c r="LO772" s="19"/>
      <c r="LP772" s="19"/>
      <c r="LQ772" s="19"/>
      <c r="LR772" s="19"/>
      <c r="LS772" s="19"/>
      <c r="LT772" s="19"/>
      <c r="LU772" s="19"/>
      <c r="LV772" s="19"/>
      <c r="LW772" s="19"/>
      <c r="LX772" s="19"/>
      <c r="LY772" s="19"/>
      <c r="LZ772" s="19"/>
      <c r="MA772" s="19"/>
      <c r="MB772" s="19"/>
      <c r="MC772" s="19"/>
      <c r="MD772" s="19"/>
      <c r="ME772" s="19"/>
      <c r="MF772" s="19"/>
      <c r="MG772" s="19"/>
      <c r="MH772" s="19"/>
      <c r="MI772" s="19"/>
      <c r="MJ772" s="19"/>
      <c r="MK772" s="19"/>
      <c r="ML772" s="19"/>
      <c r="MM772" s="19"/>
      <c r="MN772" s="19"/>
      <c r="MO772" s="19"/>
      <c r="MP772" s="19"/>
      <c r="MQ772" s="19"/>
      <c r="MR772" s="19"/>
      <c r="MS772" s="19"/>
      <c r="MT772" s="19"/>
      <c r="MU772" s="19"/>
      <c r="MV772" s="19"/>
      <c r="MW772" s="19"/>
      <c r="MX772" s="19"/>
      <c r="MY772" s="19"/>
      <c r="MZ772" s="19"/>
      <c r="NA772" s="19"/>
      <c r="NB772" s="19"/>
      <c r="NC772" s="19"/>
      <c r="ND772" s="19"/>
      <c r="NE772" s="19"/>
      <c r="NF772" s="19"/>
      <c r="NG772" s="19"/>
      <c r="NH772" s="19"/>
      <c r="NI772" s="19"/>
      <c r="NJ772" s="19"/>
      <c r="NK772" s="19"/>
      <c r="NL772" s="19"/>
      <c r="NM772" s="19"/>
      <c r="NN772" s="19"/>
      <c r="NO772" s="19"/>
      <c r="NP772" s="19"/>
      <c r="NQ772" s="19"/>
      <c r="NR772" s="19"/>
      <c r="NS772" s="19"/>
      <c r="NT772" s="19"/>
      <c r="NU772" s="19"/>
      <c r="NV772" s="19"/>
      <c r="NW772" s="19"/>
      <c r="NX772" s="19"/>
      <c r="NY772" s="19"/>
      <c r="NZ772" s="19"/>
      <c r="OA772" s="19"/>
      <c r="OB772" s="19"/>
      <c r="OC772" s="19"/>
      <c r="OD772" s="19"/>
      <c r="OE772" s="19"/>
      <c r="OF772" s="19"/>
      <c r="OG772" s="19"/>
      <c r="OH772" s="19"/>
      <c r="OI772" s="19"/>
      <c r="OJ772" s="19"/>
      <c r="OK772" s="19"/>
      <c r="OL772" s="19"/>
      <c r="OM772" s="19"/>
      <c r="ON772" s="19"/>
      <c r="OO772" s="19"/>
      <c r="OP772" s="19"/>
      <c r="OQ772" s="19"/>
      <c r="OR772" s="19"/>
      <c r="OS772" s="19"/>
      <c r="OT772" s="19"/>
      <c r="OU772" s="19"/>
      <c r="OV772" s="19"/>
      <c r="OW772" s="19"/>
      <c r="OX772" s="19"/>
      <c r="OY772" s="19"/>
      <c r="OZ772" s="19"/>
      <c r="PA772" s="19"/>
      <c r="PB772" s="19"/>
      <c r="PC772" s="19"/>
      <c r="PD772" s="19"/>
      <c r="PE772" s="19"/>
      <c r="PF772" s="19"/>
      <c r="PG772" s="19"/>
      <c r="PH772" s="19"/>
      <c r="PI772" s="19"/>
      <c r="PJ772" s="19"/>
      <c r="PK772" s="19"/>
      <c r="PL772" s="19"/>
      <c r="PM772" s="19"/>
      <c r="PN772" s="19"/>
      <c r="PO772" s="19"/>
      <c r="PP772" s="19"/>
      <c r="PQ772" s="19"/>
      <c r="PR772" s="19"/>
      <c r="PS772" s="19"/>
      <c r="PT772" s="19"/>
      <c r="PU772" s="19"/>
      <c r="PV772" s="19"/>
      <c r="PW772" s="19"/>
      <c r="PX772" s="19"/>
      <c r="PY772" s="19"/>
      <c r="PZ772" s="19"/>
      <c r="QA772" s="19"/>
      <c r="QB772" s="19"/>
      <c r="QC772" s="19"/>
      <c r="QD772" s="19"/>
      <c r="QE772" s="19"/>
      <c r="QF772" s="19"/>
      <c r="QG772" s="19"/>
      <c r="QH772" s="19"/>
      <c r="QI772" s="19"/>
      <c r="QJ772" s="19"/>
      <c r="QK772" s="19"/>
      <c r="QL772" s="19"/>
      <c r="QM772" s="19"/>
      <c r="QN772" s="19"/>
      <c r="QO772" s="19"/>
      <c r="QP772" s="19"/>
      <c r="QQ772" s="19"/>
      <c r="QR772" s="19"/>
      <c r="QS772" s="19"/>
      <c r="QT772" s="19"/>
      <c r="QU772" s="19"/>
      <c r="QV772" s="19"/>
      <c r="QW772" s="19"/>
      <c r="QX772" s="19"/>
      <c r="QY772" s="19"/>
      <c r="QZ772" s="19"/>
      <c r="RA772" s="19"/>
      <c r="RB772" s="19"/>
      <c r="RC772" s="19"/>
      <c r="RD772" s="19"/>
      <c r="RE772" s="19"/>
      <c r="RF772" s="19"/>
      <c r="RG772" s="19"/>
      <c r="RH772" s="19"/>
      <c r="RI772" s="19"/>
      <c r="RJ772" s="19"/>
      <c r="RK772" s="19"/>
      <c r="RL772" s="19"/>
      <c r="RM772" s="19"/>
      <c r="RN772" s="19"/>
      <c r="RO772" s="19"/>
      <c r="RP772" s="19"/>
      <c r="RQ772" s="19"/>
      <c r="RR772" s="19"/>
      <c r="RS772" s="19"/>
      <c r="RT772" s="19"/>
      <c r="RU772" s="19"/>
      <c r="RV772" s="19"/>
      <c r="RW772" s="19"/>
      <c r="RX772" s="19"/>
      <c r="RY772" s="19"/>
      <c r="RZ772" s="19"/>
      <c r="SA772" s="19"/>
      <c r="SB772" s="19"/>
      <c r="SC772" s="19"/>
      <c r="SD772" s="19"/>
      <c r="SE772" s="19"/>
      <c r="SF772" s="19"/>
      <c r="SG772" s="19"/>
      <c r="SH772" s="19"/>
      <c r="SI772" s="19"/>
      <c r="SJ772" s="19"/>
      <c r="SK772" s="19"/>
      <c r="SL772" s="19"/>
      <c r="SM772" s="19"/>
      <c r="SN772" s="19"/>
      <c r="SO772" s="19"/>
      <c r="SP772" s="19"/>
      <c r="SQ772" s="19"/>
      <c r="SR772" s="19"/>
      <c r="SS772" s="19"/>
      <c r="ST772" s="19"/>
      <c r="SU772" s="19"/>
      <c r="SV772" s="19"/>
      <c r="SW772" s="19"/>
      <c r="SX772" s="19"/>
      <c r="SY772" s="19"/>
      <c r="SZ772" s="19"/>
      <c r="TA772" s="19"/>
      <c r="TB772" s="19"/>
      <c r="TC772" s="19"/>
      <c r="TD772" s="19"/>
      <c r="TE772" s="19"/>
      <c r="TF772" s="19"/>
      <c r="TG772" s="19"/>
      <c r="TH772" s="19"/>
      <c r="TI772" s="19"/>
      <c r="TJ772" s="19"/>
      <c r="TK772" s="19"/>
      <c r="TL772" s="19"/>
      <c r="TM772" s="19"/>
      <c r="TN772" s="19"/>
      <c r="TO772" s="19"/>
      <c r="TP772" s="19"/>
      <c r="TQ772" s="19"/>
      <c r="TR772" s="19"/>
      <c r="TS772" s="19"/>
      <c r="TT772" s="19"/>
      <c r="TU772" s="19"/>
      <c r="TV772" s="19"/>
      <c r="TW772" s="19"/>
      <c r="TX772" s="19"/>
      <c r="TY772" s="19"/>
      <c r="TZ772" s="19"/>
      <c r="UA772" s="19"/>
      <c r="UB772" s="19"/>
      <c r="UC772" s="19"/>
      <c r="UD772" s="19"/>
      <c r="UE772" s="19"/>
      <c r="UF772" s="19"/>
      <c r="UG772" s="19"/>
      <c r="UH772" s="19"/>
      <c r="UI772" s="19"/>
      <c r="UJ772" s="19"/>
      <c r="UK772" s="19"/>
      <c r="UL772" s="19"/>
      <c r="UM772" s="19"/>
      <c r="UN772" s="19"/>
      <c r="UO772" s="19"/>
      <c r="UP772" s="19"/>
      <c r="UQ772" s="19"/>
      <c r="UR772" s="19"/>
      <c r="US772" s="19"/>
      <c r="UT772" s="19"/>
      <c r="UU772" s="19"/>
      <c r="UV772" s="19"/>
      <c r="UW772" s="19"/>
      <c r="UX772" s="19"/>
      <c r="UY772" s="19"/>
      <c r="UZ772" s="19"/>
      <c r="VA772" s="19"/>
      <c r="VB772" s="19"/>
      <c r="VC772" s="19"/>
      <c r="VD772" s="19"/>
      <c r="VE772" s="19"/>
      <c r="VF772" s="19"/>
      <c r="VG772" s="19"/>
      <c r="VH772" s="19"/>
      <c r="VI772" s="19"/>
      <c r="VJ772" s="19"/>
      <c r="VK772" s="19"/>
      <c r="VL772" s="19"/>
      <c r="VM772" s="19"/>
      <c r="VN772" s="19"/>
      <c r="VO772" s="19"/>
      <c r="VP772" s="19"/>
      <c r="VQ772" s="19"/>
      <c r="VR772" s="19"/>
      <c r="VS772" s="19"/>
      <c r="VT772" s="19"/>
      <c r="VU772" s="19"/>
      <c r="VV772" s="19"/>
      <c r="VW772" s="19"/>
      <c r="VX772" s="19"/>
      <c r="VY772" s="19"/>
      <c r="VZ772" s="19"/>
      <c r="WA772" s="19"/>
      <c r="WB772" s="19"/>
      <c r="WC772" s="19"/>
      <c r="WD772" s="19"/>
      <c r="WE772" s="19"/>
      <c r="WF772" s="19"/>
      <c r="WG772" s="19"/>
      <c r="WH772" s="19"/>
      <c r="WI772" s="19"/>
      <c r="WJ772" s="19"/>
      <c r="WK772" s="19"/>
      <c r="WL772" s="19"/>
      <c r="WM772" s="19"/>
      <c r="WN772" s="19"/>
      <c r="WO772" s="19"/>
      <c r="WP772" s="19"/>
      <c r="WQ772" s="19"/>
      <c r="WR772" s="19"/>
      <c r="WS772" s="19"/>
      <c r="WT772" s="19"/>
      <c r="WU772" s="19"/>
      <c r="WV772" s="19"/>
    </row>
    <row r="773" spans="1:620" s="20" customFormat="1" ht="42.75" customHeight="1" x14ac:dyDescent="0.2">
      <c r="A773" s="43" t="s">
        <v>1005</v>
      </c>
      <c r="B773" s="44"/>
      <c r="C773" s="44"/>
      <c r="D773" s="44"/>
      <c r="E773" s="45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60" t="s">
        <v>375</v>
      </c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 t="s">
        <v>77</v>
      </c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84" t="s">
        <v>78</v>
      </c>
      <c r="AZ773" s="84"/>
      <c r="BA773" s="84"/>
      <c r="BB773" s="84"/>
      <c r="BC773" s="84"/>
      <c r="BD773" s="84"/>
      <c r="BE773" s="60" t="s">
        <v>79</v>
      </c>
      <c r="BF773" s="60"/>
      <c r="BG773" s="60"/>
      <c r="BH773" s="60"/>
      <c r="BI773" s="60"/>
      <c r="BJ773" s="60"/>
      <c r="BK773" s="60"/>
      <c r="BL773" s="60"/>
      <c r="BM773" s="60"/>
      <c r="BN773" s="59" t="s">
        <v>74</v>
      </c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76" t="s">
        <v>22</v>
      </c>
      <c r="BZ773" s="76"/>
      <c r="CA773" s="76"/>
      <c r="CB773" s="76"/>
      <c r="CC773" s="76"/>
      <c r="CD773" s="76"/>
      <c r="CE773" s="62" t="s">
        <v>80</v>
      </c>
      <c r="CF773" s="62"/>
      <c r="CG773" s="62"/>
      <c r="CH773" s="62"/>
      <c r="CI773" s="62"/>
      <c r="CJ773" s="62"/>
      <c r="CK773" s="62"/>
      <c r="CL773" s="62"/>
      <c r="CM773" s="62"/>
      <c r="CN773" s="85">
        <v>830000</v>
      </c>
      <c r="CO773" s="85"/>
      <c r="CP773" s="85"/>
      <c r="CQ773" s="85"/>
      <c r="CR773" s="85"/>
      <c r="CS773" s="85"/>
      <c r="CT773" s="85"/>
      <c r="CU773" s="85"/>
      <c r="CV773" s="85"/>
      <c r="CW773" s="85"/>
      <c r="CX773" s="85"/>
      <c r="CY773" s="85"/>
      <c r="CZ773" s="85"/>
      <c r="DA773" s="85"/>
      <c r="DB773" s="59" t="s">
        <v>634</v>
      </c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 t="s">
        <v>644</v>
      </c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62" t="s">
        <v>86</v>
      </c>
      <c r="EA773" s="62"/>
      <c r="EB773" s="62"/>
      <c r="EC773" s="62"/>
      <c r="ED773" s="62"/>
      <c r="EE773" s="62"/>
      <c r="EF773" s="62"/>
      <c r="EG773" s="62"/>
      <c r="EH773" s="62"/>
      <c r="EI773" s="62"/>
      <c r="EJ773" s="62"/>
      <c r="EK773" s="62"/>
      <c r="EL773" s="62" t="s">
        <v>84</v>
      </c>
      <c r="EM773" s="62"/>
      <c r="EN773" s="62"/>
      <c r="EO773" s="62"/>
      <c r="EP773" s="62"/>
      <c r="EQ773" s="62"/>
      <c r="ER773" s="62"/>
      <c r="ES773" s="62"/>
      <c r="ET773" s="62"/>
      <c r="EU773" s="62"/>
      <c r="EV773" s="62"/>
      <c r="EW773" s="62"/>
      <c r="EX773" s="62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1"/>
      <c r="FM773" s="141"/>
      <c r="FN773" s="141"/>
      <c r="FO773" s="141"/>
      <c r="FP773" s="141"/>
      <c r="FQ773" s="141"/>
      <c r="FR773" s="141"/>
      <c r="FS773" s="141"/>
      <c r="FT773" s="141"/>
      <c r="FU773" s="141"/>
      <c r="FV773" s="141"/>
      <c r="FW773" s="141"/>
      <c r="FX773" s="141"/>
      <c r="FY773" s="141"/>
      <c r="FZ773" s="141"/>
      <c r="GA773" s="141"/>
      <c r="GB773" s="141"/>
      <c r="GC773" s="141"/>
      <c r="GD773" s="141"/>
      <c r="GE773" s="141"/>
      <c r="GF773" s="141"/>
      <c r="GG773" s="141"/>
      <c r="GH773" s="141"/>
      <c r="GI773" s="141"/>
      <c r="GJ773" s="141"/>
      <c r="GK773" s="141"/>
      <c r="GL773" s="141"/>
      <c r="GM773" s="140"/>
      <c r="GN773" s="140"/>
      <c r="GO773" s="140"/>
      <c r="GP773" s="140"/>
      <c r="GQ773" s="140"/>
      <c r="GR773" s="140"/>
      <c r="GS773" s="141"/>
      <c r="GT773" s="141"/>
      <c r="GU773" s="141"/>
      <c r="GV773" s="141"/>
      <c r="GW773" s="141"/>
      <c r="GX773" s="141"/>
      <c r="GY773" s="141"/>
      <c r="GZ773" s="141"/>
      <c r="HA773" s="141"/>
      <c r="HB773" s="142"/>
      <c r="HC773" s="142"/>
      <c r="HD773" s="142"/>
      <c r="HE773" s="142"/>
      <c r="HF773" s="142"/>
      <c r="HG773" s="142"/>
      <c r="HH773" s="142"/>
      <c r="HI773" s="142"/>
      <c r="HJ773" s="142"/>
      <c r="HK773" s="142"/>
      <c r="HL773" s="142"/>
      <c r="HM773" s="143"/>
      <c r="HN773" s="143"/>
      <c r="HO773" s="143"/>
      <c r="HP773" s="143"/>
      <c r="HQ773" s="143"/>
      <c r="HR773" s="143"/>
      <c r="HS773" s="141"/>
      <c r="HT773" s="141"/>
      <c r="HU773" s="141"/>
      <c r="HV773" s="141"/>
      <c r="HW773" s="141"/>
      <c r="HX773" s="141"/>
      <c r="HY773" s="141"/>
      <c r="HZ773" s="141"/>
      <c r="IA773" s="141"/>
      <c r="IB773" s="144"/>
      <c r="IC773" s="144"/>
      <c r="ID773" s="144"/>
      <c r="IE773" s="144"/>
      <c r="IF773" s="144"/>
      <c r="IG773" s="144"/>
      <c r="IH773" s="144"/>
      <c r="II773" s="144"/>
      <c r="IJ773" s="144"/>
      <c r="IK773" s="144"/>
      <c r="IL773" s="144"/>
      <c r="IM773" s="144"/>
      <c r="IN773" s="144"/>
      <c r="IO773" s="144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9"/>
      <c r="JO773" s="139"/>
      <c r="JP773" s="139"/>
      <c r="JQ773" s="139"/>
      <c r="JR773" s="139"/>
      <c r="JS773" s="139"/>
      <c r="JT773" s="139"/>
      <c r="JU773" s="139"/>
      <c r="JV773" s="139"/>
      <c r="JW773" s="139"/>
      <c r="JX773" s="139"/>
      <c r="JY773" s="139"/>
      <c r="JZ773" s="139"/>
      <c r="KA773" s="139"/>
      <c r="KB773" s="139"/>
      <c r="KC773" s="139"/>
      <c r="KD773" s="139"/>
      <c r="KE773" s="139"/>
      <c r="KF773" s="139"/>
      <c r="KG773" s="139"/>
      <c r="KH773" s="139"/>
      <c r="KI773" s="139"/>
      <c r="KJ773" s="139"/>
      <c r="KK773" s="139"/>
      <c r="KL773" s="139"/>
      <c r="KM773" s="139"/>
      <c r="KN773" s="139"/>
      <c r="KO773" s="139"/>
      <c r="KP773" s="139"/>
      <c r="KQ773" s="22"/>
      <c r="KR773" s="23"/>
      <c r="KS773" s="19"/>
      <c r="KT773" s="19"/>
      <c r="KU773" s="19"/>
      <c r="KV773" s="19"/>
      <c r="KW773" s="19"/>
      <c r="KX773" s="19"/>
      <c r="KY773" s="19"/>
      <c r="KZ773" s="19"/>
      <c r="LA773" s="19"/>
      <c r="LB773" s="19"/>
      <c r="LC773" s="19"/>
      <c r="LD773" s="19"/>
      <c r="LE773" s="19"/>
      <c r="LF773" s="19"/>
      <c r="LG773" s="19"/>
      <c r="LH773" s="19"/>
      <c r="LI773" s="19"/>
      <c r="LJ773" s="19"/>
      <c r="LK773" s="19"/>
      <c r="LL773" s="19"/>
      <c r="LM773" s="19"/>
      <c r="LN773" s="19"/>
      <c r="LO773" s="19"/>
      <c r="LP773" s="19"/>
      <c r="LQ773" s="19"/>
      <c r="LR773" s="19"/>
      <c r="LS773" s="19"/>
      <c r="LT773" s="19"/>
      <c r="LU773" s="19"/>
      <c r="LV773" s="19"/>
      <c r="LW773" s="19"/>
      <c r="LX773" s="19"/>
      <c r="LY773" s="19"/>
      <c r="LZ773" s="19"/>
      <c r="MA773" s="19"/>
      <c r="MB773" s="19"/>
      <c r="MC773" s="19"/>
      <c r="MD773" s="19"/>
      <c r="ME773" s="19"/>
      <c r="MF773" s="19"/>
      <c r="MG773" s="19"/>
      <c r="MH773" s="19"/>
      <c r="MI773" s="19"/>
      <c r="MJ773" s="19"/>
      <c r="MK773" s="19"/>
      <c r="ML773" s="19"/>
      <c r="MM773" s="19"/>
      <c r="MN773" s="19"/>
      <c r="MO773" s="19"/>
      <c r="MP773" s="19"/>
      <c r="MQ773" s="19"/>
      <c r="MR773" s="19"/>
      <c r="MS773" s="19"/>
      <c r="MT773" s="19"/>
      <c r="MU773" s="19"/>
      <c r="MV773" s="19"/>
      <c r="MW773" s="19"/>
      <c r="MX773" s="19"/>
      <c r="MY773" s="19"/>
      <c r="MZ773" s="19"/>
      <c r="NA773" s="19"/>
      <c r="NB773" s="19"/>
      <c r="NC773" s="19"/>
      <c r="ND773" s="19"/>
      <c r="NE773" s="19"/>
      <c r="NF773" s="19"/>
      <c r="NG773" s="19"/>
      <c r="NH773" s="19"/>
      <c r="NI773" s="19"/>
      <c r="NJ773" s="19"/>
      <c r="NK773" s="19"/>
      <c r="NL773" s="19"/>
      <c r="NM773" s="19"/>
      <c r="NN773" s="19"/>
      <c r="NO773" s="19"/>
      <c r="NP773" s="19"/>
      <c r="NQ773" s="19"/>
      <c r="NR773" s="19"/>
      <c r="NS773" s="19"/>
      <c r="NT773" s="19"/>
      <c r="NU773" s="19"/>
      <c r="NV773" s="19"/>
      <c r="NW773" s="19"/>
      <c r="NX773" s="19"/>
      <c r="NY773" s="19"/>
      <c r="NZ773" s="19"/>
      <c r="OA773" s="19"/>
      <c r="OB773" s="19"/>
      <c r="OC773" s="19"/>
      <c r="OD773" s="19"/>
      <c r="OE773" s="19"/>
      <c r="OF773" s="19"/>
      <c r="OG773" s="19"/>
      <c r="OH773" s="19"/>
      <c r="OI773" s="19"/>
      <c r="OJ773" s="19"/>
      <c r="OK773" s="19"/>
      <c r="OL773" s="19"/>
      <c r="OM773" s="19"/>
      <c r="ON773" s="19"/>
      <c r="OO773" s="19"/>
      <c r="OP773" s="19"/>
      <c r="OQ773" s="19"/>
      <c r="OR773" s="19"/>
      <c r="OS773" s="19"/>
      <c r="OT773" s="19"/>
      <c r="OU773" s="19"/>
      <c r="OV773" s="19"/>
      <c r="OW773" s="19"/>
      <c r="OX773" s="19"/>
      <c r="OY773" s="19"/>
      <c r="OZ773" s="19"/>
      <c r="PA773" s="19"/>
      <c r="PB773" s="19"/>
      <c r="PC773" s="19"/>
      <c r="PD773" s="19"/>
      <c r="PE773" s="19"/>
      <c r="PF773" s="19"/>
      <c r="PG773" s="19"/>
      <c r="PH773" s="19"/>
      <c r="PI773" s="19"/>
      <c r="PJ773" s="19"/>
      <c r="PK773" s="19"/>
      <c r="PL773" s="19"/>
      <c r="PM773" s="19"/>
      <c r="PN773" s="19"/>
      <c r="PO773" s="19"/>
      <c r="PP773" s="19"/>
      <c r="PQ773" s="19"/>
      <c r="PR773" s="19"/>
      <c r="PS773" s="19"/>
      <c r="PT773" s="19"/>
      <c r="PU773" s="19"/>
      <c r="PV773" s="19"/>
      <c r="PW773" s="19"/>
      <c r="PX773" s="19"/>
      <c r="PY773" s="19"/>
      <c r="PZ773" s="19"/>
      <c r="QA773" s="19"/>
      <c r="QB773" s="19"/>
      <c r="QC773" s="19"/>
      <c r="QD773" s="19"/>
      <c r="QE773" s="19"/>
      <c r="QF773" s="19"/>
      <c r="QG773" s="19"/>
      <c r="QH773" s="19"/>
      <c r="QI773" s="19"/>
      <c r="QJ773" s="19"/>
      <c r="QK773" s="19"/>
      <c r="QL773" s="19"/>
      <c r="QM773" s="19"/>
      <c r="QN773" s="19"/>
      <c r="QO773" s="19"/>
      <c r="QP773" s="19"/>
      <c r="QQ773" s="19"/>
      <c r="QR773" s="19"/>
      <c r="QS773" s="19"/>
      <c r="QT773" s="19"/>
      <c r="QU773" s="19"/>
      <c r="QV773" s="19"/>
      <c r="QW773" s="19"/>
      <c r="QX773" s="19"/>
      <c r="QY773" s="19"/>
      <c r="QZ773" s="19"/>
      <c r="RA773" s="19"/>
      <c r="RB773" s="19"/>
      <c r="RC773" s="19"/>
      <c r="RD773" s="19"/>
      <c r="RE773" s="19"/>
      <c r="RF773" s="19"/>
      <c r="RG773" s="19"/>
      <c r="RH773" s="19"/>
      <c r="RI773" s="19"/>
      <c r="RJ773" s="19"/>
      <c r="RK773" s="19"/>
      <c r="RL773" s="19"/>
      <c r="RM773" s="19"/>
      <c r="RN773" s="19"/>
      <c r="RO773" s="19"/>
      <c r="RP773" s="19"/>
      <c r="RQ773" s="19"/>
      <c r="RR773" s="19"/>
      <c r="RS773" s="19"/>
      <c r="RT773" s="19"/>
      <c r="RU773" s="19"/>
      <c r="RV773" s="19"/>
      <c r="RW773" s="19"/>
      <c r="RX773" s="19"/>
      <c r="RY773" s="19"/>
      <c r="RZ773" s="19"/>
      <c r="SA773" s="19"/>
      <c r="SB773" s="19"/>
      <c r="SC773" s="19"/>
      <c r="SD773" s="19"/>
      <c r="SE773" s="19"/>
      <c r="SF773" s="19"/>
      <c r="SG773" s="19"/>
      <c r="SH773" s="19"/>
      <c r="SI773" s="19"/>
      <c r="SJ773" s="19"/>
      <c r="SK773" s="19"/>
      <c r="SL773" s="19"/>
      <c r="SM773" s="19"/>
      <c r="SN773" s="19"/>
      <c r="SO773" s="19"/>
      <c r="SP773" s="19"/>
      <c r="SQ773" s="19"/>
      <c r="SR773" s="19"/>
      <c r="SS773" s="19"/>
      <c r="ST773" s="19"/>
      <c r="SU773" s="19"/>
      <c r="SV773" s="19"/>
      <c r="SW773" s="19"/>
      <c r="SX773" s="19"/>
      <c r="SY773" s="19"/>
      <c r="SZ773" s="19"/>
      <c r="TA773" s="19"/>
      <c r="TB773" s="19"/>
      <c r="TC773" s="19"/>
      <c r="TD773" s="19"/>
      <c r="TE773" s="19"/>
      <c r="TF773" s="19"/>
      <c r="TG773" s="19"/>
      <c r="TH773" s="19"/>
      <c r="TI773" s="19"/>
      <c r="TJ773" s="19"/>
      <c r="TK773" s="19"/>
      <c r="TL773" s="19"/>
      <c r="TM773" s="19"/>
      <c r="TN773" s="19"/>
      <c r="TO773" s="19"/>
      <c r="TP773" s="19"/>
      <c r="TQ773" s="19"/>
      <c r="TR773" s="19"/>
      <c r="TS773" s="19"/>
      <c r="TT773" s="19"/>
      <c r="TU773" s="19"/>
      <c r="TV773" s="19"/>
      <c r="TW773" s="19"/>
      <c r="TX773" s="19"/>
      <c r="TY773" s="19"/>
      <c r="TZ773" s="19"/>
      <c r="UA773" s="19"/>
      <c r="UB773" s="19"/>
      <c r="UC773" s="19"/>
      <c r="UD773" s="19"/>
      <c r="UE773" s="19"/>
      <c r="UF773" s="19"/>
      <c r="UG773" s="19"/>
      <c r="UH773" s="19"/>
      <c r="UI773" s="19"/>
      <c r="UJ773" s="19"/>
      <c r="UK773" s="19"/>
      <c r="UL773" s="19"/>
      <c r="UM773" s="19"/>
      <c r="UN773" s="19"/>
      <c r="UO773" s="19"/>
      <c r="UP773" s="19"/>
      <c r="UQ773" s="19"/>
      <c r="UR773" s="19"/>
      <c r="US773" s="19"/>
      <c r="UT773" s="19"/>
      <c r="UU773" s="19"/>
      <c r="UV773" s="19"/>
      <c r="UW773" s="19"/>
      <c r="UX773" s="19"/>
      <c r="UY773" s="19"/>
      <c r="UZ773" s="19"/>
      <c r="VA773" s="19"/>
      <c r="VB773" s="19"/>
      <c r="VC773" s="19"/>
      <c r="VD773" s="19"/>
      <c r="VE773" s="19"/>
      <c r="VF773" s="19"/>
      <c r="VG773" s="19"/>
      <c r="VH773" s="19"/>
      <c r="VI773" s="19"/>
      <c r="VJ773" s="19"/>
      <c r="VK773" s="19"/>
      <c r="VL773" s="19"/>
      <c r="VM773" s="19"/>
      <c r="VN773" s="19"/>
      <c r="VO773" s="19"/>
      <c r="VP773" s="19"/>
      <c r="VQ773" s="19"/>
      <c r="VR773" s="19"/>
      <c r="VS773" s="19"/>
      <c r="VT773" s="19"/>
      <c r="VU773" s="19"/>
      <c r="VV773" s="19"/>
      <c r="VW773" s="19"/>
      <c r="VX773" s="19"/>
      <c r="VY773" s="19"/>
      <c r="VZ773" s="19"/>
      <c r="WA773" s="19"/>
      <c r="WB773" s="19"/>
      <c r="WC773" s="19"/>
      <c r="WD773" s="19"/>
      <c r="WE773" s="19"/>
      <c r="WF773" s="19"/>
      <c r="WG773" s="19"/>
      <c r="WH773" s="19"/>
      <c r="WI773" s="19"/>
      <c r="WJ773" s="19"/>
      <c r="WK773" s="19"/>
      <c r="WL773" s="19"/>
      <c r="WM773" s="19"/>
      <c r="WN773" s="19"/>
      <c r="WO773" s="19"/>
      <c r="WP773" s="19"/>
      <c r="WQ773" s="19"/>
      <c r="WR773" s="19"/>
      <c r="WS773" s="19"/>
      <c r="WT773" s="19"/>
      <c r="WU773" s="19"/>
      <c r="WV773" s="19"/>
    </row>
    <row r="774" spans="1:620" s="20" customFormat="1" ht="42.75" customHeight="1" x14ac:dyDescent="0.2">
      <c r="A774" s="43" t="s">
        <v>1006</v>
      </c>
      <c r="B774" s="44"/>
      <c r="C774" s="44"/>
      <c r="D774" s="44"/>
      <c r="E774" s="45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60" t="s">
        <v>541</v>
      </c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 t="s">
        <v>77</v>
      </c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84" t="s">
        <v>78</v>
      </c>
      <c r="AZ774" s="84"/>
      <c r="BA774" s="84"/>
      <c r="BB774" s="84"/>
      <c r="BC774" s="84"/>
      <c r="BD774" s="84"/>
      <c r="BE774" s="60" t="s">
        <v>79</v>
      </c>
      <c r="BF774" s="60"/>
      <c r="BG774" s="60"/>
      <c r="BH774" s="60"/>
      <c r="BI774" s="60"/>
      <c r="BJ774" s="60"/>
      <c r="BK774" s="60"/>
      <c r="BL774" s="60"/>
      <c r="BM774" s="60"/>
      <c r="BN774" s="59" t="s">
        <v>74</v>
      </c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  <c r="BY774" s="76" t="s">
        <v>22</v>
      </c>
      <c r="BZ774" s="76"/>
      <c r="CA774" s="76"/>
      <c r="CB774" s="76"/>
      <c r="CC774" s="76"/>
      <c r="CD774" s="76"/>
      <c r="CE774" s="62" t="s">
        <v>80</v>
      </c>
      <c r="CF774" s="62"/>
      <c r="CG774" s="62"/>
      <c r="CH774" s="62"/>
      <c r="CI774" s="62"/>
      <c r="CJ774" s="62"/>
      <c r="CK774" s="62"/>
      <c r="CL774" s="62"/>
      <c r="CM774" s="62"/>
      <c r="CN774" s="61">
        <v>1300000</v>
      </c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59" t="s">
        <v>634</v>
      </c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 t="s">
        <v>644</v>
      </c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62" t="s">
        <v>86</v>
      </c>
      <c r="EA774" s="62"/>
      <c r="EB774" s="62"/>
      <c r="EC774" s="62"/>
      <c r="ED774" s="62"/>
      <c r="EE774" s="62"/>
      <c r="EF774" s="62"/>
      <c r="EG774" s="62"/>
      <c r="EH774" s="62"/>
      <c r="EI774" s="62"/>
      <c r="EJ774" s="62"/>
      <c r="EK774" s="62"/>
      <c r="EL774" s="62" t="s">
        <v>84</v>
      </c>
      <c r="EM774" s="62"/>
      <c r="EN774" s="62"/>
      <c r="EO774" s="62"/>
      <c r="EP774" s="62"/>
      <c r="EQ774" s="62"/>
      <c r="ER774" s="62"/>
      <c r="ES774" s="62"/>
      <c r="ET774" s="62"/>
      <c r="EU774" s="62"/>
      <c r="EV774" s="62"/>
      <c r="EW774" s="62"/>
      <c r="EX774" s="62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1"/>
      <c r="FM774" s="141"/>
      <c r="FN774" s="141"/>
      <c r="FO774" s="141"/>
      <c r="FP774" s="141"/>
      <c r="FQ774" s="141"/>
      <c r="FR774" s="141"/>
      <c r="FS774" s="141"/>
      <c r="FT774" s="141"/>
      <c r="FU774" s="141"/>
      <c r="FV774" s="141"/>
      <c r="FW774" s="141"/>
      <c r="FX774" s="141"/>
      <c r="FY774" s="141"/>
      <c r="FZ774" s="141"/>
      <c r="GA774" s="141"/>
      <c r="GB774" s="141"/>
      <c r="GC774" s="141"/>
      <c r="GD774" s="141"/>
      <c r="GE774" s="141"/>
      <c r="GF774" s="141"/>
      <c r="GG774" s="141"/>
      <c r="GH774" s="141"/>
      <c r="GI774" s="141"/>
      <c r="GJ774" s="141"/>
      <c r="GK774" s="141"/>
      <c r="GL774" s="141"/>
      <c r="GM774" s="140"/>
      <c r="GN774" s="140"/>
      <c r="GO774" s="140"/>
      <c r="GP774" s="140"/>
      <c r="GQ774" s="140"/>
      <c r="GR774" s="140"/>
      <c r="GS774" s="141"/>
      <c r="GT774" s="141"/>
      <c r="GU774" s="141"/>
      <c r="GV774" s="141"/>
      <c r="GW774" s="141"/>
      <c r="GX774" s="141"/>
      <c r="GY774" s="141"/>
      <c r="GZ774" s="141"/>
      <c r="HA774" s="141"/>
      <c r="HB774" s="142"/>
      <c r="HC774" s="142"/>
      <c r="HD774" s="142"/>
      <c r="HE774" s="142"/>
      <c r="HF774" s="142"/>
      <c r="HG774" s="142"/>
      <c r="HH774" s="142"/>
      <c r="HI774" s="142"/>
      <c r="HJ774" s="142"/>
      <c r="HK774" s="142"/>
      <c r="HL774" s="142"/>
      <c r="HM774" s="143"/>
      <c r="HN774" s="143"/>
      <c r="HO774" s="143"/>
      <c r="HP774" s="143"/>
      <c r="HQ774" s="143"/>
      <c r="HR774" s="143"/>
      <c r="HS774" s="141"/>
      <c r="HT774" s="141"/>
      <c r="HU774" s="141"/>
      <c r="HV774" s="141"/>
      <c r="HW774" s="141"/>
      <c r="HX774" s="141"/>
      <c r="HY774" s="141"/>
      <c r="HZ774" s="141"/>
      <c r="IA774" s="141"/>
      <c r="IB774" s="144"/>
      <c r="IC774" s="144"/>
      <c r="ID774" s="144"/>
      <c r="IE774" s="144"/>
      <c r="IF774" s="144"/>
      <c r="IG774" s="144"/>
      <c r="IH774" s="144"/>
      <c r="II774" s="144"/>
      <c r="IJ774" s="144"/>
      <c r="IK774" s="144"/>
      <c r="IL774" s="144"/>
      <c r="IM774" s="144"/>
      <c r="IN774" s="144"/>
      <c r="IO774" s="144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9"/>
      <c r="JO774" s="139"/>
      <c r="JP774" s="139"/>
      <c r="JQ774" s="139"/>
      <c r="JR774" s="139"/>
      <c r="JS774" s="139"/>
      <c r="JT774" s="139"/>
      <c r="JU774" s="139"/>
      <c r="JV774" s="139"/>
      <c r="JW774" s="139"/>
      <c r="JX774" s="139"/>
      <c r="JY774" s="139"/>
      <c r="JZ774" s="139"/>
      <c r="KA774" s="139"/>
      <c r="KB774" s="139"/>
      <c r="KC774" s="139"/>
      <c r="KD774" s="139"/>
      <c r="KE774" s="139"/>
      <c r="KF774" s="139"/>
      <c r="KG774" s="139"/>
      <c r="KH774" s="139"/>
      <c r="KI774" s="139"/>
      <c r="KJ774" s="139"/>
      <c r="KK774" s="139"/>
      <c r="KL774" s="139"/>
      <c r="KM774" s="139"/>
      <c r="KN774" s="139"/>
      <c r="KO774" s="139"/>
      <c r="KP774" s="139"/>
      <c r="KQ774" s="22"/>
      <c r="KR774" s="23"/>
      <c r="KS774" s="19"/>
      <c r="KT774" s="19"/>
      <c r="KU774" s="19"/>
      <c r="KV774" s="19"/>
      <c r="KW774" s="19"/>
      <c r="KX774" s="19"/>
      <c r="KY774" s="19"/>
      <c r="KZ774" s="19"/>
      <c r="LA774" s="19"/>
      <c r="LB774" s="19"/>
      <c r="LC774" s="19"/>
      <c r="LD774" s="19"/>
      <c r="LE774" s="19"/>
      <c r="LF774" s="19"/>
      <c r="LG774" s="19"/>
      <c r="LH774" s="19"/>
      <c r="LI774" s="19"/>
      <c r="LJ774" s="19"/>
      <c r="LK774" s="19"/>
      <c r="LL774" s="19"/>
      <c r="LM774" s="19"/>
      <c r="LN774" s="19"/>
      <c r="LO774" s="19"/>
      <c r="LP774" s="19"/>
      <c r="LQ774" s="19"/>
      <c r="LR774" s="19"/>
      <c r="LS774" s="19"/>
      <c r="LT774" s="19"/>
      <c r="LU774" s="19"/>
      <c r="LV774" s="19"/>
      <c r="LW774" s="19"/>
      <c r="LX774" s="19"/>
      <c r="LY774" s="19"/>
      <c r="LZ774" s="19"/>
      <c r="MA774" s="19"/>
      <c r="MB774" s="19"/>
      <c r="MC774" s="19"/>
      <c r="MD774" s="19"/>
      <c r="ME774" s="19"/>
      <c r="MF774" s="19"/>
      <c r="MG774" s="19"/>
      <c r="MH774" s="19"/>
      <c r="MI774" s="19"/>
      <c r="MJ774" s="19"/>
      <c r="MK774" s="19"/>
      <c r="ML774" s="19"/>
      <c r="MM774" s="19"/>
      <c r="MN774" s="19"/>
      <c r="MO774" s="19"/>
      <c r="MP774" s="19"/>
      <c r="MQ774" s="19"/>
      <c r="MR774" s="19"/>
      <c r="MS774" s="19"/>
      <c r="MT774" s="19"/>
      <c r="MU774" s="19"/>
      <c r="MV774" s="19"/>
      <c r="MW774" s="19"/>
      <c r="MX774" s="19"/>
      <c r="MY774" s="19"/>
      <c r="MZ774" s="19"/>
      <c r="NA774" s="19"/>
      <c r="NB774" s="19"/>
      <c r="NC774" s="19"/>
      <c r="ND774" s="19"/>
      <c r="NE774" s="19"/>
      <c r="NF774" s="19"/>
      <c r="NG774" s="19"/>
      <c r="NH774" s="19"/>
      <c r="NI774" s="19"/>
      <c r="NJ774" s="19"/>
      <c r="NK774" s="19"/>
      <c r="NL774" s="19"/>
      <c r="NM774" s="19"/>
      <c r="NN774" s="19"/>
      <c r="NO774" s="19"/>
      <c r="NP774" s="19"/>
      <c r="NQ774" s="19"/>
      <c r="NR774" s="19"/>
      <c r="NS774" s="19"/>
      <c r="NT774" s="19"/>
      <c r="NU774" s="19"/>
      <c r="NV774" s="19"/>
      <c r="NW774" s="19"/>
      <c r="NX774" s="19"/>
      <c r="NY774" s="19"/>
      <c r="NZ774" s="19"/>
      <c r="OA774" s="19"/>
      <c r="OB774" s="19"/>
      <c r="OC774" s="19"/>
      <c r="OD774" s="19"/>
      <c r="OE774" s="19"/>
      <c r="OF774" s="19"/>
      <c r="OG774" s="19"/>
      <c r="OH774" s="19"/>
      <c r="OI774" s="19"/>
      <c r="OJ774" s="19"/>
      <c r="OK774" s="19"/>
      <c r="OL774" s="19"/>
      <c r="OM774" s="19"/>
      <c r="ON774" s="19"/>
      <c r="OO774" s="19"/>
      <c r="OP774" s="19"/>
      <c r="OQ774" s="19"/>
      <c r="OR774" s="19"/>
      <c r="OS774" s="19"/>
      <c r="OT774" s="19"/>
      <c r="OU774" s="19"/>
      <c r="OV774" s="19"/>
      <c r="OW774" s="19"/>
      <c r="OX774" s="19"/>
      <c r="OY774" s="19"/>
      <c r="OZ774" s="19"/>
      <c r="PA774" s="19"/>
      <c r="PB774" s="19"/>
      <c r="PC774" s="19"/>
      <c r="PD774" s="19"/>
      <c r="PE774" s="19"/>
      <c r="PF774" s="19"/>
      <c r="PG774" s="19"/>
      <c r="PH774" s="19"/>
      <c r="PI774" s="19"/>
      <c r="PJ774" s="19"/>
      <c r="PK774" s="19"/>
      <c r="PL774" s="19"/>
      <c r="PM774" s="19"/>
      <c r="PN774" s="19"/>
      <c r="PO774" s="19"/>
      <c r="PP774" s="19"/>
      <c r="PQ774" s="19"/>
      <c r="PR774" s="19"/>
      <c r="PS774" s="19"/>
      <c r="PT774" s="19"/>
      <c r="PU774" s="19"/>
      <c r="PV774" s="19"/>
      <c r="PW774" s="19"/>
      <c r="PX774" s="19"/>
      <c r="PY774" s="19"/>
      <c r="PZ774" s="19"/>
      <c r="QA774" s="19"/>
      <c r="QB774" s="19"/>
      <c r="QC774" s="19"/>
      <c r="QD774" s="19"/>
      <c r="QE774" s="19"/>
      <c r="QF774" s="19"/>
      <c r="QG774" s="19"/>
      <c r="QH774" s="19"/>
      <c r="QI774" s="19"/>
      <c r="QJ774" s="19"/>
      <c r="QK774" s="19"/>
      <c r="QL774" s="19"/>
      <c r="QM774" s="19"/>
      <c r="QN774" s="19"/>
      <c r="QO774" s="19"/>
      <c r="QP774" s="19"/>
      <c r="QQ774" s="19"/>
      <c r="QR774" s="19"/>
      <c r="QS774" s="19"/>
      <c r="QT774" s="19"/>
      <c r="QU774" s="19"/>
      <c r="QV774" s="19"/>
      <c r="QW774" s="19"/>
      <c r="QX774" s="19"/>
      <c r="QY774" s="19"/>
      <c r="QZ774" s="19"/>
      <c r="RA774" s="19"/>
      <c r="RB774" s="19"/>
      <c r="RC774" s="19"/>
      <c r="RD774" s="19"/>
      <c r="RE774" s="19"/>
      <c r="RF774" s="19"/>
      <c r="RG774" s="19"/>
      <c r="RH774" s="19"/>
      <c r="RI774" s="19"/>
      <c r="RJ774" s="19"/>
      <c r="RK774" s="19"/>
      <c r="RL774" s="19"/>
      <c r="RM774" s="19"/>
      <c r="RN774" s="19"/>
      <c r="RO774" s="19"/>
      <c r="RP774" s="19"/>
      <c r="RQ774" s="19"/>
      <c r="RR774" s="19"/>
      <c r="RS774" s="19"/>
      <c r="RT774" s="19"/>
      <c r="RU774" s="19"/>
      <c r="RV774" s="19"/>
      <c r="RW774" s="19"/>
      <c r="RX774" s="19"/>
      <c r="RY774" s="19"/>
      <c r="RZ774" s="19"/>
      <c r="SA774" s="19"/>
      <c r="SB774" s="19"/>
      <c r="SC774" s="19"/>
      <c r="SD774" s="19"/>
      <c r="SE774" s="19"/>
      <c r="SF774" s="19"/>
      <c r="SG774" s="19"/>
      <c r="SH774" s="19"/>
      <c r="SI774" s="19"/>
      <c r="SJ774" s="19"/>
      <c r="SK774" s="19"/>
      <c r="SL774" s="19"/>
      <c r="SM774" s="19"/>
      <c r="SN774" s="19"/>
      <c r="SO774" s="19"/>
      <c r="SP774" s="19"/>
      <c r="SQ774" s="19"/>
      <c r="SR774" s="19"/>
      <c r="SS774" s="19"/>
      <c r="ST774" s="19"/>
      <c r="SU774" s="19"/>
      <c r="SV774" s="19"/>
      <c r="SW774" s="19"/>
      <c r="SX774" s="19"/>
      <c r="SY774" s="19"/>
      <c r="SZ774" s="19"/>
      <c r="TA774" s="19"/>
      <c r="TB774" s="19"/>
      <c r="TC774" s="19"/>
      <c r="TD774" s="19"/>
      <c r="TE774" s="19"/>
      <c r="TF774" s="19"/>
      <c r="TG774" s="19"/>
      <c r="TH774" s="19"/>
      <c r="TI774" s="19"/>
      <c r="TJ774" s="19"/>
      <c r="TK774" s="19"/>
      <c r="TL774" s="19"/>
      <c r="TM774" s="19"/>
      <c r="TN774" s="19"/>
      <c r="TO774" s="19"/>
      <c r="TP774" s="19"/>
      <c r="TQ774" s="19"/>
      <c r="TR774" s="19"/>
      <c r="TS774" s="19"/>
      <c r="TT774" s="19"/>
      <c r="TU774" s="19"/>
      <c r="TV774" s="19"/>
      <c r="TW774" s="19"/>
      <c r="TX774" s="19"/>
      <c r="TY774" s="19"/>
      <c r="TZ774" s="19"/>
      <c r="UA774" s="19"/>
      <c r="UB774" s="19"/>
      <c r="UC774" s="19"/>
      <c r="UD774" s="19"/>
      <c r="UE774" s="19"/>
      <c r="UF774" s="19"/>
      <c r="UG774" s="19"/>
      <c r="UH774" s="19"/>
      <c r="UI774" s="19"/>
      <c r="UJ774" s="19"/>
      <c r="UK774" s="19"/>
      <c r="UL774" s="19"/>
      <c r="UM774" s="19"/>
      <c r="UN774" s="19"/>
      <c r="UO774" s="19"/>
      <c r="UP774" s="19"/>
      <c r="UQ774" s="19"/>
      <c r="UR774" s="19"/>
      <c r="US774" s="19"/>
      <c r="UT774" s="19"/>
      <c r="UU774" s="19"/>
      <c r="UV774" s="19"/>
      <c r="UW774" s="19"/>
      <c r="UX774" s="19"/>
      <c r="UY774" s="19"/>
      <c r="UZ774" s="19"/>
      <c r="VA774" s="19"/>
      <c r="VB774" s="19"/>
      <c r="VC774" s="19"/>
      <c r="VD774" s="19"/>
      <c r="VE774" s="19"/>
      <c r="VF774" s="19"/>
      <c r="VG774" s="19"/>
      <c r="VH774" s="19"/>
      <c r="VI774" s="19"/>
      <c r="VJ774" s="19"/>
      <c r="VK774" s="19"/>
      <c r="VL774" s="19"/>
      <c r="VM774" s="19"/>
      <c r="VN774" s="19"/>
      <c r="VO774" s="19"/>
      <c r="VP774" s="19"/>
      <c r="VQ774" s="19"/>
      <c r="VR774" s="19"/>
      <c r="VS774" s="19"/>
      <c r="VT774" s="19"/>
      <c r="VU774" s="19"/>
      <c r="VV774" s="19"/>
      <c r="VW774" s="19"/>
      <c r="VX774" s="19"/>
      <c r="VY774" s="19"/>
      <c r="VZ774" s="19"/>
      <c r="WA774" s="19"/>
      <c r="WB774" s="19"/>
      <c r="WC774" s="19"/>
      <c r="WD774" s="19"/>
      <c r="WE774" s="19"/>
      <c r="WF774" s="19"/>
      <c r="WG774" s="19"/>
      <c r="WH774" s="19"/>
      <c r="WI774" s="19"/>
      <c r="WJ774" s="19"/>
      <c r="WK774" s="19"/>
      <c r="WL774" s="19"/>
      <c r="WM774" s="19"/>
      <c r="WN774" s="19"/>
      <c r="WO774" s="19"/>
      <c r="WP774" s="19"/>
      <c r="WQ774" s="19"/>
      <c r="WR774" s="19"/>
      <c r="WS774" s="19"/>
      <c r="WT774" s="19"/>
      <c r="WU774" s="19"/>
      <c r="WV774" s="19"/>
    </row>
    <row r="775" spans="1:620" s="20" customFormat="1" ht="42.75" customHeight="1" x14ac:dyDescent="0.2">
      <c r="A775" s="43" t="s">
        <v>1007</v>
      </c>
      <c r="B775" s="44"/>
      <c r="C775" s="44"/>
      <c r="D775" s="44"/>
      <c r="E775" s="45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60" t="s">
        <v>370</v>
      </c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 t="s">
        <v>77</v>
      </c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84" t="s">
        <v>94</v>
      </c>
      <c r="AZ775" s="84"/>
      <c r="BA775" s="84"/>
      <c r="BB775" s="84"/>
      <c r="BC775" s="84"/>
      <c r="BD775" s="84"/>
      <c r="BE775" s="60" t="s">
        <v>95</v>
      </c>
      <c r="BF775" s="60"/>
      <c r="BG775" s="60"/>
      <c r="BH775" s="60"/>
      <c r="BI775" s="60"/>
      <c r="BJ775" s="60"/>
      <c r="BK775" s="60"/>
      <c r="BL775" s="60"/>
      <c r="BM775" s="60"/>
      <c r="BN775" s="59" t="s">
        <v>631</v>
      </c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76" t="s">
        <v>22</v>
      </c>
      <c r="BZ775" s="76"/>
      <c r="CA775" s="76"/>
      <c r="CB775" s="76"/>
      <c r="CC775" s="76"/>
      <c r="CD775" s="76"/>
      <c r="CE775" s="62" t="s">
        <v>80</v>
      </c>
      <c r="CF775" s="62"/>
      <c r="CG775" s="62"/>
      <c r="CH775" s="62"/>
      <c r="CI775" s="62"/>
      <c r="CJ775" s="62"/>
      <c r="CK775" s="62"/>
      <c r="CL775" s="62"/>
      <c r="CM775" s="62"/>
      <c r="CN775" s="85">
        <v>1127600</v>
      </c>
      <c r="CO775" s="85"/>
      <c r="CP775" s="85"/>
      <c r="CQ775" s="85"/>
      <c r="CR775" s="85"/>
      <c r="CS775" s="85"/>
      <c r="CT775" s="85"/>
      <c r="CU775" s="85"/>
      <c r="CV775" s="85"/>
      <c r="CW775" s="85"/>
      <c r="CX775" s="85"/>
      <c r="CY775" s="85"/>
      <c r="CZ775" s="85"/>
      <c r="DA775" s="85"/>
      <c r="DB775" s="59" t="s">
        <v>634</v>
      </c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 t="s">
        <v>644</v>
      </c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62" t="s">
        <v>86</v>
      </c>
      <c r="EA775" s="62"/>
      <c r="EB775" s="62"/>
      <c r="EC775" s="62"/>
      <c r="ED775" s="62"/>
      <c r="EE775" s="62"/>
      <c r="EF775" s="62"/>
      <c r="EG775" s="62"/>
      <c r="EH775" s="62"/>
      <c r="EI775" s="62"/>
      <c r="EJ775" s="62"/>
      <c r="EK775" s="62"/>
      <c r="EL775" s="62" t="s">
        <v>84</v>
      </c>
      <c r="EM775" s="62"/>
      <c r="EN775" s="62"/>
      <c r="EO775" s="62"/>
      <c r="EP775" s="62"/>
      <c r="EQ775" s="62"/>
      <c r="ER775" s="62"/>
      <c r="ES775" s="62"/>
      <c r="ET775" s="62"/>
      <c r="EU775" s="62"/>
      <c r="EV775" s="62"/>
      <c r="EW775" s="62"/>
      <c r="EX775" s="62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1"/>
      <c r="FM775" s="141"/>
      <c r="FN775" s="141"/>
      <c r="FO775" s="141"/>
      <c r="FP775" s="141"/>
      <c r="FQ775" s="141"/>
      <c r="FR775" s="141"/>
      <c r="FS775" s="141"/>
      <c r="FT775" s="141"/>
      <c r="FU775" s="141"/>
      <c r="FV775" s="141"/>
      <c r="FW775" s="141"/>
      <c r="FX775" s="141"/>
      <c r="FY775" s="141"/>
      <c r="FZ775" s="141"/>
      <c r="GA775" s="141"/>
      <c r="GB775" s="141"/>
      <c r="GC775" s="141"/>
      <c r="GD775" s="141"/>
      <c r="GE775" s="141"/>
      <c r="GF775" s="141"/>
      <c r="GG775" s="141"/>
      <c r="GH775" s="141"/>
      <c r="GI775" s="141"/>
      <c r="GJ775" s="141"/>
      <c r="GK775" s="141"/>
      <c r="GL775" s="141"/>
      <c r="GM775" s="140"/>
      <c r="GN775" s="140"/>
      <c r="GO775" s="140"/>
      <c r="GP775" s="140"/>
      <c r="GQ775" s="140"/>
      <c r="GR775" s="140"/>
      <c r="GS775" s="141"/>
      <c r="GT775" s="141"/>
      <c r="GU775" s="141"/>
      <c r="GV775" s="141"/>
      <c r="GW775" s="141"/>
      <c r="GX775" s="141"/>
      <c r="GY775" s="141"/>
      <c r="GZ775" s="141"/>
      <c r="HA775" s="141"/>
      <c r="HB775" s="142"/>
      <c r="HC775" s="142"/>
      <c r="HD775" s="142"/>
      <c r="HE775" s="142"/>
      <c r="HF775" s="142"/>
      <c r="HG775" s="142"/>
      <c r="HH775" s="142"/>
      <c r="HI775" s="142"/>
      <c r="HJ775" s="142"/>
      <c r="HK775" s="142"/>
      <c r="HL775" s="142"/>
      <c r="HM775" s="143"/>
      <c r="HN775" s="143"/>
      <c r="HO775" s="143"/>
      <c r="HP775" s="143"/>
      <c r="HQ775" s="143"/>
      <c r="HR775" s="143"/>
      <c r="HS775" s="141"/>
      <c r="HT775" s="141"/>
      <c r="HU775" s="141"/>
      <c r="HV775" s="141"/>
      <c r="HW775" s="141"/>
      <c r="HX775" s="141"/>
      <c r="HY775" s="141"/>
      <c r="HZ775" s="141"/>
      <c r="IA775" s="141"/>
      <c r="IB775" s="144"/>
      <c r="IC775" s="144"/>
      <c r="ID775" s="144"/>
      <c r="IE775" s="144"/>
      <c r="IF775" s="144"/>
      <c r="IG775" s="144"/>
      <c r="IH775" s="144"/>
      <c r="II775" s="144"/>
      <c r="IJ775" s="144"/>
      <c r="IK775" s="144"/>
      <c r="IL775" s="144"/>
      <c r="IM775" s="144"/>
      <c r="IN775" s="144"/>
      <c r="IO775" s="144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9"/>
      <c r="JO775" s="139"/>
      <c r="JP775" s="139"/>
      <c r="JQ775" s="139"/>
      <c r="JR775" s="139"/>
      <c r="JS775" s="139"/>
      <c r="JT775" s="139"/>
      <c r="JU775" s="139"/>
      <c r="JV775" s="139"/>
      <c r="JW775" s="139"/>
      <c r="JX775" s="139"/>
      <c r="JY775" s="139"/>
      <c r="JZ775" s="139"/>
      <c r="KA775" s="139"/>
      <c r="KB775" s="139"/>
      <c r="KC775" s="139"/>
      <c r="KD775" s="139"/>
      <c r="KE775" s="139"/>
      <c r="KF775" s="139"/>
      <c r="KG775" s="139"/>
      <c r="KH775" s="139"/>
      <c r="KI775" s="139"/>
      <c r="KJ775" s="139"/>
      <c r="KK775" s="139"/>
      <c r="KL775" s="139"/>
      <c r="KM775" s="139"/>
      <c r="KN775" s="139"/>
      <c r="KO775" s="139"/>
      <c r="KP775" s="139"/>
      <c r="KQ775" s="22"/>
      <c r="KR775" s="23"/>
      <c r="KS775" s="19"/>
      <c r="KT775" s="19"/>
      <c r="KU775" s="19"/>
      <c r="KV775" s="19"/>
      <c r="KW775" s="19"/>
      <c r="KX775" s="19"/>
      <c r="KY775" s="19"/>
      <c r="KZ775" s="19"/>
      <c r="LA775" s="19"/>
      <c r="LB775" s="19"/>
      <c r="LC775" s="19"/>
      <c r="LD775" s="19"/>
      <c r="LE775" s="19"/>
      <c r="LF775" s="19"/>
      <c r="LG775" s="19"/>
      <c r="LH775" s="19"/>
      <c r="LI775" s="19"/>
      <c r="LJ775" s="19"/>
      <c r="LK775" s="19"/>
      <c r="LL775" s="19"/>
      <c r="LM775" s="19"/>
      <c r="LN775" s="19"/>
      <c r="LO775" s="19"/>
      <c r="LP775" s="19"/>
      <c r="LQ775" s="19"/>
      <c r="LR775" s="19"/>
      <c r="LS775" s="19"/>
      <c r="LT775" s="19"/>
      <c r="LU775" s="19"/>
      <c r="LV775" s="19"/>
      <c r="LW775" s="19"/>
      <c r="LX775" s="19"/>
      <c r="LY775" s="19"/>
      <c r="LZ775" s="19"/>
      <c r="MA775" s="19"/>
      <c r="MB775" s="19"/>
      <c r="MC775" s="19"/>
      <c r="MD775" s="19"/>
      <c r="ME775" s="19"/>
      <c r="MF775" s="19"/>
      <c r="MG775" s="19"/>
      <c r="MH775" s="19"/>
      <c r="MI775" s="19"/>
      <c r="MJ775" s="19"/>
      <c r="MK775" s="19"/>
      <c r="ML775" s="19"/>
      <c r="MM775" s="19"/>
      <c r="MN775" s="19"/>
      <c r="MO775" s="19"/>
      <c r="MP775" s="19"/>
      <c r="MQ775" s="19"/>
      <c r="MR775" s="19"/>
      <c r="MS775" s="19"/>
      <c r="MT775" s="19"/>
      <c r="MU775" s="19"/>
      <c r="MV775" s="19"/>
      <c r="MW775" s="19"/>
      <c r="MX775" s="19"/>
      <c r="MY775" s="19"/>
      <c r="MZ775" s="19"/>
      <c r="NA775" s="19"/>
      <c r="NB775" s="19"/>
      <c r="NC775" s="19"/>
      <c r="ND775" s="19"/>
      <c r="NE775" s="19"/>
      <c r="NF775" s="19"/>
      <c r="NG775" s="19"/>
      <c r="NH775" s="19"/>
      <c r="NI775" s="19"/>
      <c r="NJ775" s="19"/>
      <c r="NK775" s="19"/>
      <c r="NL775" s="19"/>
      <c r="NM775" s="19"/>
      <c r="NN775" s="19"/>
      <c r="NO775" s="19"/>
      <c r="NP775" s="19"/>
      <c r="NQ775" s="19"/>
      <c r="NR775" s="19"/>
      <c r="NS775" s="19"/>
      <c r="NT775" s="19"/>
      <c r="NU775" s="19"/>
      <c r="NV775" s="19"/>
      <c r="NW775" s="19"/>
      <c r="NX775" s="19"/>
      <c r="NY775" s="19"/>
      <c r="NZ775" s="19"/>
      <c r="OA775" s="19"/>
      <c r="OB775" s="19"/>
      <c r="OC775" s="19"/>
      <c r="OD775" s="19"/>
      <c r="OE775" s="19"/>
      <c r="OF775" s="19"/>
      <c r="OG775" s="19"/>
      <c r="OH775" s="19"/>
      <c r="OI775" s="19"/>
      <c r="OJ775" s="19"/>
      <c r="OK775" s="19"/>
      <c r="OL775" s="19"/>
      <c r="OM775" s="19"/>
      <c r="ON775" s="19"/>
      <c r="OO775" s="19"/>
      <c r="OP775" s="19"/>
      <c r="OQ775" s="19"/>
      <c r="OR775" s="19"/>
      <c r="OS775" s="19"/>
      <c r="OT775" s="19"/>
      <c r="OU775" s="19"/>
      <c r="OV775" s="19"/>
      <c r="OW775" s="19"/>
      <c r="OX775" s="19"/>
      <c r="OY775" s="19"/>
      <c r="OZ775" s="19"/>
      <c r="PA775" s="19"/>
      <c r="PB775" s="19"/>
      <c r="PC775" s="19"/>
      <c r="PD775" s="19"/>
      <c r="PE775" s="19"/>
      <c r="PF775" s="19"/>
      <c r="PG775" s="19"/>
      <c r="PH775" s="19"/>
      <c r="PI775" s="19"/>
      <c r="PJ775" s="19"/>
      <c r="PK775" s="19"/>
      <c r="PL775" s="19"/>
      <c r="PM775" s="19"/>
      <c r="PN775" s="19"/>
      <c r="PO775" s="19"/>
      <c r="PP775" s="19"/>
      <c r="PQ775" s="19"/>
      <c r="PR775" s="19"/>
      <c r="PS775" s="19"/>
      <c r="PT775" s="19"/>
      <c r="PU775" s="19"/>
      <c r="PV775" s="19"/>
      <c r="PW775" s="19"/>
      <c r="PX775" s="19"/>
      <c r="PY775" s="19"/>
      <c r="PZ775" s="19"/>
      <c r="QA775" s="19"/>
      <c r="QB775" s="19"/>
      <c r="QC775" s="19"/>
      <c r="QD775" s="19"/>
      <c r="QE775" s="19"/>
      <c r="QF775" s="19"/>
      <c r="QG775" s="19"/>
      <c r="QH775" s="19"/>
      <c r="QI775" s="19"/>
      <c r="QJ775" s="19"/>
      <c r="QK775" s="19"/>
      <c r="QL775" s="19"/>
      <c r="QM775" s="19"/>
      <c r="QN775" s="19"/>
      <c r="QO775" s="19"/>
      <c r="QP775" s="19"/>
      <c r="QQ775" s="19"/>
      <c r="QR775" s="19"/>
      <c r="QS775" s="19"/>
      <c r="QT775" s="19"/>
      <c r="QU775" s="19"/>
      <c r="QV775" s="19"/>
      <c r="QW775" s="19"/>
      <c r="QX775" s="19"/>
      <c r="QY775" s="19"/>
      <c r="QZ775" s="19"/>
      <c r="RA775" s="19"/>
      <c r="RB775" s="19"/>
      <c r="RC775" s="19"/>
      <c r="RD775" s="19"/>
      <c r="RE775" s="19"/>
      <c r="RF775" s="19"/>
      <c r="RG775" s="19"/>
      <c r="RH775" s="19"/>
      <c r="RI775" s="19"/>
      <c r="RJ775" s="19"/>
      <c r="RK775" s="19"/>
      <c r="RL775" s="19"/>
      <c r="RM775" s="19"/>
      <c r="RN775" s="19"/>
      <c r="RO775" s="19"/>
      <c r="RP775" s="19"/>
      <c r="RQ775" s="19"/>
      <c r="RR775" s="19"/>
      <c r="RS775" s="19"/>
      <c r="RT775" s="19"/>
      <c r="RU775" s="19"/>
      <c r="RV775" s="19"/>
      <c r="RW775" s="19"/>
      <c r="RX775" s="19"/>
      <c r="RY775" s="19"/>
      <c r="RZ775" s="19"/>
      <c r="SA775" s="19"/>
      <c r="SB775" s="19"/>
      <c r="SC775" s="19"/>
      <c r="SD775" s="19"/>
      <c r="SE775" s="19"/>
      <c r="SF775" s="19"/>
      <c r="SG775" s="19"/>
      <c r="SH775" s="19"/>
      <c r="SI775" s="19"/>
      <c r="SJ775" s="19"/>
      <c r="SK775" s="19"/>
      <c r="SL775" s="19"/>
      <c r="SM775" s="19"/>
      <c r="SN775" s="19"/>
      <c r="SO775" s="19"/>
      <c r="SP775" s="19"/>
      <c r="SQ775" s="19"/>
      <c r="SR775" s="19"/>
      <c r="SS775" s="19"/>
      <c r="ST775" s="19"/>
      <c r="SU775" s="19"/>
      <c r="SV775" s="19"/>
      <c r="SW775" s="19"/>
      <c r="SX775" s="19"/>
      <c r="SY775" s="19"/>
      <c r="SZ775" s="19"/>
      <c r="TA775" s="19"/>
      <c r="TB775" s="19"/>
      <c r="TC775" s="19"/>
      <c r="TD775" s="19"/>
      <c r="TE775" s="19"/>
      <c r="TF775" s="19"/>
      <c r="TG775" s="19"/>
      <c r="TH775" s="19"/>
      <c r="TI775" s="19"/>
      <c r="TJ775" s="19"/>
      <c r="TK775" s="19"/>
      <c r="TL775" s="19"/>
      <c r="TM775" s="19"/>
      <c r="TN775" s="19"/>
      <c r="TO775" s="19"/>
      <c r="TP775" s="19"/>
      <c r="TQ775" s="19"/>
      <c r="TR775" s="19"/>
      <c r="TS775" s="19"/>
      <c r="TT775" s="19"/>
      <c r="TU775" s="19"/>
      <c r="TV775" s="19"/>
      <c r="TW775" s="19"/>
      <c r="TX775" s="19"/>
      <c r="TY775" s="19"/>
      <c r="TZ775" s="19"/>
      <c r="UA775" s="19"/>
      <c r="UB775" s="19"/>
      <c r="UC775" s="19"/>
      <c r="UD775" s="19"/>
      <c r="UE775" s="19"/>
      <c r="UF775" s="19"/>
      <c r="UG775" s="19"/>
      <c r="UH775" s="19"/>
      <c r="UI775" s="19"/>
      <c r="UJ775" s="19"/>
      <c r="UK775" s="19"/>
      <c r="UL775" s="19"/>
      <c r="UM775" s="19"/>
      <c r="UN775" s="19"/>
      <c r="UO775" s="19"/>
      <c r="UP775" s="19"/>
      <c r="UQ775" s="19"/>
      <c r="UR775" s="19"/>
      <c r="US775" s="19"/>
      <c r="UT775" s="19"/>
      <c r="UU775" s="19"/>
      <c r="UV775" s="19"/>
      <c r="UW775" s="19"/>
      <c r="UX775" s="19"/>
      <c r="UY775" s="19"/>
      <c r="UZ775" s="19"/>
      <c r="VA775" s="19"/>
      <c r="VB775" s="19"/>
      <c r="VC775" s="19"/>
      <c r="VD775" s="19"/>
      <c r="VE775" s="19"/>
      <c r="VF775" s="19"/>
      <c r="VG775" s="19"/>
      <c r="VH775" s="19"/>
      <c r="VI775" s="19"/>
      <c r="VJ775" s="19"/>
      <c r="VK775" s="19"/>
      <c r="VL775" s="19"/>
      <c r="VM775" s="19"/>
      <c r="VN775" s="19"/>
      <c r="VO775" s="19"/>
      <c r="VP775" s="19"/>
      <c r="VQ775" s="19"/>
      <c r="VR775" s="19"/>
      <c r="VS775" s="19"/>
      <c r="VT775" s="19"/>
      <c r="VU775" s="19"/>
      <c r="VV775" s="19"/>
      <c r="VW775" s="19"/>
      <c r="VX775" s="19"/>
      <c r="VY775" s="19"/>
      <c r="VZ775" s="19"/>
      <c r="WA775" s="19"/>
      <c r="WB775" s="19"/>
      <c r="WC775" s="19"/>
      <c r="WD775" s="19"/>
      <c r="WE775" s="19"/>
      <c r="WF775" s="19"/>
      <c r="WG775" s="19"/>
      <c r="WH775" s="19"/>
      <c r="WI775" s="19"/>
      <c r="WJ775" s="19"/>
      <c r="WK775" s="19"/>
      <c r="WL775" s="19"/>
      <c r="WM775" s="19"/>
      <c r="WN775" s="19"/>
      <c r="WO775" s="19"/>
      <c r="WP775" s="19"/>
      <c r="WQ775" s="19"/>
      <c r="WR775" s="19"/>
      <c r="WS775" s="19"/>
      <c r="WT775" s="19"/>
      <c r="WU775" s="19"/>
      <c r="WV775" s="19"/>
    </row>
    <row r="776" spans="1:620" s="20" customFormat="1" ht="43.5" customHeight="1" x14ac:dyDescent="0.2">
      <c r="A776" s="43" t="s">
        <v>1008</v>
      </c>
      <c r="B776" s="44"/>
      <c r="C776" s="44"/>
      <c r="D776" s="44"/>
      <c r="E776" s="45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60" t="s">
        <v>573</v>
      </c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 t="s">
        <v>77</v>
      </c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84" t="s">
        <v>94</v>
      </c>
      <c r="AZ776" s="84"/>
      <c r="BA776" s="84"/>
      <c r="BB776" s="84"/>
      <c r="BC776" s="84"/>
      <c r="BD776" s="84"/>
      <c r="BE776" s="60" t="s">
        <v>95</v>
      </c>
      <c r="BF776" s="60"/>
      <c r="BG776" s="60"/>
      <c r="BH776" s="60"/>
      <c r="BI776" s="60"/>
      <c r="BJ776" s="60"/>
      <c r="BK776" s="60"/>
      <c r="BL776" s="60"/>
      <c r="BM776" s="60"/>
      <c r="BN776" s="59">
        <f>200+5+3+3+15+5+25+15+20+30+10+5+10+5+50+3+10+15+100+100+50+20+5+20+10+100+80+10+15+50+50+10+20+5+5+10+5+200+150+50+15+650+10+5+50+5+20+15+50+3+3+80+250+10+5+200+260+10</f>
        <v>3135</v>
      </c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  <c r="BY776" s="76" t="s">
        <v>22</v>
      </c>
      <c r="BZ776" s="76"/>
      <c r="CA776" s="76"/>
      <c r="CB776" s="76"/>
      <c r="CC776" s="76"/>
      <c r="CD776" s="76"/>
      <c r="CE776" s="62" t="s">
        <v>80</v>
      </c>
      <c r="CF776" s="62"/>
      <c r="CG776" s="62"/>
      <c r="CH776" s="62"/>
      <c r="CI776" s="62"/>
      <c r="CJ776" s="62"/>
      <c r="CK776" s="62"/>
      <c r="CL776" s="62"/>
      <c r="CM776" s="62"/>
      <c r="CN776" s="85">
        <v>450000</v>
      </c>
      <c r="CO776" s="85"/>
      <c r="CP776" s="85"/>
      <c r="CQ776" s="85"/>
      <c r="CR776" s="85"/>
      <c r="CS776" s="85"/>
      <c r="CT776" s="85"/>
      <c r="CU776" s="85"/>
      <c r="CV776" s="85"/>
      <c r="CW776" s="85"/>
      <c r="CX776" s="85"/>
      <c r="CY776" s="85"/>
      <c r="CZ776" s="85"/>
      <c r="DA776" s="85"/>
      <c r="DB776" s="59" t="s">
        <v>634</v>
      </c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 t="s">
        <v>644</v>
      </c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62" t="s">
        <v>86</v>
      </c>
      <c r="EA776" s="62"/>
      <c r="EB776" s="62"/>
      <c r="EC776" s="62"/>
      <c r="ED776" s="62"/>
      <c r="EE776" s="62"/>
      <c r="EF776" s="62"/>
      <c r="EG776" s="62"/>
      <c r="EH776" s="62"/>
      <c r="EI776" s="62"/>
      <c r="EJ776" s="62"/>
      <c r="EK776" s="62"/>
      <c r="EL776" s="62" t="s">
        <v>84</v>
      </c>
      <c r="EM776" s="62"/>
      <c r="EN776" s="62"/>
      <c r="EO776" s="62"/>
      <c r="EP776" s="62"/>
      <c r="EQ776" s="62"/>
      <c r="ER776" s="62"/>
      <c r="ES776" s="62"/>
      <c r="ET776" s="62"/>
      <c r="EU776" s="62"/>
      <c r="EV776" s="62"/>
      <c r="EW776" s="62"/>
      <c r="EX776" s="62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1"/>
      <c r="FM776" s="141"/>
      <c r="FN776" s="141"/>
      <c r="FO776" s="141"/>
      <c r="FP776" s="141"/>
      <c r="FQ776" s="141"/>
      <c r="FR776" s="141"/>
      <c r="FS776" s="141"/>
      <c r="FT776" s="141"/>
      <c r="FU776" s="141"/>
      <c r="FV776" s="141"/>
      <c r="FW776" s="141"/>
      <c r="FX776" s="141"/>
      <c r="FY776" s="141"/>
      <c r="FZ776" s="141"/>
      <c r="GA776" s="141"/>
      <c r="GB776" s="141"/>
      <c r="GC776" s="141"/>
      <c r="GD776" s="141"/>
      <c r="GE776" s="141"/>
      <c r="GF776" s="141"/>
      <c r="GG776" s="141"/>
      <c r="GH776" s="141"/>
      <c r="GI776" s="141"/>
      <c r="GJ776" s="141"/>
      <c r="GK776" s="141"/>
      <c r="GL776" s="141"/>
      <c r="GM776" s="140"/>
      <c r="GN776" s="140"/>
      <c r="GO776" s="140"/>
      <c r="GP776" s="140"/>
      <c r="GQ776" s="140"/>
      <c r="GR776" s="140"/>
      <c r="GS776" s="141"/>
      <c r="GT776" s="141"/>
      <c r="GU776" s="141"/>
      <c r="GV776" s="141"/>
      <c r="GW776" s="141"/>
      <c r="GX776" s="141"/>
      <c r="GY776" s="141"/>
      <c r="GZ776" s="141"/>
      <c r="HA776" s="141"/>
      <c r="HB776" s="142"/>
      <c r="HC776" s="142"/>
      <c r="HD776" s="142"/>
      <c r="HE776" s="142"/>
      <c r="HF776" s="142"/>
      <c r="HG776" s="142"/>
      <c r="HH776" s="142"/>
      <c r="HI776" s="142"/>
      <c r="HJ776" s="142"/>
      <c r="HK776" s="142"/>
      <c r="HL776" s="142"/>
      <c r="HM776" s="143"/>
      <c r="HN776" s="143"/>
      <c r="HO776" s="143"/>
      <c r="HP776" s="143"/>
      <c r="HQ776" s="143"/>
      <c r="HR776" s="143"/>
      <c r="HS776" s="141"/>
      <c r="HT776" s="141"/>
      <c r="HU776" s="141"/>
      <c r="HV776" s="141"/>
      <c r="HW776" s="141"/>
      <c r="HX776" s="141"/>
      <c r="HY776" s="141"/>
      <c r="HZ776" s="141"/>
      <c r="IA776" s="141"/>
      <c r="IB776" s="144"/>
      <c r="IC776" s="144"/>
      <c r="ID776" s="144"/>
      <c r="IE776" s="144"/>
      <c r="IF776" s="144"/>
      <c r="IG776" s="144"/>
      <c r="IH776" s="144"/>
      <c r="II776" s="144"/>
      <c r="IJ776" s="144"/>
      <c r="IK776" s="144"/>
      <c r="IL776" s="144"/>
      <c r="IM776" s="144"/>
      <c r="IN776" s="144"/>
      <c r="IO776" s="144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9"/>
      <c r="JO776" s="139"/>
      <c r="JP776" s="139"/>
      <c r="JQ776" s="139"/>
      <c r="JR776" s="139"/>
      <c r="JS776" s="139"/>
      <c r="JT776" s="139"/>
      <c r="JU776" s="139"/>
      <c r="JV776" s="139"/>
      <c r="JW776" s="139"/>
      <c r="JX776" s="139"/>
      <c r="JY776" s="139"/>
      <c r="JZ776" s="139"/>
      <c r="KA776" s="139"/>
      <c r="KB776" s="139"/>
      <c r="KC776" s="139"/>
      <c r="KD776" s="139"/>
      <c r="KE776" s="139"/>
      <c r="KF776" s="139"/>
      <c r="KG776" s="139"/>
      <c r="KH776" s="139"/>
      <c r="KI776" s="139"/>
      <c r="KJ776" s="139"/>
      <c r="KK776" s="139"/>
      <c r="KL776" s="139"/>
      <c r="KM776" s="139"/>
      <c r="KN776" s="139"/>
      <c r="KO776" s="139"/>
      <c r="KP776" s="139"/>
      <c r="KQ776" s="22"/>
      <c r="KR776" s="23"/>
      <c r="KS776" s="19"/>
      <c r="KT776" s="19"/>
      <c r="KU776" s="19"/>
      <c r="KV776" s="19"/>
      <c r="KW776" s="19"/>
      <c r="KX776" s="19"/>
      <c r="KY776" s="19"/>
      <c r="KZ776" s="19"/>
      <c r="LA776" s="19"/>
      <c r="LB776" s="19"/>
      <c r="LC776" s="19"/>
      <c r="LD776" s="19"/>
      <c r="LE776" s="19"/>
      <c r="LF776" s="19"/>
      <c r="LG776" s="19"/>
      <c r="LH776" s="19"/>
      <c r="LI776" s="19"/>
      <c r="LJ776" s="19"/>
      <c r="LK776" s="19"/>
      <c r="LL776" s="19"/>
      <c r="LM776" s="19"/>
      <c r="LN776" s="19"/>
      <c r="LO776" s="19"/>
      <c r="LP776" s="19"/>
      <c r="LQ776" s="19"/>
      <c r="LR776" s="19"/>
      <c r="LS776" s="19"/>
      <c r="LT776" s="19"/>
      <c r="LU776" s="19"/>
      <c r="LV776" s="19"/>
      <c r="LW776" s="19"/>
      <c r="LX776" s="19"/>
      <c r="LY776" s="19"/>
      <c r="LZ776" s="19"/>
      <c r="MA776" s="19"/>
      <c r="MB776" s="19"/>
      <c r="MC776" s="19"/>
      <c r="MD776" s="19"/>
      <c r="ME776" s="19"/>
      <c r="MF776" s="19"/>
      <c r="MG776" s="19"/>
      <c r="MH776" s="19"/>
      <c r="MI776" s="19"/>
      <c r="MJ776" s="19"/>
      <c r="MK776" s="19"/>
      <c r="ML776" s="19"/>
      <c r="MM776" s="19"/>
      <c r="MN776" s="19"/>
      <c r="MO776" s="19"/>
      <c r="MP776" s="19"/>
      <c r="MQ776" s="19"/>
      <c r="MR776" s="19"/>
      <c r="MS776" s="19"/>
      <c r="MT776" s="19"/>
      <c r="MU776" s="19"/>
      <c r="MV776" s="19"/>
      <c r="MW776" s="19"/>
      <c r="MX776" s="19"/>
      <c r="MY776" s="19"/>
      <c r="MZ776" s="19"/>
      <c r="NA776" s="19"/>
      <c r="NB776" s="19"/>
      <c r="NC776" s="19"/>
      <c r="ND776" s="19"/>
      <c r="NE776" s="19"/>
      <c r="NF776" s="19"/>
      <c r="NG776" s="19"/>
      <c r="NH776" s="19"/>
      <c r="NI776" s="19"/>
      <c r="NJ776" s="19"/>
      <c r="NK776" s="19"/>
      <c r="NL776" s="19"/>
      <c r="NM776" s="19"/>
      <c r="NN776" s="19"/>
      <c r="NO776" s="19"/>
      <c r="NP776" s="19"/>
      <c r="NQ776" s="19"/>
      <c r="NR776" s="19"/>
      <c r="NS776" s="19"/>
      <c r="NT776" s="19"/>
      <c r="NU776" s="19"/>
      <c r="NV776" s="19"/>
      <c r="NW776" s="19"/>
      <c r="NX776" s="19"/>
      <c r="NY776" s="19"/>
      <c r="NZ776" s="19"/>
      <c r="OA776" s="19"/>
      <c r="OB776" s="19"/>
      <c r="OC776" s="19"/>
      <c r="OD776" s="19"/>
      <c r="OE776" s="19"/>
      <c r="OF776" s="19"/>
      <c r="OG776" s="19"/>
      <c r="OH776" s="19"/>
      <c r="OI776" s="19"/>
      <c r="OJ776" s="19"/>
      <c r="OK776" s="19"/>
      <c r="OL776" s="19"/>
      <c r="OM776" s="19"/>
      <c r="ON776" s="19"/>
      <c r="OO776" s="19"/>
      <c r="OP776" s="19"/>
      <c r="OQ776" s="19"/>
      <c r="OR776" s="19"/>
      <c r="OS776" s="19"/>
      <c r="OT776" s="19"/>
      <c r="OU776" s="19"/>
      <c r="OV776" s="19"/>
      <c r="OW776" s="19"/>
      <c r="OX776" s="19"/>
      <c r="OY776" s="19"/>
      <c r="OZ776" s="19"/>
      <c r="PA776" s="19"/>
      <c r="PB776" s="19"/>
      <c r="PC776" s="19"/>
      <c r="PD776" s="19"/>
      <c r="PE776" s="19"/>
      <c r="PF776" s="19"/>
      <c r="PG776" s="19"/>
      <c r="PH776" s="19"/>
      <c r="PI776" s="19"/>
      <c r="PJ776" s="19"/>
      <c r="PK776" s="19"/>
      <c r="PL776" s="19"/>
      <c r="PM776" s="19"/>
      <c r="PN776" s="19"/>
      <c r="PO776" s="19"/>
      <c r="PP776" s="19"/>
      <c r="PQ776" s="19"/>
      <c r="PR776" s="19"/>
      <c r="PS776" s="19"/>
      <c r="PT776" s="19"/>
      <c r="PU776" s="19"/>
      <c r="PV776" s="19"/>
      <c r="PW776" s="19"/>
      <c r="PX776" s="19"/>
      <c r="PY776" s="19"/>
      <c r="PZ776" s="19"/>
      <c r="QA776" s="19"/>
      <c r="QB776" s="19"/>
      <c r="QC776" s="19"/>
      <c r="QD776" s="19"/>
      <c r="QE776" s="19"/>
      <c r="QF776" s="19"/>
      <c r="QG776" s="19"/>
      <c r="QH776" s="19"/>
      <c r="QI776" s="19"/>
      <c r="QJ776" s="19"/>
      <c r="QK776" s="19"/>
      <c r="QL776" s="19"/>
      <c r="QM776" s="19"/>
      <c r="QN776" s="19"/>
      <c r="QO776" s="19"/>
      <c r="QP776" s="19"/>
      <c r="QQ776" s="19"/>
      <c r="QR776" s="19"/>
      <c r="QS776" s="19"/>
      <c r="QT776" s="19"/>
      <c r="QU776" s="19"/>
      <c r="QV776" s="19"/>
      <c r="QW776" s="19"/>
      <c r="QX776" s="19"/>
      <c r="QY776" s="19"/>
      <c r="QZ776" s="19"/>
      <c r="RA776" s="19"/>
      <c r="RB776" s="19"/>
      <c r="RC776" s="19"/>
      <c r="RD776" s="19"/>
      <c r="RE776" s="19"/>
      <c r="RF776" s="19"/>
      <c r="RG776" s="19"/>
      <c r="RH776" s="19"/>
      <c r="RI776" s="19"/>
      <c r="RJ776" s="19"/>
      <c r="RK776" s="19"/>
      <c r="RL776" s="19"/>
      <c r="RM776" s="19"/>
      <c r="RN776" s="19"/>
      <c r="RO776" s="19"/>
      <c r="RP776" s="19"/>
      <c r="RQ776" s="19"/>
      <c r="RR776" s="19"/>
      <c r="RS776" s="19"/>
      <c r="RT776" s="19"/>
      <c r="RU776" s="19"/>
      <c r="RV776" s="19"/>
      <c r="RW776" s="19"/>
      <c r="RX776" s="19"/>
      <c r="RY776" s="19"/>
      <c r="RZ776" s="19"/>
      <c r="SA776" s="19"/>
      <c r="SB776" s="19"/>
      <c r="SC776" s="19"/>
      <c r="SD776" s="19"/>
      <c r="SE776" s="19"/>
      <c r="SF776" s="19"/>
      <c r="SG776" s="19"/>
      <c r="SH776" s="19"/>
      <c r="SI776" s="19"/>
      <c r="SJ776" s="19"/>
      <c r="SK776" s="19"/>
      <c r="SL776" s="19"/>
      <c r="SM776" s="19"/>
      <c r="SN776" s="19"/>
      <c r="SO776" s="19"/>
      <c r="SP776" s="19"/>
      <c r="SQ776" s="19"/>
      <c r="SR776" s="19"/>
      <c r="SS776" s="19"/>
      <c r="ST776" s="19"/>
      <c r="SU776" s="19"/>
      <c r="SV776" s="19"/>
      <c r="SW776" s="19"/>
      <c r="SX776" s="19"/>
      <c r="SY776" s="19"/>
      <c r="SZ776" s="19"/>
      <c r="TA776" s="19"/>
      <c r="TB776" s="19"/>
      <c r="TC776" s="19"/>
      <c r="TD776" s="19"/>
      <c r="TE776" s="19"/>
      <c r="TF776" s="19"/>
      <c r="TG776" s="19"/>
      <c r="TH776" s="19"/>
      <c r="TI776" s="19"/>
      <c r="TJ776" s="19"/>
      <c r="TK776" s="19"/>
      <c r="TL776" s="19"/>
      <c r="TM776" s="19"/>
      <c r="TN776" s="19"/>
      <c r="TO776" s="19"/>
      <c r="TP776" s="19"/>
      <c r="TQ776" s="19"/>
      <c r="TR776" s="19"/>
      <c r="TS776" s="19"/>
      <c r="TT776" s="19"/>
      <c r="TU776" s="19"/>
      <c r="TV776" s="19"/>
      <c r="TW776" s="19"/>
      <c r="TX776" s="19"/>
      <c r="TY776" s="19"/>
      <c r="TZ776" s="19"/>
      <c r="UA776" s="19"/>
      <c r="UB776" s="19"/>
      <c r="UC776" s="19"/>
      <c r="UD776" s="19"/>
      <c r="UE776" s="19"/>
      <c r="UF776" s="19"/>
      <c r="UG776" s="19"/>
      <c r="UH776" s="19"/>
      <c r="UI776" s="19"/>
      <c r="UJ776" s="19"/>
      <c r="UK776" s="19"/>
      <c r="UL776" s="19"/>
      <c r="UM776" s="19"/>
      <c r="UN776" s="19"/>
      <c r="UO776" s="19"/>
      <c r="UP776" s="19"/>
      <c r="UQ776" s="19"/>
      <c r="UR776" s="19"/>
      <c r="US776" s="19"/>
      <c r="UT776" s="19"/>
      <c r="UU776" s="19"/>
      <c r="UV776" s="19"/>
      <c r="UW776" s="19"/>
      <c r="UX776" s="19"/>
      <c r="UY776" s="19"/>
      <c r="UZ776" s="19"/>
      <c r="VA776" s="19"/>
      <c r="VB776" s="19"/>
      <c r="VC776" s="19"/>
      <c r="VD776" s="19"/>
      <c r="VE776" s="19"/>
      <c r="VF776" s="19"/>
      <c r="VG776" s="19"/>
      <c r="VH776" s="19"/>
      <c r="VI776" s="19"/>
      <c r="VJ776" s="19"/>
      <c r="VK776" s="19"/>
      <c r="VL776" s="19"/>
      <c r="VM776" s="19"/>
      <c r="VN776" s="19"/>
      <c r="VO776" s="19"/>
      <c r="VP776" s="19"/>
      <c r="VQ776" s="19"/>
      <c r="VR776" s="19"/>
      <c r="VS776" s="19"/>
      <c r="VT776" s="19"/>
      <c r="VU776" s="19"/>
      <c r="VV776" s="19"/>
      <c r="VW776" s="19"/>
      <c r="VX776" s="19"/>
      <c r="VY776" s="19"/>
      <c r="VZ776" s="19"/>
      <c r="WA776" s="19"/>
      <c r="WB776" s="19"/>
      <c r="WC776" s="19"/>
      <c r="WD776" s="19"/>
      <c r="WE776" s="19"/>
      <c r="WF776" s="19"/>
      <c r="WG776" s="19"/>
      <c r="WH776" s="19"/>
      <c r="WI776" s="19"/>
      <c r="WJ776" s="19"/>
      <c r="WK776" s="19"/>
      <c r="WL776" s="19"/>
      <c r="WM776" s="19"/>
      <c r="WN776" s="19"/>
      <c r="WO776" s="19"/>
      <c r="WP776" s="19"/>
      <c r="WQ776" s="19"/>
      <c r="WR776" s="19"/>
      <c r="WS776" s="19"/>
      <c r="WT776" s="19"/>
      <c r="WU776" s="19"/>
      <c r="WV776" s="19"/>
    </row>
    <row r="777" spans="1:620" s="20" customFormat="1" ht="41.25" customHeight="1" x14ac:dyDescent="0.2">
      <c r="A777" s="43" t="s">
        <v>1009</v>
      </c>
      <c r="B777" s="44"/>
      <c r="C777" s="44"/>
      <c r="D777" s="44"/>
      <c r="E777" s="45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60" t="s">
        <v>377</v>
      </c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 t="s">
        <v>77</v>
      </c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84" t="s">
        <v>78</v>
      </c>
      <c r="AZ777" s="84"/>
      <c r="BA777" s="84"/>
      <c r="BB777" s="84"/>
      <c r="BC777" s="84"/>
      <c r="BD777" s="84"/>
      <c r="BE777" s="60" t="s">
        <v>79</v>
      </c>
      <c r="BF777" s="60"/>
      <c r="BG777" s="60"/>
      <c r="BH777" s="60"/>
      <c r="BI777" s="60"/>
      <c r="BJ777" s="60"/>
      <c r="BK777" s="60"/>
      <c r="BL777" s="60"/>
      <c r="BM777" s="60"/>
      <c r="BN777" s="59" t="s">
        <v>74</v>
      </c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76" t="s">
        <v>22</v>
      </c>
      <c r="BZ777" s="76"/>
      <c r="CA777" s="76"/>
      <c r="CB777" s="76"/>
      <c r="CC777" s="76"/>
      <c r="CD777" s="76"/>
      <c r="CE777" s="62" t="s">
        <v>80</v>
      </c>
      <c r="CF777" s="62"/>
      <c r="CG777" s="62"/>
      <c r="CH777" s="62"/>
      <c r="CI777" s="62"/>
      <c r="CJ777" s="62"/>
      <c r="CK777" s="62"/>
      <c r="CL777" s="62"/>
      <c r="CM777" s="62"/>
      <c r="CN777" s="85">
        <v>140000</v>
      </c>
      <c r="CO777" s="85"/>
      <c r="CP777" s="85"/>
      <c r="CQ777" s="85"/>
      <c r="CR777" s="85"/>
      <c r="CS777" s="85"/>
      <c r="CT777" s="85"/>
      <c r="CU777" s="85"/>
      <c r="CV777" s="85"/>
      <c r="CW777" s="85"/>
      <c r="CX777" s="85"/>
      <c r="CY777" s="85"/>
      <c r="CZ777" s="85"/>
      <c r="DA777" s="85"/>
      <c r="DB777" s="59" t="s">
        <v>634</v>
      </c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 t="s">
        <v>644</v>
      </c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62" t="s">
        <v>86</v>
      </c>
      <c r="EA777" s="62"/>
      <c r="EB777" s="62"/>
      <c r="EC777" s="62"/>
      <c r="ED777" s="62"/>
      <c r="EE777" s="62"/>
      <c r="EF777" s="62"/>
      <c r="EG777" s="62"/>
      <c r="EH777" s="62"/>
      <c r="EI777" s="62"/>
      <c r="EJ777" s="62"/>
      <c r="EK777" s="62"/>
      <c r="EL777" s="62" t="s">
        <v>84</v>
      </c>
      <c r="EM777" s="62"/>
      <c r="EN777" s="62"/>
      <c r="EO777" s="62"/>
      <c r="EP777" s="62"/>
      <c r="EQ777" s="62"/>
      <c r="ER777" s="62"/>
      <c r="ES777" s="62"/>
      <c r="ET777" s="62"/>
      <c r="EU777" s="62"/>
      <c r="EV777" s="62"/>
      <c r="EW777" s="62"/>
      <c r="EX777" s="62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1"/>
      <c r="FM777" s="141"/>
      <c r="FN777" s="141"/>
      <c r="FO777" s="141"/>
      <c r="FP777" s="141"/>
      <c r="FQ777" s="141"/>
      <c r="FR777" s="141"/>
      <c r="FS777" s="141"/>
      <c r="FT777" s="141"/>
      <c r="FU777" s="141"/>
      <c r="FV777" s="141"/>
      <c r="FW777" s="141"/>
      <c r="FX777" s="141"/>
      <c r="FY777" s="141"/>
      <c r="FZ777" s="141"/>
      <c r="GA777" s="141"/>
      <c r="GB777" s="141"/>
      <c r="GC777" s="141"/>
      <c r="GD777" s="141"/>
      <c r="GE777" s="141"/>
      <c r="GF777" s="141"/>
      <c r="GG777" s="141"/>
      <c r="GH777" s="141"/>
      <c r="GI777" s="141"/>
      <c r="GJ777" s="141"/>
      <c r="GK777" s="141"/>
      <c r="GL777" s="141"/>
      <c r="GM777" s="140"/>
      <c r="GN777" s="140"/>
      <c r="GO777" s="140"/>
      <c r="GP777" s="140"/>
      <c r="GQ777" s="140"/>
      <c r="GR777" s="140"/>
      <c r="GS777" s="141"/>
      <c r="GT777" s="141"/>
      <c r="GU777" s="141"/>
      <c r="GV777" s="141"/>
      <c r="GW777" s="141"/>
      <c r="GX777" s="141"/>
      <c r="GY777" s="141"/>
      <c r="GZ777" s="141"/>
      <c r="HA777" s="141"/>
      <c r="HB777" s="142"/>
      <c r="HC777" s="142"/>
      <c r="HD777" s="142"/>
      <c r="HE777" s="142"/>
      <c r="HF777" s="142"/>
      <c r="HG777" s="142"/>
      <c r="HH777" s="142"/>
      <c r="HI777" s="142"/>
      <c r="HJ777" s="142"/>
      <c r="HK777" s="142"/>
      <c r="HL777" s="142"/>
      <c r="HM777" s="143"/>
      <c r="HN777" s="143"/>
      <c r="HO777" s="143"/>
      <c r="HP777" s="143"/>
      <c r="HQ777" s="143"/>
      <c r="HR777" s="143"/>
      <c r="HS777" s="141"/>
      <c r="HT777" s="141"/>
      <c r="HU777" s="141"/>
      <c r="HV777" s="141"/>
      <c r="HW777" s="141"/>
      <c r="HX777" s="141"/>
      <c r="HY777" s="141"/>
      <c r="HZ777" s="141"/>
      <c r="IA777" s="141"/>
      <c r="IB777" s="144"/>
      <c r="IC777" s="144"/>
      <c r="ID777" s="144"/>
      <c r="IE777" s="144"/>
      <c r="IF777" s="144"/>
      <c r="IG777" s="144"/>
      <c r="IH777" s="144"/>
      <c r="II777" s="144"/>
      <c r="IJ777" s="144"/>
      <c r="IK777" s="144"/>
      <c r="IL777" s="144"/>
      <c r="IM777" s="144"/>
      <c r="IN777" s="144"/>
      <c r="IO777" s="144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9"/>
      <c r="JO777" s="139"/>
      <c r="JP777" s="139"/>
      <c r="JQ777" s="139"/>
      <c r="JR777" s="139"/>
      <c r="JS777" s="139"/>
      <c r="JT777" s="139"/>
      <c r="JU777" s="139"/>
      <c r="JV777" s="139"/>
      <c r="JW777" s="139"/>
      <c r="JX777" s="139"/>
      <c r="JY777" s="139"/>
      <c r="JZ777" s="139"/>
      <c r="KA777" s="139"/>
      <c r="KB777" s="139"/>
      <c r="KC777" s="139"/>
      <c r="KD777" s="139"/>
      <c r="KE777" s="139"/>
      <c r="KF777" s="139"/>
      <c r="KG777" s="139"/>
      <c r="KH777" s="139"/>
      <c r="KI777" s="139"/>
      <c r="KJ777" s="139"/>
      <c r="KK777" s="139"/>
      <c r="KL777" s="139"/>
      <c r="KM777" s="139"/>
      <c r="KN777" s="139"/>
      <c r="KO777" s="139"/>
      <c r="KP777" s="139"/>
      <c r="KQ777" s="22"/>
      <c r="KR777" s="23"/>
      <c r="KS777" s="19"/>
      <c r="KT777" s="19"/>
      <c r="KU777" s="19"/>
      <c r="KV777" s="19"/>
      <c r="KW777" s="19"/>
      <c r="KX777" s="19"/>
      <c r="KY777" s="19"/>
      <c r="KZ777" s="19"/>
      <c r="LA777" s="19"/>
      <c r="LB777" s="19"/>
      <c r="LC777" s="19"/>
      <c r="LD777" s="19"/>
      <c r="LE777" s="19"/>
      <c r="LF777" s="19"/>
      <c r="LG777" s="19"/>
      <c r="LH777" s="19"/>
      <c r="LI777" s="19"/>
      <c r="LJ777" s="19"/>
      <c r="LK777" s="19"/>
      <c r="LL777" s="19"/>
      <c r="LM777" s="19"/>
      <c r="LN777" s="19"/>
      <c r="LO777" s="19"/>
      <c r="LP777" s="19"/>
      <c r="LQ777" s="19"/>
      <c r="LR777" s="19"/>
      <c r="LS777" s="19"/>
      <c r="LT777" s="19"/>
      <c r="LU777" s="19"/>
      <c r="LV777" s="19"/>
      <c r="LW777" s="19"/>
      <c r="LX777" s="19"/>
      <c r="LY777" s="19"/>
      <c r="LZ777" s="19"/>
      <c r="MA777" s="19"/>
      <c r="MB777" s="19"/>
      <c r="MC777" s="19"/>
      <c r="MD777" s="19"/>
      <c r="ME777" s="19"/>
      <c r="MF777" s="19"/>
      <c r="MG777" s="19"/>
      <c r="MH777" s="19"/>
      <c r="MI777" s="19"/>
      <c r="MJ777" s="19"/>
      <c r="MK777" s="19"/>
      <c r="ML777" s="19"/>
      <c r="MM777" s="19"/>
      <c r="MN777" s="19"/>
      <c r="MO777" s="19"/>
      <c r="MP777" s="19"/>
      <c r="MQ777" s="19"/>
      <c r="MR777" s="19"/>
      <c r="MS777" s="19"/>
      <c r="MT777" s="19"/>
      <c r="MU777" s="19"/>
      <c r="MV777" s="19"/>
      <c r="MW777" s="19"/>
      <c r="MX777" s="19"/>
      <c r="MY777" s="19"/>
      <c r="MZ777" s="19"/>
      <c r="NA777" s="19"/>
      <c r="NB777" s="19"/>
      <c r="NC777" s="19"/>
      <c r="ND777" s="19"/>
      <c r="NE777" s="19"/>
      <c r="NF777" s="19"/>
      <c r="NG777" s="19"/>
      <c r="NH777" s="19"/>
      <c r="NI777" s="19"/>
      <c r="NJ777" s="19"/>
      <c r="NK777" s="19"/>
      <c r="NL777" s="19"/>
      <c r="NM777" s="19"/>
      <c r="NN777" s="19"/>
      <c r="NO777" s="19"/>
      <c r="NP777" s="19"/>
      <c r="NQ777" s="19"/>
      <c r="NR777" s="19"/>
      <c r="NS777" s="19"/>
      <c r="NT777" s="19"/>
      <c r="NU777" s="19"/>
      <c r="NV777" s="19"/>
      <c r="NW777" s="19"/>
      <c r="NX777" s="19"/>
      <c r="NY777" s="19"/>
      <c r="NZ777" s="19"/>
      <c r="OA777" s="19"/>
      <c r="OB777" s="19"/>
      <c r="OC777" s="19"/>
      <c r="OD777" s="19"/>
      <c r="OE777" s="19"/>
      <c r="OF777" s="19"/>
      <c r="OG777" s="19"/>
      <c r="OH777" s="19"/>
      <c r="OI777" s="19"/>
      <c r="OJ777" s="19"/>
      <c r="OK777" s="19"/>
      <c r="OL777" s="19"/>
      <c r="OM777" s="19"/>
      <c r="ON777" s="19"/>
      <c r="OO777" s="19"/>
      <c r="OP777" s="19"/>
      <c r="OQ777" s="19"/>
      <c r="OR777" s="19"/>
      <c r="OS777" s="19"/>
      <c r="OT777" s="19"/>
      <c r="OU777" s="19"/>
      <c r="OV777" s="19"/>
      <c r="OW777" s="19"/>
      <c r="OX777" s="19"/>
      <c r="OY777" s="19"/>
      <c r="OZ777" s="19"/>
      <c r="PA777" s="19"/>
      <c r="PB777" s="19"/>
      <c r="PC777" s="19"/>
      <c r="PD777" s="19"/>
      <c r="PE777" s="19"/>
      <c r="PF777" s="19"/>
      <c r="PG777" s="19"/>
      <c r="PH777" s="19"/>
      <c r="PI777" s="19"/>
      <c r="PJ777" s="19"/>
      <c r="PK777" s="19"/>
      <c r="PL777" s="19"/>
      <c r="PM777" s="19"/>
      <c r="PN777" s="19"/>
      <c r="PO777" s="19"/>
      <c r="PP777" s="19"/>
      <c r="PQ777" s="19"/>
      <c r="PR777" s="19"/>
      <c r="PS777" s="19"/>
      <c r="PT777" s="19"/>
      <c r="PU777" s="19"/>
      <c r="PV777" s="19"/>
      <c r="PW777" s="19"/>
      <c r="PX777" s="19"/>
      <c r="PY777" s="19"/>
      <c r="PZ777" s="19"/>
      <c r="QA777" s="19"/>
      <c r="QB777" s="19"/>
      <c r="QC777" s="19"/>
      <c r="QD777" s="19"/>
      <c r="QE777" s="19"/>
      <c r="QF777" s="19"/>
      <c r="QG777" s="19"/>
      <c r="QH777" s="19"/>
      <c r="QI777" s="19"/>
      <c r="QJ777" s="19"/>
      <c r="QK777" s="19"/>
      <c r="QL777" s="19"/>
      <c r="QM777" s="19"/>
      <c r="QN777" s="19"/>
      <c r="QO777" s="19"/>
      <c r="QP777" s="19"/>
      <c r="QQ777" s="19"/>
      <c r="QR777" s="19"/>
      <c r="QS777" s="19"/>
      <c r="QT777" s="19"/>
      <c r="QU777" s="19"/>
      <c r="QV777" s="19"/>
      <c r="QW777" s="19"/>
      <c r="QX777" s="19"/>
      <c r="QY777" s="19"/>
      <c r="QZ777" s="19"/>
      <c r="RA777" s="19"/>
      <c r="RB777" s="19"/>
      <c r="RC777" s="19"/>
      <c r="RD777" s="19"/>
      <c r="RE777" s="19"/>
      <c r="RF777" s="19"/>
      <c r="RG777" s="19"/>
      <c r="RH777" s="19"/>
      <c r="RI777" s="19"/>
      <c r="RJ777" s="19"/>
      <c r="RK777" s="19"/>
      <c r="RL777" s="19"/>
      <c r="RM777" s="19"/>
      <c r="RN777" s="19"/>
      <c r="RO777" s="19"/>
      <c r="RP777" s="19"/>
      <c r="RQ777" s="19"/>
      <c r="RR777" s="19"/>
      <c r="RS777" s="19"/>
      <c r="RT777" s="19"/>
      <c r="RU777" s="19"/>
      <c r="RV777" s="19"/>
      <c r="RW777" s="19"/>
      <c r="RX777" s="19"/>
      <c r="RY777" s="19"/>
      <c r="RZ777" s="19"/>
      <c r="SA777" s="19"/>
      <c r="SB777" s="19"/>
      <c r="SC777" s="19"/>
      <c r="SD777" s="19"/>
      <c r="SE777" s="19"/>
      <c r="SF777" s="19"/>
      <c r="SG777" s="19"/>
      <c r="SH777" s="19"/>
      <c r="SI777" s="19"/>
      <c r="SJ777" s="19"/>
      <c r="SK777" s="19"/>
      <c r="SL777" s="19"/>
      <c r="SM777" s="19"/>
      <c r="SN777" s="19"/>
      <c r="SO777" s="19"/>
      <c r="SP777" s="19"/>
      <c r="SQ777" s="19"/>
      <c r="SR777" s="19"/>
      <c r="SS777" s="19"/>
      <c r="ST777" s="19"/>
      <c r="SU777" s="19"/>
      <c r="SV777" s="19"/>
      <c r="SW777" s="19"/>
      <c r="SX777" s="19"/>
      <c r="SY777" s="19"/>
      <c r="SZ777" s="19"/>
      <c r="TA777" s="19"/>
      <c r="TB777" s="19"/>
      <c r="TC777" s="19"/>
      <c r="TD777" s="19"/>
      <c r="TE777" s="19"/>
      <c r="TF777" s="19"/>
      <c r="TG777" s="19"/>
      <c r="TH777" s="19"/>
      <c r="TI777" s="19"/>
      <c r="TJ777" s="19"/>
      <c r="TK777" s="19"/>
      <c r="TL777" s="19"/>
      <c r="TM777" s="19"/>
      <c r="TN777" s="19"/>
      <c r="TO777" s="19"/>
      <c r="TP777" s="19"/>
      <c r="TQ777" s="19"/>
      <c r="TR777" s="19"/>
      <c r="TS777" s="19"/>
      <c r="TT777" s="19"/>
      <c r="TU777" s="19"/>
      <c r="TV777" s="19"/>
      <c r="TW777" s="19"/>
      <c r="TX777" s="19"/>
      <c r="TY777" s="19"/>
      <c r="TZ777" s="19"/>
      <c r="UA777" s="19"/>
      <c r="UB777" s="19"/>
      <c r="UC777" s="19"/>
      <c r="UD777" s="19"/>
      <c r="UE777" s="19"/>
      <c r="UF777" s="19"/>
      <c r="UG777" s="19"/>
      <c r="UH777" s="19"/>
      <c r="UI777" s="19"/>
      <c r="UJ777" s="19"/>
      <c r="UK777" s="19"/>
      <c r="UL777" s="19"/>
      <c r="UM777" s="19"/>
      <c r="UN777" s="19"/>
      <c r="UO777" s="19"/>
      <c r="UP777" s="19"/>
      <c r="UQ777" s="19"/>
      <c r="UR777" s="19"/>
      <c r="US777" s="19"/>
      <c r="UT777" s="19"/>
      <c r="UU777" s="19"/>
      <c r="UV777" s="19"/>
      <c r="UW777" s="19"/>
      <c r="UX777" s="19"/>
      <c r="UY777" s="19"/>
      <c r="UZ777" s="19"/>
      <c r="VA777" s="19"/>
      <c r="VB777" s="19"/>
      <c r="VC777" s="19"/>
      <c r="VD777" s="19"/>
      <c r="VE777" s="19"/>
      <c r="VF777" s="19"/>
      <c r="VG777" s="19"/>
      <c r="VH777" s="19"/>
      <c r="VI777" s="19"/>
      <c r="VJ777" s="19"/>
      <c r="VK777" s="19"/>
      <c r="VL777" s="19"/>
      <c r="VM777" s="19"/>
      <c r="VN777" s="19"/>
      <c r="VO777" s="19"/>
      <c r="VP777" s="19"/>
      <c r="VQ777" s="19"/>
      <c r="VR777" s="19"/>
      <c r="VS777" s="19"/>
      <c r="VT777" s="19"/>
      <c r="VU777" s="19"/>
      <c r="VV777" s="19"/>
      <c r="VW777" s="19"/>
      <c r="VX777" s="19"/>
      <c r="VY777" s="19"/>
      <c r="VZ777" s="19"/>
      <c r="WA777" s="19"/>
      <c r="WB777" s="19"/>
      <c r="WC777" s="19"/>
      <c r="WD777" s="19"/>
      <c r="WE777" s="19"/>
      <c r="WF777" s="19"/>
      <c r="WG777" s="19"/>
      <c r="WH777" s="19"/>
      <c r="WI777" s="19"/>
      <c r="WJ777" s="19"/>
      <c r="WK777" s="19"/>
      <c r="WL777" s="19"/>
      <c r="WM777" s="19"/>
      <c r="WN777" s="19"/>
      <c r="WO777" s="19"/>
      <c r="WP777" s="19"/>
      <c r="WQ777" s="19"/>
      <c r="WR777" s="19"/>
      <c r="WS777" s="19"/>
      <c r="WT777" s="19"/>
      <c r="WU777" s="19"/>
      <c r="WV777" s="19"/>
    </row>
    <row r="778" spans="1:620" s="20" customFormat="1" ht="41.25" customHeight="1" x14ac:dyDescent="0.2">
      <c r="A778" s="43" t="s">
        <v>1010</v>
      </c>
      <c r="B778" s="44"/>
      <c r="C778" s="44"/>
      <c r="D778" s="44"/>
      <c r="E778" s="45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60" t="s">
        <v>543</v>
      </c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 t="s">
        <v>77</v>
      </c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84" t="s">
        <v>94</v>
      </c>
      <c r="AZ778" s="84"/>
      <c r="BA778" s="84"/>
      <c r="BB778" s="84"/>
      <c r="BC778" s="84"/>
      <c r="BD778" s="84"/>
      <c r="BE778" s="60" t="s">
        <v>95</v>
      </c>
      <c r="BF778" s="60"/>
      <c r="BG778" s="60"/>
      <c r="BH778" s="60"/>
      <c r="BI778" s="60"/>
      <c r="BJ778" s="60"/>
      <c r="BK778" s="60"/>
      <c r="BL778" s="60"/>
      <c r="BM778" s="60"/>
      <c r="BN778" s="59" t="s">
        <v>584</v>
      </c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76" t="s">
        <v>22</v>
      </c>
      <c r="BZ778" s="76"/>
      <c r="CA778" s="76"/>
      <c r="CB778" s="76"/>
      <c r="CC778" s="76"/>
      <c r="CD778" s="76"/>
      <c r="CE778" s="62" t="s">
        <v>80</v>
      </c>
      <c r="CF778" s="62"/>
      <c r="CG778" s="62"/>
      <c r="CH778" s="62"/>
      <c r="CI778" s="62"/>
      <c r="CJ778" s="62"/>
      <c r="CK778" s="62"/>
      <c r="CL778" s="62"/>
      <c r="CM778" s="62"/>
      <c r="CN778" s="85">
        <v>137556.5</v>
      </c>
      <c r="CO778" s="85"/>
      <c r="CP778" s="85"/>
      <c r="CQ778" s="85"/>
      <c r="CR778" s="85"/>
      <c r="CS778" s="85"/>
      <c r="CT778" s="85"/>
      <c r="CU778" s="85"/>
      <c r="CV778" s="85"/>
      <c r="CW778" s="85"/>
      <c r="CX778" s="85"/>
      <c r="CY778" s="85"/>
      <c r="CZ778" s="85"/>
      <c r="DA778" s="85"/>
      <c r="DB778" s="59" t="s">
        <v>634</v>
      </c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 t="s">
        <v>644</v>
      </c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62" t="s">
        <v>86</v>
      </c>
      <c r="EA778" s="62"/>
      <c r="EB778" s="62"/>
      <c r="EC778" s="62"/>
      <c r="ED778" s="62"/>
      <c r="EE778" s="62"/>
      <c r="EF778" s="62"/>
      <c r="EG778" s="62"/>
      <c r="EH778" s="62"/>
      <c r="EI778" s="62"/>
      <c r="EJ778" s="62"/>
      <c r="EK778" s="62"/>
      <c r="EL778" s="62" t="s">
        <v>84</v>
      </c>
      <c r="EM778" s="62"/>
      <c r="EN778" s="62"/>
      <c r="EO778" s="62"/>
      <c r="EP778" s="62"/>
      <c r="EQ778" s="62"/>
      <c r="ER778" s="62"/>
      <c r="ES778" s="62"/>
      <c r="ET778" s="62"/>
      <c r="EU778" s="62"/>
      <c r="EV778" s="62"/>
      <c r="EW778" s="62"/>
      <c r="EX778" s="62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1"/>
      <c r="FM778" s="141"/>
      <c r="FN778" s="141"/>
      <c r="FO778" s="141"/>
      <c r="FP778" s="141"/>
      <c r="FQ778" s="141"/>
      <c r="FR778" s="141"/>
      <c r="FS778" s="141"/>
      <c r="FT778" s="141"/>
      <c r="FU778" s="141"/>
      <c r="FV778" s="141"/>
      <c r="FW778" s="141"/>
      <c r="FX778" s="141"/>
      <c r="FY778" s="141"/>
      <c r="FZ778" s="141"/>
      <c r="GA778" s="141"/>
      <c r="GB778" s="141"/>
      <c r="GC778" s="141"/>
      <c r="GD778" s="141"/>
      <c r="GE778" s="141"/>
      <c r="GF778" s="141"/>
      <c r="GG778" s="141"/>
      <c r="GH778" s="141"/>
      <c r="GI778" s="141"/>
      <c r="GJ778" s="141"/>
      <c r="GK778" s="141"/>
      <c r="GL778" s="141"/>
      <c r="GM778" s="140"/>
      <c r="GN778" s="140"/>
      <c r="GO778" s="140"/>
      <c r="GP778" s="140"/>
      <c r="GQ778" s="140"/>
      <c r="GR778" s="140"/>
      <c r="GS778" s="141"/>
      <c r="GT778" s="141"/>
      <c r="GU778" s="141"/>
      <c r="GV778" s="141"/>
      <c r="GW778" s="141"/>
      <c r="GX778" s="141"/>
      <c r="GY778" s="141"/>
      <c r="GZ778" s="141"/>
      <c r="HA778" s="141"/>
      <c r="HB778" s="142"/>
      <c r="HC778" s="142"/>
      <c r="HD778" s="142"/>
      <c r="HE778" s="142"/>
      <c r="HF778" s="142"/>
      <c r="HG778" s="142"/>
      <c r="HH778" s="142"/>
      <c r="HI778" s="142"/>
      <c r="HJ778" s="142"/>
      <c r="HK778" s="142"/>
      <c r="HL778" s="142"/>
      <c r="HM778" s="143"/>
      <c r="HN778" s="143"/>
      <c r="HO778" s="143"/>
      <c r="HP778" s="143"/>
      <c r="HQ778" s="143"/>
      <c r="HR778" s="143"/>
      <c r="HS778" s="141"/>
      <c r="HT778" s="141"/>
      <c r="HU778" s="141"/>
      <c r="HV778" s="141"/>
      <c r="HW778" s="141"/>
      <c r="HX778" s="141"/>
      <c r="HY778" s="141"/>
      <c r="HZ778" s="141"/>
      <c r="IA778" s="141"/>
      <c r="IB778" s="144"/>
      <c r="IC778" s="144"/>
      <c r="ID778" s="144"/>
      <c r="IE778" s="144"/>
      <c r="IF778" s="144"/>
      <c r="IG778" s="144"/>
      <c r="IH778" s="144"/>
      <c r="II778" s="144"/>
      <c r="IJ778" s="144"/>
      <c r="IK778" s="144"/>
      <c r="IL778" s="144"/>
      <c r="IM778" s="144"/>
      <c r="IN778" s="144"/>
      <c r="IO778" s="144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9"/>
      <c r="JO778" s="139"/>
      <c r="JP778" s="139"/>
      <c r="JQ778" s="139"/>
      <c r="JR778" s="139"/>
      <c r="JS778" s="139"/>
      <c r="JT778" s="139"/>
      <c r="JU778" s="139"/>
      <c r="JV778" s="139"/>
      <c r="JW778" s="139"/>
      <c r="JX778" s="139"/>
      <c r="JY778" s="139"/>
      <c r="JZ778" s="139"/>
      <c r="KA778" s="139"/>
      <c r="KB778" s="139"/>
      <c r="KC778" s="139"/>
      <c r="KD778" s="139"/>
      <c r="KE778" s="139"/>
      <c r="KF778" s="139"/>
      <c r="KG778" s="139"/>
      <c r="KH778" s="139"/>
      <c r="KI778" s="139"/>
      <c r="KJ778" s="139"/>
      <c r="KK778" s="139"/>
      <c r="KL778" s="139"/>
      <c r="KM778" s="139"/>
      <c r="KN778" s="139"/>
      <c r="KO778" s="139"/>
      <c r="KP778" s="139"/>
      <c r="KQ778" s="22"/>
      <c r="KR778" s="23"/>
      <c r="KS778" s="19"/>
      <c r="KT778" s="19"/>
      <c r="KU778" s="19"/>
      <c r="KV778" s="19"/>
      <c r="KW778" s="19"/>
      <c r="KX778" s="19"/>
      <c r="KY778" s="19"/>
      <c r="KZ778" s="19"/>
      <c r="LA778" s="19"/>
      <c r="LB778" s="19"/>
      <c r="LC778" s="19"/>
      <c r="LD778" s="19"/>
      <c r="LE778" s="19"/>
      <c r="LF778" s="19"/>
      <c r="LG778" s="19"/>
      <c r="LH778" s="19"/>
      <c r="LI778" s="19"/>
      <c r="LJ778" s="19"/>
      <c r="LK778" s="19"/>
      <c r="LL778" s="19"/>
      <c r="LM778" s="19"/>
      <c r="LN778" s="19"/>
      <c r="LO778" s="19"/>
      <c r="LP778" s="19"/>
      <c r="LQ778" s="19"/>
      <c r="LR778" s="19"/>
      <c r="LS778" s="19"/>
      <c r="LT778" s="19"/>
      <c r="LU778" s="19"/>
      <c r="LV778" s="19"/>
      <c r="LW778" s="19"/>
      <c r="LX778" s="19"/>
      <c r="LY778" s="19"/>
      <c r="LZ778" s="19"/>
      <c r="MA778" s="19"/>
      <c r="MB778" s="19"/>
      <c r="MC778" s="19"/>
      <c r="MD778" s="19"/>
      <c r="ME778" s="19"/>
      <c r="MF778" s="19"/>
      <c r="MG778" s="19"/>
      <c r="MH778" s="19"/>
      <c r="MI778" s="19"/>
      <c r="MJ778" s="19"/>
      <c r="MK778" s="19"/>
      <c r="ML778" s="19"/>
      <c r="MM778" s="19"/>
      <c r="MN778" s="19"/>
      <c r="MO778" s="19"/>
      <c r="MP778" s="19"/>
      <c r="MQ778" s="19"/>
      <c r="MR778" s="19"/>
      <c r="MS778" s="19"/>
      <c r="MT778" s="19"/>
      <c r="MU778" s="19"/>
      <c r="MV778" s="19"/>
      <c r="MW778" s="19"/>
      <c r="MX778" s="19"/>
      <c r="MY778" s="19"/>
      <c r="MZ778" s="19"/>
      <c r="NA778" s="19"/>
      <c r="NB778" s="19"/>
      <c r="NC778" s="19"/>
      <c r="ND778" s="19"/>
      <c r="NE778" s="19"/>
      <c r="NF778" s="19"/>
      <c r="NG778" s="19"/>
      <c r="NH778" s="19"/>
      <c r="NI778" s="19"/>
      <c r="NJ778" s="19"/>
      <c r="NK778" s="19"/>
      <c r="NL778" s="19"/>
      <c r="NM778" s="19"/>
      <c r="NN778" s="19"/>
      <c r="NO778" s="19"/>
      <c r="NP778" s="19"/>
      <c r="NQ778" s="19"/>
      <c r="NR778" s="19"/>
      <c r="NS778" s="19"/>
      <c r="NT778" s="19"/>
      <c r="NU778" s="19"/>
      <c r="NV778" s="19"/>
      <c r="NW778" s="19"/>
      <c r="NX778" s="19"/>
      <c r="NY778" s="19"/>
      <c r="NZ778" s="19"/>
      <c r="OA778" s="19"/>
      <c r="OB778" s="19"/>
      <c r="OC778" s="19"/>
      <c r="OD778" s="19"/>
      <c r="OE778" s="19"/>
      <c r="OF778" s="19"/>
      <c r="OG778" s="19"/>
      <c r="OH778" s="19"/>
      <c r="OI778" s="19"/>
      <c r="OJ778" s="19"/>
      <c r="OK778" s="19"/>
      <c r="OL778" s="19"/>
      <c r="OM778" s="19"/>
      <c r="ON778" s="19"/>
      <c r="OO778" s="19"/>
      <c r="OP778" s="19"/>
      <c r="OQ778" s="19"/>
      <c r="OR778" s="19"/>
      <c r="OS778" s="19"/>
      <c r="OT778" s="19"/>
      <c r="OU778" s="19"/>
      <c r="OV778" s="19"/>
      <c r="OW778" s="19"/>
      <c r="OX778" s="19"/>
      <c r="OY778" s="19"/>
      <c r="OZ778" s="19"/>
      <c r="PA778" s="19"/>
      <c r="PB778" s="19"/>
      <c r="PC778" s="19"/>
      <c r="PD778" s="19"/>
      <c r="PE778" s="19"/>
      <c r="PF778" s="19"/>
      <c r="PG778" s="19"/>
      <c r="PH778" s="19"/>
      <c r="PI778" s="19"/>
      <c r="PJ778" s="19"/>
      <c r="PK778" s="19"/>
      <c r="PL778" s="19"/>
      <c r="PM778" s="19"/>
      <c r="PN778" s="19"/>
      <c r="PO778" s="19"/>
      <c r="PP778" s="19"/>
      <c r="PQ778" s="19"/>
      <c r="PR778" s="19"/>
      <c r="PS778" s="19"/>
      <c r="PT778" s="19"/>
      <c r="PU778" s="19"/>
      <c r="PV778" s="19"/>
      <c r="PW778" s="19"/>
      <c r="PX778" s="19"/>
      <c r="PY778" s="19"/>
      <c r="PZ778" s="19"/>
      <c r="QA778" s="19"/>
      <c r="QB778" s="19"/>
      <c r="QC778" s="19"/>
      <c r="QD778" s="19"/>
      <c r="QE778" s="19"/>
      <c r="QF778" s="19"/>
      <c r="QG778" s="19"/>
      <c r="QH778" s="19"/>
      <c r="QI778" s="19"/>
      <c r="QJ778" s="19"/>
      <c r="QK778" s="19"/>
      <c r="QL778" s="19"/>
      <c r="QM778" s="19"/>
      <c r="QN778" s="19"/>
      <c r="QO778" s="19"/>
      <c r="QP778" s="19"/>
      <c r="QQ778" s="19"/>
      <c r="QR778" s="19"/>
      <c r="QS778" s="19"/>
      <c r="QT778" s="19"/>
      <c r="QU778" s="19"/>
      <c r="QV778" s="19"/>
      <c r="QW778" s="19"/>
      <c r="QX778" s="19"/>
      <c r="QY778" s="19"/>
      <c r="QZ778" s="19"/>
      <c r="RA778" s="19"/>
      <c r="RB778" s="19"/>
      <c r="RC778" s="19"/>
      <c r="RD778" s="19"/>
      <c r="RE778" s="19"/>
      <c r="RF778" s="19"/>
      <c r="RG778" s="19"/>
      <c r="RH778" s="19"/>
      <c r="RI778" s="19"/>
      <c r="RJ778" s="19"/>
      <c r="RK778" s="19"/>
      <c r="RL778" s="19"/>
      <c r="RM778" s="19"/>
      <c r="RN778" s="19"/>
      <c r="RO778" s="19"/>
      <c r="RP778" s="19"/>
      <c r="RQ778" s="19"/>
      <c r="RR778" s="19"/>
      <c r="RS778" s="19"/>
      <c r="RT778" s="19"/>
      <c r="RU778" s="19"/>
      <c r="RV778" s="19"/>
      <c r="RW778" s="19"/>
      <c r="RX778" s="19"/>
      <c r="RY778" s="19"/>
      <c r="RZ778" s="19"/>
      <c r="SA778" s="19"/>
      <c r="SB778" s="19"/>
      <c r="SC778" s="19"/>
      <c r="SD778" s="19"/>
      <c r="SE778" s="19"/>
      <c r="SF778" s="19"/>
      <c r="SG778" s="19"/>
      <c r="SH778" s="19"/>
      <c r="SI778" s="19"/>
      <c r="SJ778" s="19"/>
      <c r="SK778" s="19"/>
      <c r="SL778" s="19"/>
      <c r="SM778" s="19"/>
      <c r="SN778" s="19"/>
      <c r="SO778" s="19"/>
      <c r="SP778" s="19"/>
      <c r="SQ778" s="19"/>
      <c r="SR778" s="19"/>
      <c r="SS778" s="19"/>
      <c r="ST778" s="19"/>
      <c r="SU778" s="19"/>
      <c r="SV778" s="19"/>
      <c r="SW778" s="19"/>
      <c r="SX778" s="19"/>
      <c r="SY778" s="19"/>
      <c r="SZ778" s="19"/>
      <c r="TA778" s="19"/>
      <c r="TB778" s="19"/>
      <c r="TC778" s="19"/>
      <c r="TD778" s="19"/>
      <c r="TE778" s="19"/>
      <c r="TF778" s="19"/>
      <c r="TG778" s="19"/>
      <c r="TH778" s="19"/>
      <c r="TI778" s="19"/>
      <c r="TJ778" s="19"/>
      <c r="TK778" s="19"/>
      <c r="TL778" s="19"/>
      <c r="TM778" s="19"/>
      <c r="TN778" s="19"/>
      <c r="TO778" s="19"/>
      <c r="TP778" s="19"/>
      <c r="TQ778" s="19"/>
      <c r="TR778" s="19"/>
      <c r="TS778" s="19"/>
      <c r="TT778" s="19"/>
      <c r="TU778" s="19"/>
      <c r="TV778" s="19"/>
      <c r="TW778" s="19"/>
      <c r="TX778" s="19"/>
      <c r="TY778" s="19"/>
      <c r="TZ778" s="19"/>
      <c r="UA778" s="19"/>
      <c r="UB778" s="19"/>
      <c r="UC778" s="19"/>
      <c r="UD778" s="19"/>
      <c r="UE778" s="19"/>
      <c r="UF778" s="19"/>
      <c r="UG778" s="19"/>
      <c r="UH778" s="19"/>
      <c r="UI778" s="19"/>
      <c r="UJ778" s="19"/>
      <c r="UK778" s="19"/>
      <c r="UL778" s="19"/>
      <c r="UM778" s="19"/>
      <c r="UN778" s="19"/>
      <c r="UO778" s="19"/>
      <c r="UP778" s="19"/>
      <c r="UQ778" s="19"/>
      <c r="UR778" s="19"/>
      <c r="US778" s="19"/>
      <c r="UT778" s="19"/>
      <c r="UU778" s="19"/>
      <c r="UV778" s="19"/>
      <c r="UW778" s="19"/>
      <c r="UX778" s="19"/>
      <c r="UY778" s="19"/>
      <c r="UZ778" s="19"/>
      <c r="VA778" s="19"/>
      <c r="VB778" s="19"/>
      <c r="VC778" s="19"/>
      <c r="VD778" s="19"/>
      <c r="VE778" s="19"/>
      <c r="VF778" s="19"/>
      <c r="VG778" s="19"/>
      <c r="VH778" s="19"/>
      <c r="VI778" s="19"/>
      <c r="VJ778" s="19"/>
      <c r="VK778" s="19"/>
      <c r="VL778" s="19"/>
      <c r="VM778" s="19"/>
      <c r="VN778" s="19"/>
      <c r="VO778" s="19"/>
      <c r="VP778" s="19"/>
      <c r="VQ778" s="19"/>
      <c r="VR778" s="19"/>
      <c r="VS778" s="19"/>
      <c r="VT778" s="19"/>
      <c r="VU778" s="19"/>
      <c r="VV778" s="19"/>
      <c r="VW778" s="19"/>
      <c r="VX778" s="19"/>
      <c r="VY778" s="19"/>
      <c r="VZ778" s="19"/>
      <c r="WA778" s="19"/>
      <c r="WB778" s="19"/>
      <c r="WC778" s="19"/>
      <c r="WD778" s="19"/>
      <c r="WE778" s="19"/>
      <c r="WF778" s="19"/>
      <c r="WG778" s="19"/>
      <c r="WH778" s="19"/>
      <c r="WI778" s="19"/>
      <c r="WJ778" s="19"/>
      <c r="WK778" s="19"/>
      <c r="WL778" s="19"/>
      <c r="WM778" s="19"/>
      <c r="WN778" s="19"/>
      <c r="WO778" s="19"/>
      <c r="WP778" s="19"/>
      <c r="WQ778" s="19"/>
      <c r="WR778" s="19"/>
      <c r="WS778" s="19"/>
      <c r="WT778" s="19"/>
      <c r="WU778" s="19"/>
      <c r="WV778" s="19"/>
    </row>
    <row r="779" spans="1:620" s="20" customFormat="1" ht="43.5" customHeight="1" x14ac:dyDescent="0.2">
      <c r="A779" s="43" t="s">
        <v>1011</v>
      </c>
      <c r="B779" s="44"/>
      <c r="C779" s="44"/>
      <c r="D779" s="44"/>
      <c r="E779" s="45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60" t="s">
        <v>544</v>
      </c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 t="s">
        <v>77</v>
      </c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84" t="s">
        <v>94</v>
      </c>
      <c r="AZ779" s="84"/>
      <c r="BA779" s="84"/>
      <c r="BB779" s="84"/>
      <c r="BC779" s="84"/>
      <c r="BD779" s="84"/>
      <c r="BE779" s="60" t="s">
        <v>95</v>
      </c>
      <c r="BF779" s="60"/>
      <c r="BG779" s="60"/>
      <c r="BH779" s="60"/>
      <c r="BI779" s="60"/>
      <c r="BJ779" s="60"/>
      <c r="BK779" s="60"/>
      <c r="BL779" s="60"/>
      <c r="BM779" s="60"/>
      <c r="BN779" s="58">
        <f>10+20+20+8+8+20+5+10+10+10+10+10+28+50+70</f>
        <v>289</v>
      </c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  <c r="BY779" s="76" t="s">
        <v>22</v>
      </c>
      <c r="BZ779" s="76"/>
      <c r="CA779" s="76"/>
      <c r="CB779" s="76"/>
      <c r="CC779" s="76"/>
      <c r="CD779" s="76"/>
      <c r="CE779" s="62" t="s">
        <v>80</v>
      </c>
      <c r="CF779" s="62"/>
      <c r="CG779" s="62"/>
      <c r="CH779" s="62"/>
      <c r="CI779" s="62"/>
      <c r="CJ779" s="62"/>
      <c r="CK779" s="62"/>
      <c r="CL779" s="62"/>
      <c r="CM779" s="62"/>
      <c r="CN779" s="61">
        <v>500000</v>
      </c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59" t="s">
        <v>634</v>
      </c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 t="s">
        <v>644</v>
      </c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62" t="s">
        <v>86</v>
      </c>
      <c r="EA779" s="62"/>
      <c r="EB779" s="62"/>
      <c r="EC779" s="62"/>
      <c r="ED779" s="62"/>
      <c r="EE779" s="62"/>
      <c r="EF779" s="62"/>
      <c r="EG779" s="62"/>
      <c r="EH779" s="62"/>
      <c r="EI779" s="62"/>
      <c r="EJ779" s="62"/>
      <c r="EK779" s="62"/>
      <c r="EL779" s="62" t="s">
        <v>84</v>
      </c>
      <c r="EM779" s="62"/>
      <c r="EN779" s="62"/>
      <c r="EO779" s="62"/>
      <c r="EP779" s="62"/>
      <c r="EQ779" s="62"/>
      <c r="ER779" s="62"/>
      <c r="ES779" s="62"/>
      <c r="ET779" s="62"/>
      <c r="EU779" s="62"/>
      <c r="EV779" s="62"/>
      <c r="EW779" s="62"/>
      <c r="EX779" s="62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1"/>
      <c r="FM779" s="141"/>
      <c r="FN779" s="141"/>
      <c r="FO779" s="141"/>
      <c r="FP779" s="141"/>
      <c r="FQ779" s="141"/>
      <c r="FR779" s="141"/>
      <c r="FS779" s="141"/>
      <c r="FT779" s="141"/>
      <c r="FU779" s="141"/>
      <c r="FV779" s="141"/>
      <c r="FW779" s="141"/>
      <c r="FX779" s="141"/>
      <c r="FY779" s="141"/>
      <c r="FZ779" s="141"/>
      <c r="GA779" s="141"/>
      <c r="GB779" s="141"/>
      <c r="GC779" s="141"/>
      <c r="GD779" s="141"/>
      <c r="GE779" s="141"/>
      <c r="GF779" s="141"/>
      <c r="GG779" s="141"/>
      <c r="GH779" s="141"/>
      <c r="GI779" s="141"/>
      <c r="GJ779" s="141"/>
      <c r="GK779" s="141"/>
      <c r="GL779" s="141"/>
      <c r="GM779" s="140"/>
      <c r="GN779" s="140"/>
      <c r="GO779" s="140"/>
      <c r="GP779" s="140"/>
      <c r="GQ779" s="140"/>
      <c r="GR779" s="140"/>
      <c r="GS779" s="141"/>
      <c r="GT779" s="141"/>
      <c r="GU779" s="141"/>
      <c r="GV779" s="141"/>
      <c r="GW779" s="141"/>
      <c r="GX779" s="141"/>
      <c r="GY779" s="141"/>
      <c r="GZ779" s="141"/>
      <c r="HA779" s="141"/>
      <c r="HB779" s="142"/>
      <c r="HC779" s="142"/>
      <c r="HD779" s="142"/>
      <c r="HE779" s="142"/>
      <c r="HF779" s="142"/>
      <c r="HG779" s="142"/>
      <c r="HH779" s="142"/>
      <c r="HI779" s="142"/>
      <c r="HJ779" s="142"/>
      <c r="HK779" s="142"/>
      <c r="HL779" s="142"/>
      <c r="HM779" s="143"/>
      <c r="HN779" s="143"/>
      <c r="HO779" s="143"/>
      <c r="HP779" s="143"/>
      <c r="HQ779" s="143"/>
      <c r="HR779" s="143"/>
      <c r="HS779" s="141"/>
      <c r="HT779" s="141"/>
      <c r="HU779" s="141"/>
      <c r="HV779" s="141"/>
      <c r="HW779" s="141"/>
      <c r="HX779" s="141"/>
      <c r="HY779" s="141"/>
      <c r="HZ779" s="141"/>
      <c r="IA779" s="141"/>
      <c r="IB779" s="144"/>
      <c r="IC779" s="144"/>
      <c r="ID779" s="144"/>
      <c r="IE779" s="144"/>
      <c r="IF779" s="144"/>
      <c r="IG779" s="144"/>
      <c r="IH779" s="144"/>
      <c r="II779" s="144"/>
      <c r="IJ779" s="144"/>
      <c r="IK779" s="144"/>
      <c r="IL779" s="144"/>
      <c r="IM779" s="144"/>
      <c r="IN779" s="144"/>
      <c r="IO779" s="144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9"/>
      <c r="JO779" s="139"/>
      <c r="JP779" s="139"/>
      <c r="JQ779" s="139"/>
      <c r="JR779" s="139"/>
      <c r="JS779" s="139"/>
      <c r="JT779" s="139"/>
      <c r="JU779" s="139"/>
      <c r="JV779" s="139"/>
      <c r="JW779" s="139"/>
      <c r="JX779" s="139"/>
      <c r="JY779" s="139"/>
      <c r="JZ779" s="139"/>
      <c r="KA779" s="139"/>
      <c r="KB779" s="139"/>
      <c r="KC779" s="139"/>
      <c r="KD779" s="139"/>
      <c r="KE779" s="139"/>
      <c r="KF779" s="139"/>
      <c r="KG779" s="139"/>
      <c r="KH779" s="139"/>
      <c r="KI779" s="139"/>
      <c r="KJ779" s="139"/>
      <c r="KK779" s="139"/>
      <c r="KL779" s="139"/>
      <c r="KM779" s="139"/>
      <c r="KN779" s="139"/>
      <c r="KO779" s="139"/>
      <c r="KP779" s="139"/>
      <c r="KQ779" s="22"/>
      <c r="KR779" s="23"/>
      <c r="KS779" s="19"/>
      <c r="KT779" s="19"/>
      <c r="KU779" s="19"/>
      <c r="KV779" s="19"/>
      <c r="KW779" s="19"/>
      <c r="KX779" s="19"/>
      <c r="KY779" s="19"/>
      <c r="KZ779" s="19"/>
      <c r="LA779" s="19"/>
      <c r="LB779" s="19"/>
      <c r="LC779" s="19"/>
      <c r="LD779" s="19"/>
      <c r="LE779" s="19"/>
      <c r="LF779" s="19"/>
      <c r="LG779" s="19"/>
      <c r="LH779" s="19"/>
      <c r="LI779" s="19"/>
      <c r="LJ779" s="19"/>
      <c r="LK779" s="19"/>
      <c r="LL779" s="19"/>
      <c r="LM779" s="19"/>
      <c r="LN779" s="19"/>
      <c r="LO779" s="19"/>
      <c r="LP779" s="19"/>
      <c r="LQ779" s="19"/>
      <c r="LR779" s="19"/>
      <c r="LS779" s="19"/>
      <c r="LT779" s="19"/>
      <c r="LU779" s="19"/>
      <c r="LV779" s="19"/>
      <c r="LW779" s="19"/>
      <c r="LX779" s="19"/>
      <c r="LY779" s="19"/>
      <c r="LZ779" s="19"/>
      <c r="MA779" s="19"/>
      <c r="MB779" s="19"/>
      <c r="MC779" s="19"/>
      <c r="MD779" s="19"/>
      <c r="ME779" s="19"/>
      <c r="MF779" s="19"/>
      <c r="MG779" s="19"/>
      <c r="MH779" s="19"/>
      <c r="MI779" s="19"/>
      <c r="MJ779" s="19"/>
      <c r="MK779" s="19"/>
      <c r="ML779" s="19"/>
      <c r="MM779" s="19"/>
      <c r="MN779" s="19"/>
      <c r="MO779" s="19"/>
      <c r="MP779" s="19"/>
      <c r="MQ779" s="19"/>
      <c r="MR779" s="19"/>
      <c r="MS779" s="19"/>
      <c r="MT779" s="19"/>
      <c r="MU779" s="19"/>
      <c r="MV779" s="19"/>
      <c r="MW779" s="19"/>
      <c r="MX779" s="19"/>
      <c r="MY779" s="19"/>
      <c r="MZ779" s="19"/>
      <c r="NA779" s="19"/>
      <c r="NB779" s="19"/>
      <c r="NC779" s="19"/>
      <c r="ND779" s="19"/>
      <c r="NE779" s="19"/>
      <c r="NF779" s="19"/>
      <c r="NG779" s="19"/>
      <c r="NH779" s="19"/>
      <c r="NI779" s="19"/>
      <c r="NJ779" s="19"/>
      <c r="NK779" s="19"/>
      <c r="NL779" s="19"/>
      <c r="NM779" s="19"/>
      <c r="NN779" s="19"/>
      <c r="NO779" s="19"/>
      <c r="NP779" s="19"/>
      <c r="NQ779" s="19"/>
      <c r="NR779" s="19"/>
      <c r="NS779" s="19"/>
      <c r="NT779" s="19"/>
      <c r="NU779" s="19"/>
      <c r="NV779" s="19"/>
      <c r="NW779" s="19"/>
      <c r="NX779" s="19"/>
      <c r="NY779" s="19"/>
      <c r="NZ779" s="19"/>
      <c r="OA779" s="19"/>
      <c r="OB779" s="19"/>
      <c r="OC779" s="19"/>
      <c r="OD779" s="19"/>
      <c r="OE779" s="19"/>
      <c r="OF779" s="19"/>
      <c r="OG779" s="19"/>
      <c r="OH779" s="19"/>
      <c r="OI779" s="19"/>
      <c r="OJ779" s="19"/>
      <c r="OK779" s="19"/>
      <c r="OL779" s="19"/>
      <c r="OM779" s="19"/>
      <c r="ON779" s="19"/>
      <c r="OO779" s="19"/>
      <c r="OP779" s="19"/>
      <c r="OQ779" s="19"/>
      <c r="OR779" s="19"/>
      <c r="OS779" s="19"/>
      <c r="OT779" s="19"/>
      <c r="OU779" s="19"/>
      <c r="OV779" s="19"/>
      <c r="OW779" s="19"/>
      <c r="OX779" s="19"/>
      <c r="OY779" s="19"/>
      <c r="OZ779" s="19"/>
      <c r="PA779" s="19"/>
      <c r="PB779" s="19"/>
      <c r="PC779" s="19"/>
      <c r="PD779" s="19"/>
      <c r="PE779" s="19"/>
      <c r="PF779" s="19"/>
      <c r="PG779" s="19"/>
      <c r="PH779" s="19"/>
      <c r="PI779" s="19"/>
      <c r="PJ779" s="19"/>
      <c r="PK779" s="19"/>
      <c r="PL779" s="19"/>
      <c r="PM779" s="19"/>
      <c r="PN779" s="19"/>
      <c r="PO779" s="19"/>
      <c r="PP779" s="19"/>
      <c r="PQ779" s="19"/>
      <c r="PR779" s="19"/>
      <c r="PS779" s="19"/>
      <c r="PT779" s="19"/>
      <c r="PU779" s="19"/>
      <c r="PV779" s="19"/>
      <c r="PW779" s="19"/>
      <c r="PX779" s="19"/>
      <c r="PY779" s="19"/>
      <c r="PZ779" s="19"/>
      <c r="QA779" s="19"/>
      <c r="QB779" s="19"/>
      <c r="QC779" s="19"/>
      <c r="QD779" s="19"/>
      <c r="QE779" s="19"/>
      <c r="QF779" s="19"/>
      <c r="QG779" s="19"/>
      <c r="QH779" s="19"/>
      <c r="QI779" s="19"/>
      <c r="QJ779" s="19"/>
      <c r="QK779" s="19"/>
      <c r="QL779" s="19"/>
      <c r="QM779" s="19"/>
      <c r="QN779" s="19"/>
      <c r="QO779" s="19"/>
      <c r="QP779" s="19"/>
      <c r="QQ779" s="19"/>
      <c r="QR779" s="19"/>
      <c r="QS779" s="19"/>
      <c r="QT779" s="19"/>
      <c r="QU779" s="19"/>
      <c r="QV779" s="19"/>
      <c r="QW779" s="19"/>
      <c r="QX779" s="19"/>
      <c r="QY779" s="19"/>
      <c r="QZ779" s="19"/>
      <c r="RA779" s="19"/>
      <c r="RB779" s="19"/>
      <c r="RC779" s="19"/>
      <c r="RD779" s="19"/>
      <c r="RE779" s="19"/>
      <c r="RF779" s="19"/>
      <c r="RG779" s="19"/>
      <c r="RH779" s="19"/>
      <c r="RI779" s="19"/>
      <c r="RJ779" s="19"/>
      <c r="RK779" s="19"/>
      <c r="RL779" s="19"/>
      <c r="RM779" s="19"/>
      <c r="RN779" s="19"/>
      <c r="RO779" s="19"/>
      <c r="RP779" s="19"/>
      <c r="RQ779" s="19"/>
      <c r="RR779" s="19"/>
      <c r="RS779" s="19"/>
      <c r="RT779" s="19"/>
      <c r="RU779" s="19"/>
      <c r="RV779" s="19"/>
      <c r="RW779" s="19"/>
      <c r="RX779" s="19"/>
      <c r="RY779" s="19"/>
      <c r="RZ779" s="19"/>
      <c r="SA779" s="19"/>
      <c r="SB779" s="19"/>
      <c r="SC779" s="19"/>
      <c r="SD779" s="19"/>
      <c r="SE779" s="19"/>
      <c r="SF779" s="19"/>
      <c r="SG779" s="19"/>
      <c r="SH779" s="19"/>
      <c r="SI779" s="19"/>
      <c r="SJ779" s="19"/>
      <c r="SK779" s="19"/>
      <c r="SL779" s="19"/>
      <c r="SM779" s="19"/>
      <c r="SN779" s="19"/>
      <c r="SO779" s="19"/>
      <c r="SP779" s="19"/>
      <c r="SQ779" s="19"/>
      <c r="SR779" s="19"/>
      <c r="SS779" s="19"/>
      <c r="ST779" s="19"/>
      <c r="SU779" s="19"/>
      <c r="SV779" s="19"/>
      <c r="SW779" s="19"/>
      <c r="SX779" s="19"/>
      <c r="SY779" s="19"/>
      <c r="SZ779" s="19"/>
      <c r="TA779" s="19"/>
      <c r="TB779" s="19"/>
      <c r="TC779" s="19"/>
      <c r="TD779" s="19"/>
      <c r="TE779" s="19"/>
      <c r="TF779" s="19"/>
      <c r="TG779" s="19"/>
      <c r="TH779" s="19"/>
      <c r="TI779" s="19"/>
      <c r="TJ779" s="19"/>
      <c r="TK779" s="19"/>
      <c r="TL779" s="19"/>
      <c r="TM779" s="19"/>
      <c r="TN779" s="19"/>
      <c r="TO779" s="19"/>
      <c r="TP779" s="19"/>
      <c r="TQ779" s="19"/>
      <c r="TR779" s="19"/>
      <c r="TS779" s="19"/>
      <c r="TT779" s="19"/>
      <c r="TU779" s="19"/>
      <c r="TV779" s="19"/>
      <c r="TW779" s="19"/>
      <c r="TX779" s="19"/>
      <c r="TY779" s="19"/>
      <c r="TZ779" s="19"/>
      <c r="UA779" s="19"/>
      <c r="UB779" s="19"/>
      <c r="UC779" s="19"/>
      <c r="UD779" s="19"/>
      <c r="UE779" s="19"/>
      <c r="UF779" s="19"/>
      <c r="UG779" s="19"/>
      <c r="UH779" s="19"/>
      <c r="UI779" s="19"/>
      <c r="UJ779" s="19"/>
      <c r="UK779" s="19"/>
      <c r="UL779" s="19"/>
      <c r="UM779" s="19"/>
      <c r="UN779" s="19"/>
      <c r="UO779" s="19"/>
      <c r="UP779" s="19"/>
      <c r="UQ779" s="19"/>
      <c r="UR779" s="19"/>
      <c r="US779" s="19"/>
      <c r="UT779" s="19"/>
      <c r="UU779" s="19"/>
      <c r="UV779" s="19"/>
      <c r="UW779" s="19"/>
      <c r="UX779" s="19"/>
      <c r="UY779" s="19"/>
      <c r="UZ779" s="19"/>
      <c r="VA779" s="19"/>
      <c r="VB779" s="19"/>
      <c r="VC779" s="19"/>
      <c r="VD779" s="19"/>
      <c r="VE779" s="19"/>
      <c r="VF779" s="19"/>
      <c r="VG779" s="19"/>
      <c r="VH779" s="19"/>
      <c r="VI779" s="19"/>
      <c r="VJ779" s="19"/>
      <c r="VK779" s="19"/>
      <c r="VL779" s="19"/>
      <c r="VM779" s="19"/>
      <c r="VN779" s="19"/>
      <c r="VO779" s="19"/>
      <c r="VP779" s="19"/>
      <c r="VQ779" s="19"/>
      <c r="VR779" s="19"/>
      <c r="VS779" s="19"/>
      <c r="VT779" s="19"/>
      <c r="VU779" s="19"/>
      <c r="VV779" s="19"/>
      <c r="VW779" s="19"/>
      <c r="VX779" s="19"/>
      <c r="VY779" s="19"/>
      <c r="VZ779" s="19"/>
      <c r="WA779" s="19"/>
      <c r="WB779" s="19"/>
      <c r="WC779" s="19"/>
      <c r="WD779" s="19"/>
      <c r="WE779" s="19"/>
      <c r="WF779" s="19"/>
      <c r="WG779" s="19"/>
      <c r="WH779" s="19"/>
      <c r="WI779" s="19"/>
      <c r="WJ779" s="19"/>
      <c r="WK779" s="19"/>
      <c r="WL779" s="19"/>
      <c r="WM779" s="19"/>
      <c r="WN779" s="19"/>
      <c r="WO779" s="19"/>
      <c r="WP779" s="19"/>
      <c r="WQ779" s="19"/>
      <c r="WR779" s="19"/>
      <c r="WS779" s="19"/>
      <c r="WT779" s="19"/>
      <c r="WU779" s="19"/>
      <c r="WV779" s="19"/>
    </row>
    <row r="780" spans="1:620" s="20" customFormat="1" ht="43.5" customHeight="1" x14ac:dyDescent="0.2">
      <c r="A780" s="43" t="s">
        <v>1012</v>
      </c>
      <c r="B780" s="44"/>
      <c r="C780" s="44"/>
      <c r="D780" s="44"/>
      <c r="E780" s="45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60" t="s">
        <v>544</v>
      </c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 t="s">
        <v>77</v>
      </c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84" t="s">
        <v>78</v>
      </c>
      <c r="AZ780" s="84"/>
      <c r="BA780" s="84"/>
      <c r="BB780" s="84"/>
      <c r="BC780" s="84"/>
      <c r="BD780" s="84"/>
      <c r="BE780" s="60" t="s">
        <v>79</v>
      </c>
      <c r="BF780" s="60"/>
      <c r="BG780" s="60"/>
      <c r="BH780" s="60"/>
      <c r="BI780" s="60"/>
      <c r="BJ780" s="60"/>
      <c r="BK780" s="60"/>
      <c r="BL780" s="60"/>
      <c r="BM780" s="60"/>
      <c r="BN780" s="59" t="s">
        <v>74</v>
      </c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76" t="s">
        <v>22</v>
      </c>
      <c r="BZ780" s="76"/>
      <c r="CA780" s="76"/>
      <c r="CB780" s="76"/>
      <c r="CC780" s="76"/>
      <c r="CD780" s="76"/>
      <c r="CE780" s="62" t="s">
        <v>80</v>
      </c>
      <c r="CF780" s="62"/>
      <c r="CG780" s="62"/>
      <c r="CH780" s="62"/>
      <c r="CI780" s="62"/>
      <c r="CJ780" s="62"/>
      <c r="CK780" s="62"/>
      <c r="CL780" s="62"/>
      <c r="CM780" s="62"/>
      <c r="CN780" s="61">
        <v>2000000</v>
      </c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59" t="s">
        <v>634</v>
      </c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 t="s">
        <v>644</v>
      </c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62" t="s">
        <v>102</v>
      </c>
      <c r="EA780" s="62"/>
      <c r="EB780" s="62"/>
      <c r="EC780" s="62"/>
      <c r="ED780" s="62"/>
      <c r="EE780" s="62"/>
      <c r="EF780" s="62"/>
      <c r="EG780" s="62"/>
      <c r="EH780" s="62"/>
      <c r="EI780" s="62"/>
      <c r="EJ780" s="62"/>
      <c r="EK780" s="62"/>
      <c r="EL780" s="62" t="s">
        <v>103</v>
      </c>
      <c r="EM780" s="62"/>
      <c r="EN780" s="62"/>
      <c r="EO780" s="62"/>
      <c r="EP780" s="62"/>
      <c r="EQ780" s="62"/>
      <c r="ER780" s="62"/>
      <c r="ES780" s="62"/>
      <c r="ET780" s="62"/>
      <c r="EU780" s="62"/>
      <c r="EV780" s="62"/>
      <c r="EW780" s="62"/>
      <c r="EX780" s="62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1"/>
      <c r="FM780" s="141"/>
      <c r="FN780" s="141"/>
      <c r="FO780" s="141"/>
      <c r="FP780" s="141"/>
      <c r="FQ780" s="141"/>
      <c r="FR780" s="141"/>
      <c r="FS780" s="141"/>
      <c r="FT780" s="141"/>
      <c r="FU780" s="141"/>
      <c r="FV780" s="141"/>
      <c r="FW780" s="141"/>
      <c r="FX780" s="141"/>
      <c r="FY780" s="141"/>
      <c r="FZ780" s="141"/>
      <c r="GA780" s="141"/>
      <c r="GB780" s="141"/>
      <c r="GC780" s="141"/>
      <c r="GD780" s="141"/>
      <c r="GE780" s="141"/>
      <c r="GF780" s="141"/>
      <c r="GG780" s="141"/>
      <c r="GH780" s="141"/>
      <c r="GI780" s="141"/>
      <c r="GJ780" s="141"/>
      <c r="GK780" s="141"/>
      <c r="GL780" s="141"/>
      <c r="GM780" s="140"/>
      <c r="GN780" s="140"/>
      <c r="GO780" s="140"/>
      <c r="GP780" s="140"/>
      <c r="GQ780" s="140"/>
      <c r="GR780" s="140"/>
      <c r="GS780" s="141"/>
      <c r="GT780" s="141"/>
      <c r="GU780" s="141"/>
      <c r="GV780" s="141"/>
      <c r="GW780" s="141"/>
      <c r="GX780" s="141"/>
      <c r="GY780" s="141"/>
      <c r="GZ780" s="141"/>
      <c r="HA780" s="141"/>
      <c r="HB780" s="142"/>
      <c r="HC780" s="142"/>
      <c r="HD780" s="142"/>
      <c r="HE780" s="142"/>
      <c r="HF780" s="142"/>
      <c r="HG780" s="142"/>
      <c r="HH780" s="142"/>
      <c r="HI780" s="142"/>
      <c r="HJ780" s="142"/>
      <c r="HK780" s="142"/>
      <c r="HL780" s="142"/>
      <c r="HM780" s="143"/>
      <c r="HN780" s="143"/>
      <c r="HO780" s="143"/>
      <c r="HP780" s="143"/>
      <c r="HQ780" s="143"/>
      <c r="HR780" s="143"/>
      <c r="HS780" s="141"/>
      <c r="HT780" s="141"/>
      <c r="HU780" s="141"/>
      <c r="HV780" s="141"/>
      <c r="HW780" s="141"/>
      <c r="HX780" s="141"/>
      <c r="HY780" s="141"/>
      <c r="HZ780" s="141"/>
      <c r="IA780" s="141"/>
      <c r="IB780" s="144"/>
      <c r="IC780" s="144"/>
      <c r="ID780" s="144"/>
      <c r="IE780" s="144"/>
      <c r="IF780" s="144"/>
      <c r="IG780" s="144"/>
      <c r="IH780" s="144"/>
      <c r="II780" s="144"/>
      <c r="IJ780" s="144"/>
      <c r="IK780" s="144"/>
      <c r="IL780" s="144"/>
      <c r="IM780" s="144"/>
      <c r="IN780" s="144"/>
      <c r="IO780" s="144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9"/>
      <c r="JO780" s="139"/>
      <c r="JP780" s="139"/>
      <c r="JQ780" s="139"/>
      <c r="JR780" s="139"/>
      <c r="JS780" s="139"/>
      <c r="JT780" s="139"/>
      <c r="JU780" s="139"/>
      <c r="JV780" s="139"/>
      <c r="JW780" s="139"/>
      <c r="JX780" s="139"/>
      <c r="JY780" s="139"/>
      <c r="JZ780" s="139"/>
      <c r="KA780" s="139"/>
      <c r="KB780" s="139"/>
      <c r="KC780" s="139"/>
      <c r="KD780" s="139"/>
      <c r="KE780" s="139"/>
      <c r="KF780" s="139"/>
      <c r="KG780" s="139"/>
      <c r="KH780" s="139"/>
      <c r="KI780" s="139"/>
      <c r="KJ780" s="139"/>
      <c r="KK780" s="139"/>
      <c r="KL780" s="139"/>
      <c r="KM780" s="139"/>
      <c r="KN780" s="139"/>
      <c r="KO780" s="139"/>
      <c r="KP780" s="139"/>
      <c r="KQ780" s="22"/>
      <c r="KR780" s="23"/>
      <c r="KS780" s="19"/>
      <c r="KT780" s="19"/>
      <c r="KU780" s="19"/>
      <c r="KV780" s="19"/>
      <c r="KW780" s="19"/>
      <c r="KX780" s="19"/>
      <c r="KY780" s="19"/>
      <c r="KZ780" s="19"/>
      <c r="LA780" s="19"/>
      <c r="LB780" s="19"/>
      <c r="LC780" s="19"/>
      <c r="LD780" s="19"/>
      <c r="LE780" s="19"/>
      <c r="LF780" s="19"/>
      <c r="LG780" s="19"/>
      <c r="LH780" s="19"/>
      <c r="LI780" s="19"/>
      <c r="LJ780" s="19"/>
      <c r="LK780" s="19"/>
      <c r="LL780" s="19"/>
      <c r="LM780" s="19"/>
      <c r="LN780" s="19"/>
      <c r="LO780" s="19"/>
      <c r="LP780" s="19"/>
      <c r="LQ780" s="19"/>
      <c r="LR780" s="19"/>
      <c r="LS780" s="19"/>
      <c r="LT780" s="19"/>
      <c r="LU780" s="19"/>
      <c r="LV780" s="19"/>
      <c r="LW780" s="19"/>
      <c r="LX780" s="19"/>
      <c r="LY780" s="19"/>
      <c r="LZ780" s="19"/>
      <c r="MA780" s="19"/>
      <c r="MB780" s="19"/>
      <c r="MC780" s="19"/>
      <c r="MD780" s="19"/>
      <c r="ME780" s="19"/>
      <c r="MF780" s="19"/>
      <c r="MG780" s="19"/>
      <c r="MH780" s="19"/>
      <c r="MI780" s="19"/>
      <c r="MJ780" s="19"/>
      <c r="MK780" s="19"/>
      <c r="ML780" s="19"/>
      <c r="MM780" s="19"/>
      <c r="MN780" s="19"/>
      <c r="MO780" s="19"/>
      <c r="MP780" s="19"/>
      <c r="MQ780" s="19"/>
      <c r="MR780" s="19"/>
      <c r="MS780" s="19"/>
      <c r="MT780" s="19"/>
      <c r="MU780" s="19"/>
      <c r="MV780" s="19"/>
      <c r="MW780" s="19"/>
      <c r="MX780" s="19"/>
      <c r="MY780" s="19"/>
      <c r="MZ780" s="19"/>
      <c r="NA780" s="19"/>
      <c r="NB780" s="19"/>
      <c r="NC780" s="19"/>
      <c r="ND780" s="19"/>
      <c r="NE780" s="19"/>
      <c r="NF780" s="19"/>
      <c r="NG780" s="19"/>
      <c r="NH780" s="19"/>
      <c r="NI780" s="19"/>
      <c r="NJ780" s="19"/>
      <c r="NK780" s="19"/>
      <c r="NL780" s="19"/>
      <c r="NM780" s="19"/>
      <c r="NN780" s="19"/>
      <c r="NO780" s="19"/>
      <c r="NP780" s="19"/>
      <c r="NQ780" s="19"/>
      <c r="NR780" s="19"/>
      <c r="NS780" s="19"/>
      <c r="NT780" s="19"/>
      <c r="NU780" s="19"/>
      <c r="NV780" s="19"/>
      <c r="NW780" s="19"/>
      <c r="NX780" s="19"/>
      <c r="NY780" s="19"/>
      <c r="NZ780" s="19"/>
      <c r="OA780" s="19"/>
      <c r="OB780" s="19"/>
      <c r="OC780" s="19"/>
      <c r="OD780" s="19"/>
      <c r="OE780" s="19"/>
      <c r="OF780" s="19"/>
      <c r="OG780" s="19"/>
      <c r="OH780" s="19"/>
      <c r="OI780" s="19"/>
      <c r="OJ780" s="19"/>
      <c r="OK780" s="19"/>
      <c r="OL780" s="19"/>
      <c r="OM780" s="19"/>
      <c r="ON780" s="19"/>
      <c r="OO780" s="19"/>
      <c r="OP780" s="19"/>
      <c r="OQ780" s="19"/>
      <c r="OR780" s="19"/>
      <c r="OS780" s="19"/>
      <c r="OT780" s="19"/>
      <c r="OU780" s="19"/>
      <c r="OV780" s="19"/>
      <c r="OW780" s="19"/>
      <c r="OX780" s="19"/>
      <c r="OY780" s="19"/>
      <c r="OZ780" s="19"/>
      <c r="PA780" s="19"/>
      <c r="PB780" s="19"/>
      <c r="PC780" s="19"/>
      <c r="PD780" s="19"/>
      <c r="PE780" s="19"/>
      <c r="PF780" s="19"/>
      <c r="PG780" s="19"/>
      <c r="PH780" s="19"/>
      <c r="PI780" s="19"/>
      <c r="PJ780" s="19"/>
      <c r="PK780" s="19"/>
      <c r="PL780" s="19"/>
      <c r="PM780" s="19"/>
      <c r="PN780" s="19"/>
      <c r="PO780" s="19"/>
      <c r="PP780" s="19"/>
      <c r="PQ780" s="19"/>
      <c r="PR780" s="19"/>
      <c r="PS780" s="19"/>
      <c r="PT780" s="19"/>
      <c r="PU780" s="19"/>
      <c r="PV780" s="19"/>
      <c r="PW780" s="19"/>
      <c r="PX780" s="19"/>
      <c r="PY780" s="19"/>
      <c r="PZ780" s="19"/>
      <c r="QA780" s="19"/>
      <c r="QB780" s="19"/>
      <c r="QC780" s="19"/>
      <c r="QD780" s="19"/>
      <c r="QE780" s="19"/>
      <c r="QF780" s="19"/>
      <c r="QG780" s="19"/>
      <c r="QH780" s="19"/>
      <c r="QI780" s="19"/>
      <c r="QJ780" s="19"/>
      <c r="QK780" s="19"/>
      <c r="QL780" s="19"/>
      <c r="QM780" s="19"/>
      <c r="QN780" s="19"/>
      <c r="QO780" s="19"/>
      <c r="QP780" s="19"/>
      <c r="QQ780" s="19"/>
      <c r="QR780" s="19"/>
      <c r="QS780" s="19"/>
      <c r="QT780" s="19"/>
      <c r="QU780" s="19"/>
      <c r="QV780" s="19"/>
      <c r="QW780" s="19"/>
      <c r="QX780" s="19"/>
      <c r="QY780" s="19"/>
      <c r="QZ780" s="19"/>
      <c r="RA780" s="19"/>
      <c r="RB780" s="19"/>
      <c r="RC780" s="19"/>
      <c r="RD780" s="19"/>
      <c r="RE780" s="19"/>
      <c r="RF780" s="19"/>
      <c r="RG780" s="19"/>
      <c r="RH780" s="19"/>
      <c r="RI780" s="19"/>
      <c r="RJ780" s="19"/>
      <c r="RK780" s="19"/>
      <c r="RL780" s="19"/>
      <c r="RM780" s="19"/>
      <c r="RN780" s="19"/>
      <c r="RO780" s="19"/>
      <c r="RP780" s="19"/>
      <c r="RQ780" s="19"/>
      <c r="RR780" s="19"/>
      <c r="RS780" s="19"/>
      <c r="RT780" s="19"/>
      <c r="RU780" s="19"/>
      <c r="RV780" s="19"/>
      <c r="RW780" s="19"/>
      <c r="RX780" s="19"/>
      <c r="RY780" s="19"/>
      <c r="RZ780" s="19"/>
      <c r="SA780" s="19"/>
      <c r="SB780" s="19"/>
      <c r="SC780" s="19"/>
      <c r="SD780" s="19"/>
      <c r="SE780" s="19"/>
      <c r="SF780" s="19"/>
      <c r="SG780" s="19"/>
      <c r="SH780" s="19"/>
      <c r="SI780" s="19"/>
      <c r="SJ780" s="19"/>
      <c r="SK780" s="19"/>
      <c r="SL780" s="19"/>
      <c r="SM780" s="19"/>
      <c r="SN780" s="19"/>
      <c r="SO780" s="19"/>
      <c r="SP780" s="19"/>
      <c r="SQ780" s="19"/>
      <c r="SR780" s="19"/>
      <c r="SS780" s="19"/>
      <c r="ST780" s="19"/>
      <c r="SU780" s="19"/>
      <c r="SV780" s="19"/>
      <c r="SW780" s="19"/>
      <c r="SX780" s="19"/>
      <c r="SY780" s="19"/>
      <c r="SZ780" s="19"/>
      <c r="TA780" s="19"/>
      <c r="TB780" s="19"/>
      <c r="TC780" s="19"/>
      <c r="TD780" s="19"/>
      <c r="TE780" s="19"/>
      <c r="TF780" s="19"/>
      <c r="TG780" s="19"/>
      <c r="TH780" s="19"/>
      <c r="TI780" s="19"/>
      <c r="TJ780" s="19"/>
      <c r="TK780" s="19"/>
      <c r="TL780" s="19"/>
      <c r="TM780" s="19"/>
      <c r="TN780" s="19"/>
      <c r="TO780" s="19"/>
      <c r="TP780" s="19"/>
      <c r="TQ780" s="19"/>
      <c r="TR780" s="19"/>
      <c r="TS780" s="19"/>
      <c r="TT780" s="19"/>
      <c r="TU780" s="19"/>
      <c r="TV780" s="19"/>
      <c r="TW780" s="19"/>
      <c r="TX780" s="19"/>
      <c r="TY780" s="19"/>
      <c r="TZ780" s="19"/>
      <c r="UA780" s="19"/>
      <c r="UB780" s="19"/>
      <c r="UC780" s="19"/>
      <c r="UD780" s="19"/>
      <c r="UE780" s="19"/>
      <c r="UF780" s="19"/>
      <c r="UG780" s="19"/>
      <c r="UH780" s="19"/>
      <c r="UI780" s="19"/>
      <c r="UJ780" s="19"/>
      <c r="UK780" s="19"/>
      <c r="UL780" s="19"/>
      <c r="UM780" s="19"/>
      <c r="UN780" s="19"/>
      <c r="UO780" s="19"/>
      <c r="UP780" s="19"/>
      <c r="UQ780" s="19"/>
      <c r="UR780" s="19"/>
      <c r="US780" s="19"/>
      <c r="UT780" s="19"/>
      <c r="UU780" s="19"/>
      <c r="UV780" s="19"/>
      <c r="UW780" s="19"/>
      <c r="UX780" s="19"/>
      <c r="UY780" s="19"/>
      <c r="UZ780" s="19"/>
      <c r="VA780" s="19"/>
      <c r="VB780" s="19"/>
      <c r="VC780" s="19"/>
      <c r="VD780" s="19"/>
      <c r="VE780" s="19"/>
      <c r="VF780" s="19"/>
      <c r="VG780" s="19"/>
      <c r="VH780" s="19"/>
      <c r="VI780" s="19"/>
      <c r="VJ780" s="19"/>
      <c r="VK780" s="19"/>
      <c r="VL780" s="19"/>
      <c r="VM780" s="19"/>
      <c r="VN780" s="19"/>
      <c r="VO780" s="19"/>
      <c r="VP780" s="19"/>
      <c r="VQ780" s="19"/>
      <c r="VR780" s="19"/>
      <c r="VS780" s="19"/>
      <c r="VT780" s="19"/>
      <c r="VU780" s="19"/>
      <c r="VV780" s="19"/>
      <c r="VW780" s="19"/>
      <c r="VX780" s="19"/>
      <c r="VY780" s="19"/>
      <c r="VZ780" s="19"/>
      <c r="WA780" s="19"/>
      <c r="WB780" s="19"/>
      <c r="WC780" s="19"/>
      <c r="WD780" s="19"/>
      <c r="WE780" s="19"/>
      <c r="WF780" s="19"/>
      <c r="WG780" s="19"/>
      <c r="WH780" s="19"/>
      <c r="WI780" s="19"/>
      <c r="WJ780" s="19"/>
      <c r="WK780" s="19"/>
      <c r="WL780" s="19"/>
      <c r="WM780" s="19"/>
      <c r="WN780" s="19"/>
      <c r="WO780" s="19"/>
      <c r="WP780" s="19"/>
      <c r="WQ780" s="19"/>
      <c r="WR780" s="19"/>
      <c r="WS780" s="19"/>
      <c r="WT780" s="19"/>
      <c r="WU780" s="19"/>
      <c r="WV780" s="19"/>
    </row>
    <row r="781" spans="1:620" s="20" customFormat="1" ht="43.5" customHeight="1" x14ac:dyDescent="0.2">
      <c r="A781" s="43" t="s">
        <v>1013</v>
      </c>
      <c r="B781" s="44"/>
      <c r="C781" s="44"/>
      <c r="D781" s="44"/>
      <c r="E781" s="45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60" t="s">
        <v>388</v>
      </c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 t="s">
        <v>77</v>
      </c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84" t="s">
        <v>78</v>
      </c>
      <c r="AZ781" s="84"/>
      <c r="BA781" s="84"/>
      <c r="BB781" s="84"/>
      <c r="BC781" s="84"/>
      <c r="BD781" s="84"/>
      <c r="BE781" s="60" t="s">
        <v>79</v>
      </c>
      <c r="BF781" s="60"/>
      <c r="BG781" s="60"/>
      <c r="BH781" s="60"/>
      <c r="BI781" s="60"/>
      <c r="BJ781" s="60"/>
      <c r="BK781" s="60"/>
      <c r="BL781" s="60"/>
      <c r="BM781" s="60"/>
      <c r="BN781" s="59" t="s">
        <v>74</v>
      </c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  <c r="BY781" s="76" t="s">
        <v>22</v>
      </c>
      <c r="BZ781" s="76"/>
      <c r="CA781" s="76"/>
      <c r="CB781" s="76"/>
      <c r="CC781" s="76"/>
      <c r="CD781" s="76"/>
      <c r="CE781" s="62" t="s">
        <v>80</v>
      </c>
      <c r="CF781" s="62"/>
      <c r="CG781" s="62"/>
      <c r="CH781" s="62"/>
      <c r="CI781" s="62"/>
      <c r="CJ781" s="62"/>
      <c r="CK781" s="62"/>
      <c r="CL781" s="62"/>
      <c r="CM781" s="62"/>
      <c r="CN781" s="85">
        <v>580000</v>
      </c>
      <c r="CO781" s="85"/>
      <c r="CP781" s="85"/>
      <c r="CQ781" s="85"/>
      <c r="CR781" s="85"/>
      <c r="CS781" s="85"/>
      <c r="CT781" s="85"/>
      <c r="CU781" s="85"/>
      <c r="CV781" s="85"/>
      <c r="CW781" s="85"/>
      <c r="CX781" s="85"/>
      <c r="CY781" s="85"/>
      <c r="CZ781" s="85"/>
      <c r="DA781" s="85"/>
      <c r="DB781" s="59" t="s">
        <v>634</v>
      </c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 t="s">
        <v>644</v>
      </c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62" t="s">
        <v>86</v>
      </c>
      <c r="EA781" s="62"/>
      <c r="EB781" s="62"/>
      <c r="EC781" s="62"/>
      <c r="ED781" s="62"/>
      <c r="EE781" s="62"/>
      <c r="EF781" s="62"/>
      <c r="EG781" s="62"/>
      <c r="EH781" s="62"/>
      <c r="EI781" s="62"/>
      <c r="EJ781" s="62"/>
      <c r="EK781" s="62"/>
      <c r="EL781" s="62" t="s">
        <v>84</v>
      </c>
      <c r="EM781" s="62"/>
      <c r="EN781" s="62"/>
      <c r="EO781" s="62"/>
      <c r="EP781" s="62"/>
      <c r="EQ781" s="62"/>
      <c r="ER781" s="62"/>
      <c r="ES781" s="62"/>
      <c r="ET781" s="62"/>
      <c r="EU781" s="62"/>
      <c r="EV781" s="62"/>
      <c r="EW781" s="62"/>
      <c r="EX781" s="62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1"/>
      <c r="FM781" s="141"/>
      <c r="FN781" s="141"/>
      <c r="FO781" s="141"/>
      <c r="FP781" s="141"/>
      <c r="FQ781" s="141"/>
      <c r="FR781" s="141"/>
      <c r="FS781" s="141"/>
      <c r="FT781" s="141"/>
      <c r="FU781" s="141"/>
      <c r="FV781" s="141"/>
      <c r="FW781" s="141"/>
      <c r="FX781" s="141"/>
      <c r="FY781" s="141"/>
      <c r="FZ781" s="141"/>
      <c r="GA781" s="141"/>
      <c r="GB781" s="141"/>
      <c r="GC781" s="141"/>
      <c r="GD781" s="141"/>
      <c r="GE781" s="141"/>
      <c r="GF781" s="141"/>
      <c r="GG781" s="141"/>
      <c r="GH781" s="141"/>
      <c r="GI781" s="141"/>
      <c r="GJ781" s="141"/>
      <c r="GK781" s="141"/>
      <c r="GL781" s="141"/>
      <c r="GM781" s="140"/>
      <c r="GN781" s="140"/>
      <c r="GO781" s="140"/>
      <c r="GP781" s="140"/>
      <c r="GQ781" s="140"/>
      <c r="GR781" s="140"/>
      <c r="GS781" s="141"/>
      <c r="GT781" s="141"/>
      <c r="GU781" s="141"/>
      <c r="GV781" s="141"/>
      <c r="GW781" s="141"/>
      <c r="GX781" s="141"/>
      <c r="GY781" s="141"/>
      <c r="GZ781" s="141"/>
      <c r="HA781" s="141"/>
      <c r="HB781" s="142"/>
      <c r="HC781" s="142"/>
      <c r="HD781" s="142"/>
      <c r="HE781" s="142"/>
      <c r="HF781" s="142"/>
      <c r="HG781" s="142"/>
      <c r="HH781" s="142"/>
      <c r="HI781" s="142"/>
      <c r="HJ781" s="142"/>
      <c r="HK781" s="142"/>
      <c r="HL781" s="142"/>
      <c r="HM781" s="143"/>
      <c r="HN781" s="143"/>
      <c r="HO781" s="143"/>
      <c r="HP781" s="143"/>
      <c r="HQ781" s="143"/>
      <c r="HR781" s="143"/>
      <c r="HS781" s="141"/>
      <c r="HT781" s="141"/>
      <c r="HU781" s="141"/>
      <c r="HV781" s="141"/>
      <c r="HW781" s="141"/>
      <c r="HX781" s="141"/>
      <c r="HY781" s="141"/>
      <c r="HZ781" s="141"/>
      <c r="IA781" s="141"/>
      <c r="IB781" s="144"/>
      <c r="IC781" s="144"/>
      <c r="ID781" s="144"/>
      <c r="IE781" s="144"/>
      <c r="IF781" s="144"/>
      <c r="IG781" s="144"/>
      <c r="IH781" s="144"/>
      <c r="II781" s="144"/>
      <c r="IJ781" s="144"/>
      <c r="IK781" s="144"/>
      <c r="IL781" s="144"/>
      <c r="IM781" s="144"/>
      <c r="IN781" s="144"/>
      <c r="IO781" s="144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9"/>
      <c r="JO781" s="139"/>
      <c r="JP781" s="139"/>
      <c r="JQ781" s="139"/>
      <c r="JR781" s="139"/>
      <c r="JS781" s="139"/>
      <c r="JT781" s="139"/>
      <c r="JU781" s="139"/>
      <c r="JV781" s="139"/>
      <c r="JW781" s="139"/>
      <c r="JX781" s="139"/>
      <c r="JY781" s="139"/>
      <c r="JZ781" s="139"/>
      <c r="KA781" s="139"/>
      <c r="KB781" s="139"/>
      <c r="KC781" s="139"/>
      <c r="KD781" s="139"/>
      <c r="KE781" s="139"/>
      <c r="KF781" s="139"/>
      <c r="KG781" s="139"/>
      <c r="KH781" s="139"/>
      <c r="KI781" s="139"/>
      <c r="KJ781" s="139"/>
      <c r="KK781" s="139"/>
      <c r="KL781" s="139"/>
      <c r="KM781" s="139"/>
      <c r="KN781" s="139"/>
      <c r="KO781" s="139"/>
      <c r="KP781" s="139"/>
      <c r="KQ781" s="22"/>
      <c r="KR781" s="23"/>
      <c r="KS781" s="19"/>
      <c r="KT781" s="19"/>
      <c r="KU781" s="19"/>
      <c r="KV781" s="19"/>
      <c r="KW781" s="19"/>
      <c r="KX781" s="19"/>
      <c r="KY781" s="19"/>
      <c r="KZ781" s="19"/>
      <c r="LA781" s="19"/>
      <c r="LB781" s="19"/>
      <c r="LC781" s="19"/>
      <c r="LD781" s="19"/>
      <c r="LE781" s="19"/>
      <c r="LF781" s="19"/>
      <c r="LG781" s="19"/>
      <c r="LH781" s="19"/>
      <c r="LI781" s="19"/>
      <c r="LJ781" s="19"/>
      <c r="LK781" s="19"/>
      <c r="LL781" s="19"/>
      <c r="LM781" s="19"/>
      <c r="LN781" s="19"/>
      <c r="LO781" s="19"/>
      <c r="LP781" s="19"/>
      <c r="LQ781" s="19"/>
      <c r="LR781" s="19"/>
      <c r="LS781" s="19"/>
      <c r="LT781" s="19"/>
      <c r="LU781" s="19"/>
      <c r="LV781" s="19"/>
      <c r="LW781" s="19"/>
      <c r="LX781" s="19"/>
      <c r="LY781" s="19"/>
      <c r="LZ781" s="19"/>
      <c r="MA781" s="19"/>
      <c r="MB781" s="19"/>
      <c r="MC781" s="19"/>
      <c r="MD781" s="19"/>
      <c r="ME781" s="19"/>
      <c r="MF781" s="19"/>
      <c r="MG781" s="19"/>
      <c r="MH781" s="19"/>
      <c r="MI781" s="19"/>
      <c r="MJ781" s="19"/>
      <c r="MK781" s="19"/>
      <c r="ML781" s="19"/>
      <c r="MM781" s="19"/>
      <c r="MN781" s="19"/>
      <c r="MO781" s="19"/>
      <c r="MP781" s="19"/>
      <c r="MQ781" s="19"/>
      <c r="MR781" s="19"/>
      <c r="MS781" s="19"/>
      <c r="MT781" s="19"/>
      <c r="MU781" s="19"/>
      <c r="MV781" s="19"/>
      <c r="MW781" s="19"/>
      <c r="MX781" s="19"/>
      <c r="MY781" s="19"/>
      <c r="MZ781" s="19"/>
      <c r="NA781" s="19"/>
      <c r="NB781" s="19"/>
      <c r="NC781" s="19"/>
      <c r="ND781" s="19"/>
      <c r="NE781" s="19"/>
      <c r="NF781" s="19"/>
      <c r="NG781" s="19"/>
      <c r="NH781" s="19"/>
      <c r="NI781" s="19"/>
      <c r="NJ781" s="19"/>
      <c r="NK781" s="19"/>
      <c r="NL781" s="19"/>
      <c r="NM781" s="19"/>
      <c r="NN781" s="19"/>
      <c r="NO781" s="19"/>
      <c r="NP781" s="19"/>
      <c r="NQ781" s="19"/>
      <c r="NR781" s="19"/>
      <c r="NS781" s="19"/>
      <c r="NT781" s="19"/>
      <c r="NU781" s="19"/>
      <c r="NV781" s="19"/>
      <c r="NW781" s="19"/>
      <c r="NX781" s="19"/>
      <c r="NY781" s="19"/>
      <c r="NZ781" s="19"/>
      <c r="OA781" s="19"/>
      <c r="OB781" s="19"/>
      <c r="OC781" s="19"/>
      <c r="OD781" s="19"/>
      <c r="OE781" s="19"/>
      <c r="OF781" s="19"/>
      <c r="OG781" s="19"/>
      <c r="OH781" s="19"/>
      <c r="OI781" s="19"/>
      <c r="OJ781" s="19"/>
      <c r="OK781" s="19"/>
      <c r="OL781" s="19"/>
      <c r="OM781" s="19"/>
      <c r="ON781" s="19"/>
      <c r="OO781" s="19"/>
      <c r="OP781" s="19"/>
      <c r="OQ781" s="19"/>
      <c r="OR781" s="19"/>
      <c r="OS781" s="19"/>
      <c r="OT781" s="19"/>
      <c r="OU781" s="19"/>
      <c r="OV781" s="19"/>
      <c r="OW781" s="19"/>
      <c r="OX781" s="19"/>
      <c r="OY781" s="19"/>
      <c r="OZ781" s="19"/>
      <c r="PA781" s="19"/>
      <c r="PB781" s="19"/>
      <c r="PC781" s="19"/>
      <c r="PD781" s="19"/>
      <c r="PE781" s="19"/>
      <c r="PF781" s="19"/>
      <c r="PG781" s="19"/>
      <c r="PH781" s="19"/>
      <c r="PI781" s="19"/>
      <c r="PJ781" s="19"/>
      <c r="PK781" s="19"/>
      <c r="PL781" s="19"/>
      <c r="PM781" s="19"/>
      <c r="PN781" s="19"/>
      <c r="PO781" s="19"/>
      <c r="PP781" s="19"/>
      <c r="PQ781" s="19"/>
      <c r="PR781" s="19"/>
      <c r="PS781" s="19"/>
      <c r="PT781" s="19"/>
      <c r="PU781" s="19"/>
      <c r="PV781" s="19"/>
      <c r="PW781" s="19"/>
      <c r="PX781" s="19"/>
      <c r="PY781" s="19"/>
      <c r="PZ781" s="19"/>
      <c r="QA781" s="19"/>
      <c r="QB781" s="19"/>
      <c r="QC781" s="19"/>
      <c r="QD781" s="19"/>
      <c r="QE781" s="19"/>
      <c r="QF781" s="19"/>
      <c r="QG781" s="19"/>
      <c r="QH781" s="19"/>
      <c r="QI781" s="19"/>
      <c r="QJ781" s="19"/>
      <c r="QK781" s="19"/>
      <c r="QL781" s="19"/>
      <c r="QM781" s="19"/>
      <c r="QN781" s="19"/>
      <c r="QO781" s="19"/>
      <c r="QP781" s="19"/>
      <c r="QQ781" s="19"/>
      <c r="QR781" s="19"/>
      <c r="QS781" s="19"/>
      <c r="QT781" s="19"/>
      <c r="QU781" s="19"/>
      <c r="QV781" s="19"/>
      <c r="QW781" s="19"/>
      <c r="QX781" s="19"/>
      <c r="QY781" s="19"/>
      <c r="QZ781" s="19"/>
      <c r="RA781" s="19"/>
      <c r="RB781" s="19"/>
      <c r="RC781" s="19"/>
      <c r="RD781" s="19"/>
      <c r="RE781" s="19"/>
      <c r="RF781" s="19"/>
      <c r="RG781" s="19"/>
      <c r="RH781" s="19"/>
      <c r="RI781" s="19"/>
      <c r="RJ781" s="19"/>
      <c r="RK781" s="19"/>
      <c r="RL781" s="19"/>
      <c r="RM781" s="19"/>
      <c r="RN781" s="19"/>
      <c r="RO781" s="19"/>
      <c r="RP781" s="19"/>
      <c r="RQ781" s="19"/>
      <c r="RR781" s="19"/>
      <c r="RS781" s="19"/>
      <c r="RT781" s="19"/>
      <c r="RU781" s="19"/>
      <c r="RV781" s="19"/>
      <c r="RW781" s="19"/>
      <c r="RX781" s="19"/>
      <c r="RY781" s="19"/>
      <c r="RZ781" s="19"/>
      <c r="SA781" s="19"/>
      <c r="SB781" s="19"/>
      <c r="SC781" s="19"/>
      <c r="SD781" s="19"/>
      <c r="SE781" s="19"/>
      <c r="SF781" s="19"/>
      <c r="SG781" s="19"/>
      <c r="SH781" s="19"/>
      <c r="SI781" s="19"/>
      <c r="SJ781" s="19"/>
      <c r="SK781" s="19"/>
      <c r="SL781" s="19"/>
      <c r="SM781" s="19"/>
      <c r="SN781" s="19"/>
      <c r="SO781" s="19"/>
      <c r="SP781" s="19"/>
      <c r="SQ781" s="19"/>
      <c r="SR781" s="19"/>
      <c r="SS781" s="19"/>
      <c r="ST781" s="19"/>
      <c r="SU781" s="19"/>
      <c r="SV781" s="19"/>
      <c r="SW781" s="19"/>
      <c r="SX781" s="19"/>
      <c r="SY781" s="19"/>
      <c r="SZ781" s="19"/>
      <c r="TA781" s="19"/>
      <c r="TB781" s="19"/>
      <c r="TC781" s="19"/>
      <c r="TD781" s="19"/>
      <c r="TE781" s="19"/>
      <c r="TF781" s="19"/>
      <c r="TG781" s="19"/>
      <c r="TH781" s="19"/>
      <c r="TI781" s="19"/>
      <c r="TJ781" s="19"/>
      <c r="TK781" s="19"/>
      <c r="TL781" s="19"/>
      <c r="TM781" s="19"/>
      <c r="TN781" s="19"/>
      <c r="TO781" s="19"/>
      <c r="TP781" s="19"/>
      <c r="TQ781" s="19"/>
      <c r="TR781" s="19"/>
      <c r="TS781" s="19"/>
      <c r="TT781" s="19"/>
      <c r="TU781" s="19"/>
      <c r="TV781" s="19"/>
      <c r="TW781" s="19"/>
      <c r="TX781" s="19"/>
      <c r="TY781" s="19"/>
      <c r="TZ781" s="19"/>
      <c r="UA781" s="19"/>
      <c r="UB781" s="19"/>
      <c r="UC781" s="19"/>
      <c r="UD781" s="19"/>
      <c r="UE781" s="19"/>
      <c r="UF781" s="19"/>
      <c r="UG781" s="19"/>
      <c r="UH781" s="19"/>
      <c r="UI781" s="19"/>
      <c r="UJ781" s="19"/>
      <c r="UK781" s="19"/>
      <c r="UL781" s="19"/>
      <c r="UM781" s="19"/>
      <c r="UN781" s="19"/>
      <c r="UO781" s="19"/>
      <c r="UP781" s="19"/>
      <c r="UQ781" s="19"/>
      <c r="UR781" s="19"/>
      <c r="US781" s="19"/>
      <c r="UT781" s="19"/>
      <c r="UU781" s="19"/>
      <c r="UV781" s="19"/>
      <c r="UW781" s="19"/>
      <c r="UX781" s="19"/>
      <c r="UY781" s="19"/>
      <c r="UZ781" s="19"/>
      <c r="VA781" s="19"/>
      <c r="VB781" s="19"/>
      <c r="VC781" s="19"/>
      <c r="VD781" s="19"/>
      <c r="VE781" s="19"/>
      <c r="VF781" s="19"/>
      <c r="VG781" s="19"/>
      <c r="VH781" s="19"/>
      <c r="VI781" s="19"/>
      <c r="VJ781" s="19"/>
      <c r="VK781" s="19"/>
      <c r="VL781" s="19"/>
      <c r="VM781" s="19"/>
      <c r="VN781" s="19"/>
      <c r="VO781" s="19"/>
      <c r="VP781" s="19"/>
      <c r="VQ781" s="19"/>
      <c r="VR781" s="19"/>
      <c r="VS781" s="19"/>
      <c r="VT781" s="19"/>
      <c r="VU781" s="19"/>
      <c r="VV781" s="19"/>
      <c r="VW781" s="19"/>
      <c r="VX781" s="19"/>
      <c r="VY781" s="19"/>
      <c r="VZ781" s="19"/>
      <c r="WA781" s="19"/>
      <c r="WB781" s="19"/>
      <c r="WC781" s="19"/>
      <c r="WD781" s="19"/>
      <c r="WE781" s="19"/>
      <c r="WF781" s="19"/>
      <c r="WG781" s="19"/>
      <c r="WH781" s="19"/>
      <c r="WI781" s="19"/>
      <c r="WJ781" s="19"/>
      <c r="WK781" s="19"/>
      <c r="WL781" s="19"/>
      <c r="WM781" s="19"/>
      <c r="WN781" s="19"/>
      <c r="WO781" s="19"/>
      <c r="WP781" s="19"/>
      <c r="WQ781" s="19"/>
      <c r="WR781" s="19"/>
      <c r="WS781" s="19"/>
      <c r="WT781" s="19"/>
      <c r="WU781" s="19"/>
      <c r="WV781" s="19"/>
    </row>
    <row r="782" spans="1:620" s="20" customFormat="1" ht="42" customHeight="1" x14ac:dyDescent="0.2">
      <c r="A782" s="43" t="s">
        <v>1014</v>
      </c>
      <c r="B782" s="44"/>
      <c r="C782" s="44"/>
      <c r="D782" s="44"/>
      <c r="E782" s="45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60" t="s">
        <v>393</v>
      </c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 t="s">
        <v>77</v>
      </c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84" t="s">
        <v>313</v>
      </c>
      <c r="AZ782" s="84"/>
      <c r="BA782" s="84"/>
      <c r="BB782" s="84"/>
      <c r="BC782" s="84"/>
      <c r="BD782" s="84"/>
      <c r="BE782" s="60" t="s">
        <v>313</v>
      </c>
      <c r="BF782" s="60"/>
      <c r="BG782" s="60"/>
      <c r="BH782" s="60"/>
      <c r="BI782" s="60"/>
      <c r="BJ782" s="60"/>
      <c r="BK782" s="60"/>
      <c r="BL782" s="60"/>
      <c r="BM782" s="60"/>
      <c r="BN782" s="59" t="s">
        <v>177</v>
      </c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  <c r="BY782" s="76" t="s">
        <v>22</v>
      </c>
      <c r="BZ782" s="76"/>
      <c r="CA782" s="76"/>
      <c r="CB782" s="76"/>
      <c r="CC782" s="76"/>
      <c r="CD782" s="76"/>
      <c r="CE782" s="62" t="s">
        <v>80</v>
      </c>
      <c r="CF782" s="62"/>
      <c r="CG782" s="62"/>
      <c r="CH782" s="62"/>
      <c r="CI782" s="62"/>
      <c r="CJ782" s="62"/>
      <c r="CK782" s="62"/>
      <c r="CL782" s="62"/>
      <c r="CM782" s="62"/>
      <c r="CN782" s="61">
        <v>300000</v>
      </c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59" t="s">
        <v>634</v>
      </c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 t="s">
        <v>644</v>
      </c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62" t="s">
        <v>86</v>
      </c>
      <c r="EA782" s="62"/>
      <c r="EB782" s="62"/>
      <c r="EC782" s="62"/>
      <c r="ED782" s="62"/>
      <c r="EE782" s="62"/>
      <c r="EF782" s="62"/>
      <c r="EG782" s="62"/>
      <c r="EH782" s="62"/>
      <c r="EI782" s="62"/>
      <c r="EJ782" s="62"/>
      <c r="EK782" s="62"/>
      <c r="EL782" s="62" t="s">
        <v>84</v>
      </c>
      <c r="EM782" s="62"/>
      <c r="EN782" s="62"/>
      <c r="EO782" s="62"/>
      <c r="EP782" s="62"/>
      <c r="EQ782" s="62"/>
      <c r="ER782" s="62"/>
      <c r="ES782" s="62"/>
      <c r="ET782" s="62"/>
      <c r="EU782" s="62"/>
      <c r="EV782" s="62"/>
      <c r="EW782" s="62"/>
      <c r="EX782" s="62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1"/>
      <c r="FM782" s="141"/>
      <c r="FN782" s="141"/>
      <c r="FO782" s="141"/>
      <c r="FP782" s="141"/>
      <c r="FQ782" s="141"/>
      <c r="FR782" s="141"/>
      <c r="FS782" s="141"/>
      <c r="FT782" s="141"/>
      <c r="FU782" s="141"/>
      <c r="FV782" s="141"/>
      <c r="FW782" s="141"/>
      <c r="FX782" s="141"/>
      <c r="FY782" s="141"/>
      <c r="FZ782" s="141"/>
      <c r="GA782" s="141"/>
      <c r="GB782" s="141"/>
      <c r="GC782" s="141"/>
      <c r="GD782" s="141"/>
      <c r="GE782" s="141"/>
      <c r="GF782" s="141"/>
      <c r="GG782" s="141"/>
      <c r="GH782" s="141"/>
      <c r="GI782" s="141"/>
      <c r="GJ782" s="141"/>
      <c r="GK782" s="141"/>
      <c r="GL782" s="141"/>
      <c r="GM782" s="140"/>
      <c r="GN782" s="140"/>
      <c r="GO782" s="140"/>
      <c r="GP782" s="140"/>
      <c r="GQ782" s="140"/>
      <c r="GR782" s="140"/>
      <c r="GS782" s="141"/>
      <c r="GT782" s="141"/>
      <c r="GU782" s="141"/>
      <c r="GV782" s="141"/>
      <c r="GW782" s="141"/>
      <c r="GX782" s="141"/>
      <c r="GY782" s="141"/>
      <c r="GZ782" s="141"/>
      <c r="HA782" s="141"/>
      <c r="HB782" s="142"/>
      <c r="HC782" s="142"/>
      <c r="HD782" s="142"/>
      <c r="HE782" s="142"/>
      <c r="HF782" s="142"/>
      <c r="HG782" s="142"/>
      <c r="HH782" s="142"/>
      <c r="HI782" s="142"/>
      <c r="HJ782" s="142"/>
      <c r="HK782" s="142"/>
      <c r="HL782" s="142"/>
      <c r="HM782" s="143"/>
      <c r="HN782" s="143"/>
      <c r="HO782" s="143"/>
      <c r="HP782" s="143"/>
      <c r="HQ782" s="143"/>
      <c r="HR782" s="143"/>
      <c r="HS782" s="141"/>
      <c r="HT782" s="141"/>
      <c r="HU782" s="141"/>
      <c r="HV782" s="141"/>
      <c r="HW782" s="141"/>
      <c r="HX782" s="141"/>
      <c r="HY782" s="141"/>
      <c r="HZ782" s="141"/>
      <c r="IA782" s="141"/>
      <c r="IB782" s="144"/>
      <c r="IC782" s="144"/>
      <c r="ID782" s="144"/>
      <c r="IE782" s="144"/>
      <c r="IF782" s="144"/>
      <c r="IG782" s="144"/>
      <c r="IH782" s="144"/>
      <c r="II782" s="144"/>
      <c r="IJ782" s="144"/>
      <c r="IK782" s="144"/>
      <c r="IL782" s="144"/>
      <c r="IM782" s="144"/>
      <c r="IN782" s="144"/>
      <c r="IO782" s="144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9"/>
      <c r="JO782" s="139"/>
      <c r="JP782" s="139"/>
      <c r="JQ782" s="139"/>
      <c r="JR782" s="139"/>
      <c r="JS782" s="139"/>
      <c r="JT782" s="139"/>
      <c r="JU782" s="139"/>
      <c r="JV782" s="139"/>
      <c r="JW782" s="139"/>
      <c r="JX782" s="139"/>
      <c r="JY782" s="139"/>
      <c r="JZ782" s="139"/>
      <c r="KA782" s="139"/>
      <c r="KB782" s="139"/>
      <c r="KC782" s="139"/>
      <c r="KD782" s="139"/>
      <c r="KE782" s="139"/>
      <c r="KF782" s="139"/>
      <c r="KG782" s="139"/>
      <c r="KH782" s="139"/>
      <c r="KI782" s="139"/>
      <c r="KJ782" s="139"/>
      <c r="KK782" s="139"/>
      <c r="KL782" s="139"/>
      <c r="KM782" s="139"/>
      <c r="KN782" s="139"/>
      <c r="KO782" s="139"/>
      <c r="KP782" s="139"/>
      <c r="KQ782" s="22"/>
      <c r="KR782" s="23"/>
      <c r="KS782" s="19"/>
      <c r="KT782" s="19"/>
      <c r="KU782" s="19"/>
      <c r="KV782" s="19"/>
      <c r="KW782" s="19"/>
      <c r="KX782" s="19"/>
      <c r="KY782" s="19"/>
      <c r="KZ782" s="19"/>
      <c r="LA782" s="19"/>
      <c r="LB782" s="19"/>
      <c r="LC782" s="19"/>
      <c r="LD782" s="19"/>
      <c r="LE782" s="19"/>
      <c r="LF782" s="19"/>
      <c r="LG782" s="19"/>
      <c r="LH782" s="19"/>
      <c r="LI782" s="19"/>
      <c r="LJ782" s="19"/>
      <c r="LK782" s="19"/>
      <c r="LL782" s="19"/>
      <c r="LM782" s="19"/>
      <c r="LN782" s="19"/>
      <c r="LO782" s="19"/>
      <c r="LP782" s="19"/>
      <c r="LQ782" s="19"/>
      <c r="LR782" s="19"/>
      <c r="LS782" s="19"/>
      <c r="LT782" s="19"/>
      <c r="LU782" s="19"/>
      <c r="LV782" s="19"/>
      <c r="LW782" s="19"/>
      <c r="LX782" s="19"/>
      <c r="LY782" s="19"/>
      <c r="LZ782" s="19"/>
      <c r="MA782" s="19"/>
      <c r="MB782" s="19"/>
      <c r="MC782" s="19"/>
      <c r="MD782" s="19"/>
      <c r="ME782" s="19"/>
      <c r="MF782" s="19"/>
      <c r="MG782" s="19"/>
      <c r="MH782" s="19"/>
      <c r="MI782" s="19"/>
      <c r="MJ782" s="19"/>
      <c r="MK782" s="19"/>
      <c r="ML782" s="19"/>
      <c r="MM782" s="19"/>
      <c r="MN782" s="19"/>
      <c r="MO782" s="19"/>
      <c r="MP782" s="19"/>
      <c r="MQ782" s="19"/>
      <c r="MR782" s="19"/>
      <c r="MS782" s="19"/>
      <c r="MT782" s="19"/>
      <c r="MU782" s="19"/>
      <c r="MV782" s="19"/>
      <c r="MW782" s="19"/>
      <c r="MX782" s="19"/>
      <c r="MY782" s="19"/>
      <c r="MZ782" s="19"/>
      <c r="NA782" s="19"/>
      <c r="NB782" s="19"/>
      <c r="NC782" s="19"/>
      <c r="ND782" s="19"/>
      <c r="NE782" s="19"/>
      <c r="NF782" s="19"/>
      <c r="NG782" s="19"/>
      <c r="NH782" s="19"/>
      <c r="NI782" s="19"/>
      <c r="NJ782" s="19"/>
      <c r="NK782" s="19"/>
      <c r="NL782" s="19"/>
      <c r="NM782" s="19"/>
      <c r="NN782" s="19"/>
      <c r="NO782" s="19"/>
      <c r="NP782" s="19"/>
      <c r="NQ782" s="19"/>
      <c r="NR782" s="19"/>
      <c r="NS782" s="19"/>
      <c r="NT782" s="19"/>
      <c r="NU782" s="19"/>
      <c r="NV782" s="19"/>
      <c r="NW782" s="19"/>
      <c r="NX782" s="19"/>
      <c r="NY782" s="19"/>
      <c r="NZ782" s="19"/>
      <c r="OA782" s="19"/>
      <c r="OB782" s="19"/>
      <c r="OC782" s="19"/>
      <c r="OD782" s="19"/>
      <c r="OE782" s="19"/>
      <c r="OF782" s="19"/>
      <c r="OG782" s="19"/>
      <c r="OH782" s="19"/>
      <c r="OI782" s="19"/>
      <c r="OJ782" s="19"/>
      <c r="OK782" s="19"/>
      <c r="OL782" s="19"/>
      <c r="OM782" s="19"/>
      <c r="ON782" s="19"/>
      <c r="OO782" s="19"/>
      <c r="OP782" s="19"/>
      <c r="OQ782" s="19"/>
      <c r="OR782" s="19"/>
      <c r="OS782" s="19"/>
      <c r="OT782" s="19"/>
      <c r="OU782" s="19"/>
      <c r="OV782" s="19"/>
      <c r="OW782" s="19"/>
      <c r="OX782" s="19"/>
      <c r="OY782" s="19"/>
      <c r="OZ782" s="19"/>
      <c r="PA782" s="19"/>
      <c r="PB782" s="19"/>
      <c r="PC782" s="19"/>
      <c r="PD782" s="19"/>
      <c r="PE782" s="19"/>
      <c r="PF782" s="19"/>
      <c r="PG782" s="19"/>
      <c r="PH782" s="19"/>
      <c r="PI782" s="19"/>
      <c r="PJ782" s="19"/>
      <c r="PK782" s="19"/>
      <c r="PL782" s="19"/>
      <c r="PM782" s="19"/>
      <c r="PN782" s="19"/>
      <c r="PO782" s="19"/>
      <c r="PP782" s="19"/>
      <c r="PQ782" s="19"/>
      <c r="PR782" s="19"/>
      <c r="PS782" s="19"/>
      <c r="PT782" s="19"/>
      <c r="PU782" s="19"/>
      <c r="PV782" s="19"/>
      <c r="PW782" s="19"/>
      <c r="PX782" s="19"/>
      <c r="PY782" s="19"/>
      <c r="PZ782" s="19"/>
      <c r="QA782" s="19"/>
      <c r="QB782" s="19"/>
      <c r="QC782" s="19"/>
      <c r="QD782" s="19"/>
      <c r="QE782" s="19"/>
      <c r="QF782" s="19"/>
      <c r="QG782" s="19"/>
      <c r="QH782" s="19"/>
      <c r="QI782" s="19"/>
      <c r="QJ782" s="19"/>
      <c r="QK782" s="19"/>
      <c r="QL782" s="19"/>
      <c r="QM782" s="19"/>
      <c r="QN782" s="19"/>
      <c r="QO782" s="19"/>
      <c r="QP782" s="19"/>
      <c r="QQ782" s="19"/>
      <c r="QR782" s="19"/>
      <c r="QS782" s="19"/>
      <c r="QT782" s="19"/>
      <c r="QU782" s="19"/>
      <c r="QV782" s="19"/>
      <c r="QW782" s="19"/>
      <c r="QX782" s="19"/>
      <c r="QY782" s="19"/>
      <c r="QZ782" s="19"/>
      <c r="RA782" s="19"/>
      <c r="RB782" s="19"/>
      <c r="RC782" s="19"/>
      <c r="RD782" s="19"/>
      <c r="RE782" s="19"/>
      <c r="RF782" s="19"/>
      <c r="RG782" s="19"/>
      <c r="RH782" s="19"/>
      <c r="RI782" s="19"/>
      <c r="RJ782" s="19"/>
      <c r="RK782" s="19"/>
      <c r="RL782" s="19"/>
      <c r="RM782" s="19"/>
      <c r="RN782" s="19"/>
      <c r="RO782" s="19"/>
      <c r="RP782" s="19"/>
      <c r="RQ782" s="19"/>
      <c r="RR782" s="19"/>
      <c r="RS782" s="19"/>
      <c r="RT782" s="19"/>
      <c r="RU782" s="19"/>
      <c r="RV782" s="19"/>
      <c r="RW782" s="19"/>
      <c r="RX782" s="19"/>
      <c r="RY782" s="19"/>
      <c r="RZ782" s="19"/>
      <c r="SA782" s="19"/>
      <c r="SB782" s="19"/>
      <c r="SC782" s="19"/>
      <c r="SD782" s="19"/>
      <c r="SE782" s="19"/>
      <c r="SF782" s="19"/>
      <c r="SG782" s="19"/>
      <c r="SH782" s="19"/>
      <c r="SI782" s="19"/>
      <c r="SJ782" s="19"/>
      <c r="SK782" s="19"/>
      <c r="SL782" s="19"/>
      <c r="SM782" s="19"/>
      <c r="SN782" s="19"/>
      <c r="SO782" s="19"/>
      <c r="SP782" s="19"/>
      <c r="SQ782" s="19"/>
      <c r="SR782" s="19"/>
      <c r="SS782" s="19"/>
      <c r="ST782" s="19"/>
      <c r="SU782" s="19"/>
      <c r="SV782" s="19"/>
      <c r="SW782" s="19"/>
      <c r="SX782" s="19"/>
      <c r="SY782" s="19"/>
      <c r="SZ782" s="19"/>
      <c r="TA782" s="19"/>
      <c r="TB782" s="19"/>
      <c r="TC782" s="19"/>
      <c r="TD782" s="19"/>
      <c r="TE782" s="19"/>
      <c r="TF782" s="19"/>
      <c r="TG782" s="19"/>
      <c r="TH782" s="19"/>
      <c r="TI782" s="19"/>
      <c r="TJ782" s="19"/>
      <c r="TK782" s="19"/>
      <c r="TL782" s="19"/>
      <c r="TM782" s="19"/>
      <c r="TN782" s="19"/>
      <c r="TO782" s="19"/>
      <c r="TP782" s="19"/>
      <c r="TQ782" s="19"/>
      <c r="TR782" s="19"/>
      <c r="TS782" s="19"/>
      <c r="TT782" s="19"/>
      <c r="TU782" s="19"/>
      <c r="TV782" s="19"/>
      <c r="TW782" s="19"/>
      <c r="TX782" s="19"/>
      <c r="TY782" s="19"/>
      <c r="TZ782" s="19"/>
      <c r="UA782" s="19"/>
      <c r="UB782" s="19"/>
      <c r="UC782" s="19"/>
      <c r="UD782" s="19"/>
      <c r="UE782" s="19"/>
      <c r="UF782" s="19"/>
      <c r="UG782" s="19"/>
      <c r="UH782" s="19"/>
      <c r="UI782" s="19"/>
      <c r="UJ782" s="19"/>
      <c r="UK782" s="19"/>
      <c r="UL782" s="19"/>
      <c r="UM782" s="19"/>
      <c r="UN782" s="19"/>
      <c r="UO782" s="19"/>
      <c r="UP782" s="19"/>
      <c r="UQ782" s="19"/>
      <c r="UR782" s="19"/>
      <c r="US782" s="19"/>
      <c r="UT782" s="19"/>
      <c r="UU782" s="19"/>
      <c r="UV782" s="19"/>
      <c r="UW782" s="19"/>
      <c r="UX782" s="19"/>
      <c r="UY782" s="19"/>
      <c r="UZ782" s="19"/>
      <c r="VA782" s="19"/>
      <c r="VB782" s="19"/>
      <c r="VC782" s="19"/>
      <c r="VD782" s="19"/>
      <c r="VE782" s="19"/>
      <c r="VF782" s="19"/>
      <c r="VG782" s="19"/>
      <c r="VH782" s="19"/>
      <c r="VI782" s="19"/>
      <c r="VJ782" s="19"/>
      <c r="VK782" s="19"/>
      <c r="VL782" s="19"/>
      <c r="VM782" s="19"/>
      <c r="VN782" s="19"/>
      <c r="VO782" s="19"/>
      <c r="VP782" s="19"/>
      <c r="VQ782" s="19"/>
      <c r="VR782" s="19"/>
      <c r="VS782" s="19"/>
      <c r="VT782" s="19"/>
      <c r="VU782" s="19"/>
      <c r="VV782" s="19"/>
      <c r="VW782" s="19"/>
      <c r="VX782" s="19"/>
      <c r="VY782" s="19"/>
      <c r="VZ782" s="19"/>
      <c r="WA782" s="19"/>
      <c r="WB782" s="19"/>
      <c r="WC782" s="19"/>
      <c r="WD782" s="19"/>
      <c r="WE782" s="19"/>
      <c r="WF782" s="19"/>
      <c r="WG782" s="19"/>
      <c r="WH782" s="19"/>
      <c r="WI782" s="19"/>
      <c r="WJ782" s="19"/>
      <c r="WK782" s="19"/>
      <c r="WL782" s="19"/>
      <c r="WM782" s="19"/>
      <c r="WN782" s="19"/>
      <c r="WO782" s="19"/>
      <c r="WP782" s="19"/>
      <c r="WQ782" s="19"/>
      <c r="WR782" s="19"/>
      <c r="WS782" s="19"/>
      <c r="WT782" s="19"/>
      <c r="WU782" s="19"/>
      <c r="WV782" s="19"/>
    </row>
    <row r="783" spans="1:620" s="20" customFormat="1" ht="42" customHeight="1" x14ac:dyDescent="0.2">
      <c r="A783" s="43" t="s">
        <v>1015</v>
      </c>
      <c r="B783" s="44"/>
      <c r="C783" s="44"/>
      <c r="D783" s="44"/>
      <c r="E783" s="45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60" t="s">
        <v>624</v>
      </c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 t="s">
        <v>77</v>
      </c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84" t="s">
        <v>88</v>
      </c>
      <c r="AZ783" s="84"/>
      <c r="BA783" s="84"/>
      <c r="BB783" s="84"/>
      <c r="BC783" s="84"/>
      <c r="BD783" s="84"/>
      <c r="BE783" s="60" t="s">
        <v>89</v>
      </c>
      <c r="BF783" s="60"/>
      <c r="BG783" s="60"/>
      <c r="BH783" s="60"/>
      <c r="BI783" s="60"/>
      <c r="BJ783" s="60"/>
      <c r="BK783" s="60"/>
      <c r="BL783" s="60"/>
      <c r="BM783" s="60"/>
      <c r="BN783" s="59" t="s">
        <v>632</v>
      </c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  <c r="BY783" s="76" t="s">
        <v>22</v>
      </c>
      <c r="BZ783" s="76"/>
      <c r="CA783" s="76"/>
      <c r="CB783" s="76"/>
      <c r="CC783" s="76"/>
      <c r="CD783" s="76"/>
      <c r="CE783" s="62" t="s">
        <v>80</v>
      </c>
      <c r="CF783" s="62"/>
      <c r="CG783" s="62"/>
      <c r="CH783" s="62"/>
      <c r="CI783" s="62"/>
      <c r="CJ783" s="62"/>
      <c r="CK783" s="62"/>
      <c r="CL783" s="62"/>
      <c r="CM783" s="62"/>
      <c r="CN783" s="61">
        <v>400000</v>
      </c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59" t="s">
        <v>634</v>
      </c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 t="s">
        <v>644</v>
      </c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62" t="s">
        <v>86</v>
      </c>
      <c r="EA783" s="62"/>
      <c r="EB783" s="62"/>
      <c r="EC783" s="62"/>
      <c r="ED783" s="62"/>
      <c r="EE783" s="62"/>
      <c r="EF783" s="62"/>
      <c r="EG783" s="62"/>
      <c r="EH783" s="62"/>
      <c r="EI783" s="62"/>
      <c r="EJ783" s="62"/>
      <c r="EK783" s="62"/>
      <c r="EL783" s="62" t="s">
        <v>84</v>
      </c>
      <c r="EM783" s="62"/>
      <c r="EN783" s="62"/>
      <c r="EO783" s="62"/>
      <c r="EP783" s="62"/>
      <c r="EQ783" s="62"/>
      <c r="ER783" s="62"/>
      <c r="ES783" s="62"/>
      <c r="ET783" s="62"/>
      <c r="EU783" s="62"/>
      <c r="EV783" s="62"/>
      <c r="EW783" s="62"/>
      <c r="EX783" s="62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1"/>
      <c r="FM783" s="141"/>
      <c r="FN783" s="141"/>
      <c r="FO783" s="141"/>
      <c r="FP783" s="141"/>
      <c r="FQ783" s="141"/>
      <c r="FR783" s="141"/>
      <c r="FS783" s="141"/>
      <c r="FT783" s="141"/>
      <c r="FU783" s="141"/>
      <c r="FV783" s="141"/>
      <c r="FW783" s="141"/>
      <c r="FX783" s="141"/>
      <c r="FY783" s="141"/>
      <c r="FZ783" s="141"/>
      <c r="GA783" s="141"/>
      <c r="GB783" s="141"/>
      <c r="GC783" s="141"/>
      <c r="GD783" s="141"/>
      <c r="GE783" s="141"/>
      <c r="GF783" s="141"/>
      <c r="GG783" s="141"/>
      <c r="GH783" s="141"/>
      <c r="GI783" s="141"/>
      <c r="GJ783" s="141"/>
      <c r="GK783" s="141"/>
      <c r="GL783" s="141"/>
      <c r="GM783" s="140"/>
      <c r="GN783" s="140"/>
      <c r="GO783" s="140"/>
      <c r="GP783" s="140"/>
      <c r="GQ783" s="140"/>
      <c r="GR783" s="140"/>
      <c r="GS783" s="141"/>
      <c r="GT783" s="141"/>
      <c r="GU783" s="141"/>
      <c r="GV783" s="141"/>
      <c r="GW783" s="141"/>
      <c r="GX783" s="141"/>
      <c r="GY783" s="141"/>
      <c r="GZ783" s="141"/>
      <c r="HA783" s="141"/>
      <c r="HB783" s="142"/>
      <c r="HC783" s="142"/>
      <c r="HD783" s="142"/>
      <c r="HE783" s="142"/>
      <c r="HF783" s="142"/>
      <c r="HG783" s="142"/>
      <c r="HH783" s="142"/>
      <c r="HI783" s="142"/>
      <c r="HJ783" s="142"/>
      <c r="HK783" s="142"/>
      <c r="HL783" s="142"/>
      <c r="HM783" s="143"/>
      <c r="HN783" s="143"/>
      <c r="HO783" s="143"/>
      <c r="HP783" s="143"/>
      <c r="HQ783" s="143"/>
      <c r="HR783" s="143"/>
      <c r="HS783" s="141"/>
      <c r="HT783" s="141"/>
      <c r="HU783" s="141"/>
      <c r="HV783" s="141"/>
      <c r="HW783" s="141"/>
      <c r="HX783" s="141"/>
      <c r="HY783" s="141"/>
      <c r="HZ783" s="141"/>
      <c r="IA783" s="141"/>
      <c r="IB783" s="144"/>
      <c r="IC783" s="144"/>
      <c r="ID783" s="144"/>
      <c r="IE783" s="144"/>
      <c r="IF783" s="144"/>
      <c r="IG783" s="144"/>
      <c r="IH783" s="144"/>
      <c r="II783" s="144"/>
      <c r="IJ783" s="144"/>
      <c r="IK783" s="144"/>
      <c r="IL783" s="144"/>
      <c r="IM783" s="144"/>
      <c r="IN783" s="144"/>
      <c r="IO783" s="144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9"/>
      <c r="JO783" s="139"/>
      <c r="JP783" s="139"/>
      <c r="JQ783" s="139"/>
      <c r="JR783" s="139"/>
      <c r="JS783" s="139"/>
      <c r="JT783" s="139"/>
      <c r="JU783" s="139"/>
      <c r="JV783" s="139"/>
      <c r="JW783" s="139"/>
      <c r="JX783" s="139"/>
      <c r="JY783" s="139"/>
      <c r="JZ783" s="139"/>
      <c r="KA783" s="139"/>
      <c r="KB783" s="139"/>
      <c r="KC783" s="139"/>
      <c r="KD783" s="139"/>
      <c r="KE783" s="139"/>
      <c r="KF783" s="139"/>
      <c r="KG783" s="139"/>
      <c r="KH783" s="139"/>
      <c r="KI783" s="139"/>
      <c r="KJ783" s="139"/>
      <c r="KK783" s="139"/>
      <c r="KL783" s="139"/>
      <c r="KM783" s="139"/>
      <c r="KN783" s="139"/>
      <c r="KO783" s="139"/>
      <c r="KP783" s="139"/>
      <c r="KQ783" s="22"/>
      <c r="KR783" s="23"/>
      <c r="KS783" s="19"/>
      <c r="KT783" s="19"/>
      <c r="KU783" s="19"/>
      <c r="KV783" s="19"/>
      <c r="KW783" s="19"/>
      <c r="KX783" s="19"/>
      <c r="KY783" s="19"/>
      <c r="KZ783" s="19"/>
      <c r="LA783" s="19"/>
      <c r="LB783" s="19"/>
      <c r="LC783" s="19"/>
      <c r="LD783" s="19"/>
      <c r="LE783" s="19"/>
      <c r="LF783" s="19"/>
      <c r="LG783" s="19"/>
      <c r="LH783" s="19"/>
      <c r="LI783" s="19"/>
      <c r="LJ783" s="19"/>
      <c r="LK783" s="19"/>
      <c r="LL783" s="19"/>
      <c r="LM783" s="19"/>
      <c r="LN783" s="19"/>
      <c r="LO783" s="19"/>
      <c r="LP783" s="19"/>
      <c r="LQ783" s="19"/>
      <c r="LR783" s="19"/>
      <c r="LS783" s="19"/>
      <c r="LT783" s="19"/>
      <c r="LU783" s="19"/>
      <c r="LV783" s="19"/>
      <c r="LW783" s="19"/>
      <c r="LX783" s="19"/>
      <c r="LY783" s="19"/>
      <c r="LZ783" s="19"/>
      <c r="MA783" s="19"/>
      <c r="MB783" s="19"/>
      <c r="MC783" s="19"/>
      <c r="MD783" s="19"/>
      <c r="ME783" s="19"/>
      <c r="MF783" s="19"/>
      <c r="MG783" s="19"/>
      <c r="MH783" s="19"/>
      <c r="MI783" s="19"/>
      <c r="MJ783" s="19"/>
      <c r="MK783" s="19"/>
      <c r="ML783" s="19"/>
      <c r="MM783" s="19"/>
      <c r="MN783" s="19"/>
      <c r="MO783" s="19"/>
      <c r="MP783" s="19"/>
      <c r="MQ783" s="19"/>
      <c r="MR783" s="19"/>
      <c r="MS783" s="19"/>
      <c r="MT783" s="19"/>
      <c r="MU783" s="19"/>
      <c r="MV783" s="19"/>
      <c r="MW783" s="19"/>
      <c r="MX783" s="19"/>
      <c r="MY783" s="19"/>
      <c r="MZ783" s="19"/>
      <c r="NA783" s="19"/>
      <c r="NB783" s="19"/>
      <c r="NC783" s="19"/>
      <c r="ND783" s="19"/>
      <c r="NE783" s="19"/>
      <c r="NF783" s="19"/>
      <c r="NG783" s="19"/>
      <c r="NH783" s="19"/>
      <c r="NI783" s="19"/>
      <c r="NJ783" s="19"/>
      <c r="NK783" s="19"/>
      <c r="NL783" s="19"/>
      <c r="NM783" s="19"/>
      <c r="NN783" s="19"/>
      <c r="NO783" s="19"/>
      <c r="NP783" s="19"/>
      <c r="NQ783" s="19"/>
      <c r="NR783" s="19"/>
      <c r="NS783" s="19"/>
      <c r="NT783" s="19"/>
      <c r="NU783" s="19"/>
      <c r="NV783" s="19"/>
      <c r="NW783" s="19"/>
      <c r="NX783" s="19"/>
      <c r="NY783" s="19"/>
      <c r="NZ783" s="19"/>
      <c r="OA783" s="19"/>
      <c r="OB783" s="19"/>
      <c r="OC783" s="19"/>
      <c r="OD783" s="19"/>
      <c r="OE783" s="19"/>
      <c r="OF783" s="19"/>
      <c r="OG783" s="19"/>
      <c r="OH783" s="19"/>
      <c r="OI783" s="19"/>
      <c r="OJ783" s="19"/>
      <c r="OK783" s="19"/>
      <c r="OL783" s="19"/>
      <c r="OM783" s="19"/>
      <c r="ON783" s="19"/>
      <c r="OO783" s="19"/>
      <c r="OP783" s="19"/>
      <c r="OQ783" s="19"/>
      <c r="OR783" s="19"/>
      <c r="OS783" s="19"/>
      <c r="OT783" s="19"/>
      <c r="OU783" s="19"/>
      <c r="OV783" s="19"/>
      <c r="OW783" s="19"/>
      <c r="OX783" s="19"/>
      <c r="OY783" s="19"/>
      <c r="OZ783" s="19"/>
      <c r="PA783" s="19"/>
      <c r="PB783" s="19"/>
      <c r="PC783" s="19"/>
      <c r="PD783" s="19"/>
      <c r="PE783" s="19"/>
      <c r="PF783" s="19"/>
      <c r="PG783" s="19"/>
      <c r="PH783" s="19"/>
      <c r="PI783" s="19"/>
      <c r="PJ783" s="19"/>
      <c r="PK783" s="19"/>
      <c r="PL783" s="19"/>
      <c r="PM783" s="19"/>
      <c r="PN783" s="19"/>
      <c r="PO783" s="19"/>
      <c r="PP783" s="19"/>
      <c r="PQ783" s="19"/>
      <c r="PR783" s="19"/>
      <c r="PS783" s="19"/>
      <c r="PT783" s="19"/>
      <c r="PU783" s="19"/>
      <c r="PV783" s="19"/>
      <c r="PW783" s="19"/>
      <c r="PX783" s="19"/>
      <c r="PY783" s="19"/>
      <c r="PZ783" s="19"/>
      <c r="QA783" s="19"/>
      <c r="QB783" s="19"/>
      <c r="QC783" s="19"/>
      <c r="QD783" s="19"/>
      <c r="QE783" s="19"/>
      <c r="QF783" s="19"/>
      <c r="QG783" s="19"/>
      <c r="QH783" s="19"/>
      <c r="QI783" s="19"/>
      <c r="QJ783" s="19"/>
      <c r="QK783" s="19"/>
      <c r="QL783" s="19"/>
      <c r="QM783" s="19"/>
      <c r="QN783" s="19"/>
      <c r="QO783" s="19"/>
      <c r="QP783" s="19"/>
      <c r="QQ783" s="19"/>
      <c r="QR783" s="19"/>
      <c r="QS783" s="19"/>
      <c r="QT783" s="19"/>
      <c r="QU783" s="19"/>
      <c r="QV783" s="19"/>
      <c r="QW783" s="19"/>
      <c r="QX783" s="19"/>
      <c r="QY783" s="19"/>
      <c r="QZ783" s="19"/>
      <c r="RA783" s="19"/>
      <c r="RB783" s="19"/>
      <c r="RC783" s="19"/>
      <c r="RD783" s="19"/>
      <c r="RE783" s="19"/>
      <c r="RF783" s="19"/>
      <c r="RG783" s="19"/>
      <c r="RH783" s="19"/>
      <c r="RI783" s="19"/>
      <c r="RJ783" s="19"/>
      <c r="RK783" s="19"/>
      <c r="RL783" s="19"/>
      <c r="RM783" s="19"/>
      <c r="RN783" s="19"/>
      <c r="RO783" s="19"/>
      <c r="RP783" s="19"/>
      <c r="RQ783" s="19"/>
      <c r="RR783" s="19"/>
      <c r="RS783" s="19"/>
      <c r="RT783" s="19"/>
      <c r="RU783" s="19"/>
      <c r="RV783" s="19"/>
      <c r="RW783" s="19"/>
      <c r="RX783" s="19"/>
      <c r="RY783" s="19"/>
      <c r="RZ783" s="19"/>
      <c r="SA783" s="19"/>
      <c r="SB783" s="19"/>
      <c r="SC783" s="19"/>
      <c r="SD783" s="19"/>
      <c r="SE783" s="19"/>
      <c r="SF783" s="19"/>
      <c r="SG783" s="19"/>
      <c r="SH783" s="19"/>
      <c r="SI783" s="19"/>
      <c r="SJ783" s="19"/>
      <c r="SK783" s="19"/>
      <c r="SL783" s="19"/>
      <c r="SM783" s="19"/>
      <c r="SN783" s="19"/>
      <c r="SO783" s="19"/>
      <c r="SP783" s="19"/>
      <c r="SQ783" s="19"/>
      <c r="SR783" s="19"/>
      <c r="SS783" s="19"/>
      <c r="ST783" s="19"/>
      <c r="SU783" s="19"/>
      <c r="SV783" s="19"/>
      <c r="SW783" s="19"/>
      <c r="SX783" s="19"/>
      <c r="SY783" s="19"/>
      <c r="SZ783" s="19"/>
      <c r="TA783" s="19"/>
      <c r="TB783" s="19"/>
      <c r="TC783" s="19"/>
      <c r="TD783" s="19"/>
      <c r="TE783" s="19"/>
      <c r="TF783" s="19"/>
      <c r="TG783" s="19"/>
      <c r="TH783" s="19"/>
      <c r="TI783" s="19"/>
      <c r="TJ783" s="19"/>
      <c r="TK783" s="19"/>
      <c r="TL783" s="19"/>
      <c r="TM783" s="19"/>
      <c r="TN783" s="19"/>
      <c r="TO783" s="19"/>
      <c r="TP783" s="19"/>
      <c r="TQ783" s="19"/>
      <c r="TR783" s="19"/>
      <c r="TS783" s="19"/>
      <c r="TT783" s="19"/>
      <c r="TU783" s="19"/>
      <c r="TV783" s="19"/>
      <c r="TW783" s="19"/>
      <c r="TX783" s="19"/>
      <c r="TY783" s="19"/>
      <c r="TZ783" s="19"/>
      <c r="UA783" s="19"/>
      <c r="UB783" s="19"/>
      <c r="UC783" s="19"/>
      <c r="UD783" s="19"/>
      <c r="UE783" s="19"/>
      <c r="UF783" s="19"/>
      <c r="UG783" s="19"/>
      <c r="UH783" s="19"/>
      <c r="UI783" s="19"/>
      <c r="UJ783" s="19"/>
      <c r="UK783" s="19"/>
      <c r="UL783" s="19"/>
      <c r="UM783" s="19"/>
      <c r="UN783" s="19"/>
      <c r="UO783" s="19"/>
      <c r="UP783" s="19"/>
      <c r="UQ783" s="19"/>
      <c r="UR783" s="19"/>
      <c r="US783" s="19"/>
      <c r="UT783" s="19"/>
      <c r="UU783" s="19"/>
      <c r="UV783" s="19"/>
      <c r="UW783" s="19"/>
      <c r="UX783" s="19"/>
      <c r="UY783" s="19"/>
      <c r="UZ783" s="19"/>
      <c r="VA783" s="19"/>
      <c r="VB783" s="19"/>
      <c r="VC783" s="19"/>
      <c r="VD783" s="19"/>
      <c r="VE783" s="19"/>
      <c r="VF783" s="19"/>
      <c r="VG783" s="19"/>
      <c r="VH783" s="19"/>
      <c r="VI783" s="19"/>
      <c r="VJ783" s="19"/>
      <c r="VK783" s="19"/>
      <c r="VL783" s="19"/>
      <c r="VM783" s="19"/>
      <c r="VN783" s="19"/>
      <c r="VO783" s="19"/>
      <c r="VP783" s="19"/>
      <c r="VQ783" s="19"/>
      <c r="VR783" s="19"/>
      <c r="VS783" s="19"/>
      <c r="VT783" s="19"/>
      <c r="VU783" s="19"/>
      <c r="VV783" s="19"/>
      <c r="VW783" s="19"/>
      <c r="VX783" s="19"/>
      <c r="VY783" s="19"/>
      <c r="VZ783" s="19"/>
      <c r="WA783" s="19"/>
      <c r="WB783" s="19"/>
      <c r="WC783" s="19"/>
      <c r="WD783" s="19"/>
      <c r="WE783" s="19"/>
      <c r="WF783" s="19"/>
      <c r="WG783" s="19"/>
      <c r="WH783" s="19"/>
      <c r="WI783" s="19"/>
      <c r="WJ783" s="19"/>
      <c r="WK783" s="19"/>
      <c r="WL783" s="19"/>
      <c r="WM783" s="19"/>
      <c r="WN783" s="19"/>
      <c r="WO783" s="19"/>
      <c r="WP783" s="19"/>
      <c r="WQ783" s="19"/>
      <c r="WR783" s="19"/>
      <c r="WS783" s="19"/>
      <c r="WT783" s="19"/>
      <c r="WU783" s="19"/>
      <c r="WV783" s="19"/>
    </row>
    <row r="784" spans="1:620" s="20" customFormat="1" ht="42" customHeight="1" x14ac:dyDescent="0.2">
      <c r="A784" s="43" t="s">
        <v>1016</v>
      </c>
      <c r="B784" s="44"/>
      <c r="C784" s="44"/>
      <c r="D784" s="44"/>
      <c r="E784" s="45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60" t="s">
        <v>625</v>
      </c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 t="s">
        <v>77</v>
      </c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84" t="s">
        <v>78</v>
      </c>
      <c r="AZ784" s="84"/>
      <c r="BA784" s="84"/>
      <c r="BB784" s="84"/>
      <c r="BC784" s="84"/>
      <c r="BD784" s="84"/>
      <c r="BE784" s="60" t="s">
        <v>79</v>
      </c>
      <c r="BF784" s="60"/>
      <c r="BG784" s="60"/>
      <c r="BH784" s="60"/>
      <c r="BI784" s="60"/>
      <c r="BJ784" s="60"/>
      <c r="BK784" s="60"/>
      <c r="BL784" s="60"/>
      <c r="BM784" s="60"/>
      <c r="BN784" s="59" t="s">
        <v>74</v>
      </c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  <c r="BY784" s="76" t="s">
        <v>22</v>
      </c>
      <c r="BZ784" s="76"/>
      <c r="CA784" s="76"/>
      <c r="CB784" s="76"/>
      <c r="CC784" s="76"/>
      <c r="CD784" s="76"/>
      <c r="CE784" s="62" t="s">
        <v>80</v>
      </c>
      <c r="CF784" s="62"/>
      <c r="CG784" s="62"/>
      <c r="CH784" s="62"/>
      <c r="CI784" s="62"/>
      <c r="CJ784" s="62"/>
      <c r="CK784" s="62"/>
      <c r="CL784" s="62"/>
      <c r="CM784" s="62"/>
      <c r="CN784" s="61">
        <v>350000</v>
      </c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59" t="s">
        <v>634</v>
      </c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 t="s">
        <v>644</v>
      </c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62" t="s">
        <v>86</v>
      </c>
      <c r="EA784" s="62"/>
      <c r="EB784" s="62"/>
      <c r="EC784" s="62"/>
      <c r="ED784" s="62"/>
      <c r="EE784" s="62"/>
      <c r="EF784" s="62"/>
      <c r="EG784" s="62"/>
      <c r="EH784" s="62"/>
      <c r="EI784" s="62"/>
      <c r="EJ784" s="62"/>
      <c r="EK784" s="62"/>
      <c r="EL784" s="62" t="s">
        <v>84</v>
      </c>
      <c r="EM784" s="62"/>
      <c r="EN784" s="62"/>
      <c r="EO784" s="62"/>
      <c r="EP784" s="62"/>
      <c r="EQ784" s="62"/>
      <c r="ER784" s="62"/>
      <c r="ES784" s="62"/>
      <c r="ET784" s="62"/>
      <c r="EU784" s="62"/>
      <c r="EV784" s="62"/>
      <c r="EW784" s="62"/>
      <c r="EX784" s="62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1"/>
      <c r="FM784" s="141"/>
      <c r="FN784" s="141"/>
      <c r="FO784" s="141"/>
      <c r="FP784" s="141"/>
      <c r="FQ784" s="141"/>
      <c r="FR784" s="141"/>
      <c r="FS784" s="141"/>
      <c r="FT784" s="141"/>
      <c r="FU784" s="141"/>
      <c r="FV784" s="141"/>
      <c r="FW784" s="141"/>
      <c r="FX784" s="141"/>
      <c r="FY784" s="141"/>
      <c r="FZ784" s="141"/>
      <c r="GA784" s="141"/>
      <c r="GB784" s="141"/>
      <c r="GC784" s="141"/>
      <c r="GD784" s="141"/>
      <c r="GE784" s="141"/>
      <c r="GF784" s="141"/>
      <c r="GG784" s="141"/>
      <c r="GH784" s="141"/>
      <c r="GI784" s="141"/>
      <c r="GJ784" s="141"/>
      <c r="GK784" s="141"/>
      <c r="GL784" s="141"/>
      <c r="GM784" s="140"/>
      <c r="GN784" s="140"/>
      <c r="GO784" s="140"/>
      <c r="GP784" s="140"/>
      <c r="GQ784" s="140"/>
      <c r="GR784" s="140"/>
      <c r="GS784" s="141"/>
      <c r="GT784" s="141"/>
      <c r="GU784" s="141"/>
      <c r="GV784" s="141"/>
      <c r="GW784" s="141"/>
      <c r="GX784" s="141"/>
      <c r="GY784" s="141"/>
      <c r="GZ784" s="141"/>
      <c r="HA784" s="141"/>
      <c r="HB784" s="142"/>
      <c r="HC784" s="142"/>
      <c r="HD784" s="142"/>
      <c r="HE784" s="142"/>
      <c r="HF784" s="142"/>
      <c r="HG784" s="142"/>
      <c r="HH784" s="142"/>
      <c r="HI784" s="142"/>
      <c r="HJ784" s="142"/>
      <c r="HK784" s="142"/>
      <c r="HL784" s="142"/>
      <c r="HM784" s="143"/>
      <c r="HN784" s="143"/>
      <c r="HO784" s="143"/>
      <c r="HP784" s="143"/>
      <c r="HQ784" s="143"/>
      <c r="HR784" s="143"/>
      <c r="HS784" s="141"/>
      <c r="HT784" s="141"/>
      <c r="HU784" s="141"/>
      <c r="HV784" s="141"/>
      <c r="HW784" s="141"/>
      <c r="HX784" s="141"/>
      <c r="HY784" s="141"/>
      <c r="HZ784" s="141"/>
      <c r="IA784" s="141"/>
      <c r="IB784" s="144"/>
      <c r="IC784" s="144"/>
      <c r="ID784" s="144"/>
      <c r="IE784" s="144"/>
      <c r="IF784" s="144"/>
      <c r="IG784" s="144"/>
      <c r="IH784" s="144"/>
      <c r="II784" s="144"/>
      <c r="IJ784" s="144"/>
      <c r="IK784" s="144"/>
      <c r="IL784" s="144"/>
      <c r="IM784" s="144"/>
      <c r="IN784" s="144"/>
      <c r="IO784" s="144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9"/>
      <c r="JO784" s="139"/>
      <c r="JP784" s="139"/>
      <c r="JQ784" s="139"/>
      <c r="JR784" s="139"/>
      <c r="JS784" s="139"/>
      <c r="JT784" s="139"/>
      <c r="JU784" s="139"/>
      <c r="JV784" s="139"/>
      <c r="JW784" s="139"/>
      <c r="JX784" s="139"/>
      <c r="JY784" s="139"/>
      <c r="JZ784" s="139"/>
      <c r="KA784" s="139"/>
      <c r="KB784" s="139"/>
      <c r="KC784" s="139"/>
      <c r="KD784" s="139"/>
      <c r="KE784" s="139"/>
      <c r="KF784" s="139"/>
      <c r="KG784" s="139"/>
      <c r="KH784" s="139"/>
      <c r="KI784" s="139"/>
      <c r="KJ784" s="139"/>
      <c r="KK784" s="139"/>
      <c r="KL784" s="139"/>
      <c r="KM784" s="139"/>
      <c r="KN784" s="139"/>
      <c r="KO784" s="139"/>
      <c r="KP784" s="139"/>
      <c r="KQ784" s="22"/>
      <c r="KR784" s="23"/>
      <c r="KS784" s="19"/>
      <c r="KT784" s="19"/>
      <c r="KU784" s="19"/>
      <c r="KV784" s="19"/>
      <c r="KW784" s="19"/>
      <c r="KX784" s="19"/>
      <c r="KY784" s="19"/>
      <c r="KZ784" s="19"/>
      <c r="LA784" s="19"/>
      <c r="LB784" s="19"/>
      <c r="LC784" s="19"/>
      <c r="LD784" s="19"/>
      <c r="LE784" s="19"/>
      <c r="LF784" s="19"/>
      <c r="LG784" s="19"/>
      <c r="LH784" s="19"/>
      <c r="LI784" s="19"/>
      <c r="LJ784" s="19"/>
      <c r="LK784" s="19"/>
      <c r="LL784" s="19"/>
      <c r="LM784" s="19"/>
      <c r="LN784" s="19"/>
      <c r="LO784" s="19"/>
      <c r="LP784" s="19"/>
      <c r="LQ784" s="19"/>
      <c r="LR784" s="19"/>
      <c r="LS784" s="19"/>
      <c r="LT784" s="19"/>
      <c r="LU784" s="19"/>
      <c r="LV784" s="19"/>
      <c r="LW784" s="19"/>
      <c r="LX784" s="19"/>
      <c r="LY784" s="19"/>
      <c r="LZ784" s="19"/>
      <c r="MA784" s="19"/>
      <c r="MB784" s="19"/>
      <c r="MC784" s="19"/>
      <c r="MD784" s="19"/>
      <c r="ME784" s="19"/>
      <c r="MF784" s="19"/>
      <c r="MG784" s="19"/>
      <c r="MH784" s="19"/>
      <c r="MI784" s="19"/>
      <c r="MJ784" s="19"/>
      <c r="MK784" s="19"/>
      <c r="ML784" s="19"/>
      <c r="MM784" s="19"/>
      <c r="MN784" s="19"/>
      <c r="MO784" s="19"/>
      <c r="MP784" s="19"/>
      <c r="MQ784" s="19"/>
      <c r="MR784" s="19"/>
      <c r="MS784" s="19"/>
      <c r="MT784" s="19"/>
      <c r="MU784" s="19"/>
      <c r="MV784" s="19"/>
      <c r="MW784" s="19"/>
      <c r="MX784" s="19"/>
      <c r="MY784" s="19"/>
      <c r="MZ784" s="19"/>
      <c r="NA784" s="19"/>
      <c r="NB784" s="19"/>
      <c r="NC784" s="19"/>
      <c r="ND784" s="19"/>
      <c r="NE784" s="19"/>
      <c r="NF784" s="19"/>
      <c r="NG784" s="19"/>
      <c r="NH784" s="19"/>
      <c r="NI784" s="19"/>
      <c r="NJ784" s="19"/>
      <c r="NK784" s="19"/>
      <c r="NL784" s="19"/>
      <c r="NM784" s="19"/>
      <c r="NN784" s="19"/>
      <c r="NO784" s="19"/>
      <c r="NP784" s="19"/>
      <c r="NQ784" s="19"/>
      <c r="NR784" s="19"/>
      <c r="NS784" s="19"/>
      <c r="NT784" s="19"/>
      <c r="NU784" s="19"/>
      <c r="NV784" s="19"/>
      <c r="NW784" s="19"/>
      <c r="NX784" s="19"/>
      <c r="NY784" s="19"/>
      <c r="NZ784" s="19"/>
      <c r="OA784" s="19"/>
      <c r="OB784" s="19"/>
      <c r="OC784" s="19"/>
      <c r="OD784" s="19"/>
      <c r="OE784" s="19"/>
      <c r="OF784" s="19"/>
      <c r="OG784" s="19"/>
      <c r="OH784" s="19"/>
      <c r="OI784" s="19"/>
      <c r="OJ784" s="19"/>
      <c r="OK784" s="19"/>
      <c r="OL784" s="19"/>
      <c r="OM784" s="19"/>
      <c r="ON784" s="19"/>
      <c r="OO784" s="19"/>
      <c r="OP784" s="19"/>
      <c r="OQ784" s="19"/>
      <c r="OR784" s="19"/>
      <c r="OS784" s="19"/>
      <c r="OT784" s="19"/>
      <c r="OU784" s="19"/>
      <c r="OV784" s="19"/>
      <c r="OW784" s="19"/>
      <c r="OX784" s="19"/>
      <c r="OY784" s="19"/>
      <c r="OZ784" s="19"/>
      <c r="PA784" s="19"/>
      <c r="PB784" s="19"/>
      <c r="PC784" s="19"/>
      <c r="PD784" s="19"/>
      <c r="PE784" s="19"/>
      <c r="PF784" s="19"/>
      <c r="PG784" s="19"/>
      <c r="PH784" s="19"/>
      <c r="PI784" s="19"/>
      <c r="PJ784" s="19"/>
      <c r="PK784" s="19"/>
      <c r="PL784" s="19"/>
      <c r="PM784" s="19"/>
      <c r="PN784" s="19"/>
      <c r="PO784" s="19"/>
      <c r="PP784" s="19"/>
      <c r="PQ784" s="19"/>
      <c r="PR784" s="19"/>
      <c r="PS784" s="19"/>
      <c r="PT784" s="19"/>
      <c r="PU784" s="19"/>
      <c r="PV784" s="19"/>
      <c r="PW784" s="19"/>
      <c r="PX784" s="19"/>
      <c r="PY784" s="19"/>
      <c r="PZ784" s="19"/>
      <c r="QA784" s="19"/>
      <c r="QB784" s="19"/>
      <c r="QC784" s="19"/>
      <c r="QD784" s="19"/>
      <c r="QE784" s="19"/>
      <c r="QF784" s="19"/>
      <c r="QG784" s="19"/>
      <c r="QH784" s="19"/>
      <c r="QI784" s="19"/>
      <c r="QJ784" s="19"/>
      <c r="QK784" s="19"/>
      <c r="QL784" s="19"/>
      <c r="QM784" s="19"/>
      <c r="QN784" s="19"/>
      <c r="QO784" s="19"/>
      <c r="QP784" s="19"/>
      <c r="QQ784" s="19"/>
      <c r="QR784" s="19"/>
      <c r="QS784" s="19"/>
      <c r="QT784" s="19"/>
      <c r="QU784" s="19"/>
      <c r="QV784" s="19"/>
      <c r="QW784" s="19"/>
      <c r="QX784" s="19"/>
      <c r="QY784" s="19"/>
      <c r="QZ784" s="19"/>
      <c r="RA784" s="19"/>
      <c r="RB784" s="19"/>
      <c r="RC784" s="19"/>
      <c r="RD784" s="19"/>
      <c r="RE784" s="19"/>
      <c r="RF784" s="19"/>
      <c r="RG784" s="19"/>
      <c r="RH784" s="19"/>
      <c r="RI784" s="19"/>
      <c r="RJ784" s="19"/>
      <c r="RK784" s="19"/>
      <c r="RL784" s="19"/>
      <c r="RM784" s="19"/>
      <c r="RN784" s="19"/>
      <c r="RO784" s="19"/>
      <c r="RP784" s="19"/>
      <c r="RQ784" s="19"/>
      <c r="RR784" s="19"/>
      <c r="RS784" s="19"/>
      <c r="RT784" s="19"/>
      <c r="RU784" s="19"/>
      <c r="RV784" s="19"/>
      <c r="RW784" s="19"/>
      <c r="RX784" s="19"/>
      <c r="RY784" s="19"/>
      <c r="RZ784" s="19"/>
      <c r="SA784" s="19"/>
      <c r="SB784" s="19"/>
      <c r="SC784" s="19"/>
      <c r="SD784" s="19"/>
      <c r="SE784" s="19"/>
      <c r="SF784" s="19"/>
      <c r="SG784" s="19"/>
      <c r="SH784" s="19"/>
      <c r="SI784" s="19"/>
      <c r="SJ784" s="19"/>
      <c r="SK784" s="19"/>
      <c r="SL784" s="19"/>
      <c r="SM784" s="19"/>
      <c r="SN784" s="19"/>
      <c r="SO784" s="19"/>
      <c r="SP784" s="19"/>
      <c r="SQ784" s="19"/>
      <c r="SR784" s="19"/>
      <c r="SS784" s="19"/>
      <c r="ST784" s="19"/>
      <c r="SU784" s="19"/>
      <c r="SV784" s="19"/>
      <c r="SW784" s="19"/>
      <c r="SX784" s="19"/>
      <c r="SY784" s="19"/>
      <c r="SZ784" s="19"/>
      <c r="TA784" s="19"/>
      <c r="TB784" s="19"/>
      <c r="TC784" s="19"/>
      <c r="TD784" s="19"/>
      <c r="TE784" s="19"/>
      <c r="TF784" s="19"/>
      <c r="TG784" s="19"/>
      <c r="TH784" s="19"/>
      <c r="TI784" s="19"/>
      <c r="TJ784" s="19"/>
      <c r="TK784" s="19"/>
      <c r="TL784" s="19"/>
      <c r="TM784" s="19"/>
      <c r="TN784" s="19"/>
      <c r="TO784" s="19"/>
      <c r="TP784" s="19"/>
      <c r="TQ784" s="19"/>
      <c r="TR784" s="19"/>
      <c r="TS784" s="19"/>
      <c r="TT784" s="19"/>
      <c r="TU784" s="19"/>
      <c r="TV784" s="19"/>
      <c r="TW784" s="19"/>
      <c r="TX784" s="19"/>
      <c r="TY784" s="19"/>
      <c r="TZ784" s="19"/>
      <c r="UA784" s="19"/>
      <c r="UB784" s="19"/>
      <c r="UC784" s="19"/>
      <c r="UD784" s="19"/>
      <c r="UE784" s="19"/>
      <c r="UF784" s="19"/>
      <c r="UG784" s="19"/>
      <c r="UH784" s="19"/>
      <c r="UI784" s="19"/>
      <c r="UJ784" s="19"/>
      <c r="UK784" s="19"/>
      <c r="UL784" s="19"/>
      <c r="UM784" s="19"/>
      <c r="UN784" s="19"/>
      <c r="UO784" s="19"/>
      <c r="UP784" s="19"/>
      <c r="UQ784" s="19"/>
      <c r="UR784" s="19"/>
      <c r="US784" s="19"/>
      <c r="UT784" s="19"/>
      <c r="UU784" s="19"/>
      <c r="UV784" s="19"/>
      <c r="UW784" s="19"/>
      <c r="UX784" s="19"/>
      <c r="UY784" s="19"/>
      <c r="UZ784" s="19"/>
      <c r="VA784" s="19"/>
      <c r="VB784" s="19"/>
      <c r="VC784" s="19"/>
      <c r="VD784" s="19"/>
      <c r="VE784" s="19"/>
      <c r="VF784" s="19"/>
      <c r="VG784" s="19"/>
      <c r="VH784" s="19"/>
      <c r="VI784" s="19"/>
      <c r="VJ784" s="19"/>
      <c r="VK784" s="19"/>
      <c r="VL784" s="19"/>
      <c r="VM784" s="19"/>
      <c r="VN784" s="19"/>
      <c r="VO784" s="19"/>
      <c r="VP784" s="19"/>
      <c r="VQ784" s="19"/>
      <c r="VR784" s="19"/>
      <c r="VS784" s="19"/>
      <c r="VT784" s="19"/>
      <c r="VU784" s="19"/>
      <c r="VV784" s="19"/>
      <c r="VW784" s="19"/>
      <c r="VX784" s="19"/>
      <c r="VY784" s="19"/>
      <c r="VZ784" s="19"/>
      <c r="WA784" s="19"/>
      <c r="WB784" s="19"/>
      <c r="WC784" s="19"/>
      <c r="WD784" s="19"/>
      <c r="WE784" s="19"/>
      <c r="WF784" s="19"/>
      <c r="WG784" s="19"/>
      <c r="WH784" s="19"/>
      <c r="WI784" s="19"/>
      <c r="WJ784" s="19"/>
      <c r="WK784" s="19"/>
      <c r="WL784" s="19"/>
      <c r="WM784" s="19"/>
      <c r="WN784" s="19"/>
      <c r="WO784" s="19"/>
      <c r="WP784" s="19"/>
      <c r="WQ784" s="19"/>
      <c r="WR784" s="19"/>
      <c r="WS784" s="19"/>
      <c r="WT784" s="19"/>
      <c r="WU784" s="19"/>
      <c r="WV784" s="19"/>
    </row>
    <row r="785" spans="1:620" s="20" customFormat="1" ht="39.75" customHeight="1" x14ac:dyDescent="0.2">
      <c r="A785" s="43" t="s">
        <v>1017</v>
      </c>
      <c r="B785" s="44"/>
      <c r="C785" s="44"/>
      <c r="D785" s="44"/>
      <c r="E785" s="45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60" t="s">
        <v>123</v>
      </c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 t="s">
        <v>77</v>
      </c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84" t="s">
        <v>94</v>
      </c>
      <c r="AZ785" s="84"/>
      <c r="BA785" s="84"/>
      <c r="BB785" s="84"/>
      <c r="BC785" s="84"/>
      <c r="BD785" s="84"/>
      <c r="BE785" s="60" t="s">
        <v>95</v>
      </c>
      <c r="BF785" s="60"/>
      <c r="BG785" s="60"/>
      <c r="BH785" s="60"/>
      <c r="BI785" s="60"/>
      <c r="BJ785" s="60"/>
      <c r="BK785" s="60"/>
      <c r="BL785" s="60"/>
      <c r="BM785" s="60"/>
      <c r="BN785" s="59" t="s">
        <v>194</v>
      </c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  <c r="BY785" s="76" t="s">
        <v>22</v>
      </c>
      <c r="BZ785" s="76"/>
      <c r="CA785" s="76"/>
      <c r="CB785" s="76"/>
      <c r="CC785" s="76"/>
      <c r="CD785" s="76"/>
      <c r="CE785" s="62" t="s">
        <v>80</v>
      </c>
      <c r="CF785" s="62"/>
      <c r="CG785" s="62"/>
      <c r="CH785" s="62"/>
      <c r="CI785" s="62"/>
      <c r="CJ785" s="62"/>
      <c r="CK785" s="62"/>
      <c r="CL785" s="62"/>
      <c r="CM785" s="62"/>
      <c r="CN785" s="61">
        <v>800000</v>
      </c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59" t="s">
        <v>634</v>
      </c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 t="s">
        <v>644</v>
      </c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62" t="s">
        <v>86</v>
      </c>
      <c r="EA785" s="62"/>
      <c r="EB785" s="62"/>
      <c r="EC785" s="62"/>
      <c r="ED785" s="62"/>
      <c r="EE785" s="62"/>
      <c r="EF785" s="62"/>
      <c r="EG785" s="62"/>
      <c r="EH785" s="62"/>
      <c r="EI785" s="62"/>
      <c r="EJ785" s="62"/>
      <c r="EK785" s="62"/>
      <c r="EL785" s="62" t="s">
        <v>84</v>
      </c>
      <c r="EM785" s="62"/>
      <c r="EN785" s="62"/>
      <c r="EO785" s="62"/>
      <c r="EP785" s="62"/>
      <c r="EQ785" s="62"/>
      <c r="ER785" s="62"/>
      <c r="ES785" s="62"/>
      <c r="ET785" s="62"/>
      <c r="EU785" s="62"/>
      <c r="EV785" s="62"/>
      <c r="EW785" s="62"/>
      <c r="EX785" s="62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1"/>
      <c r="FM785" s="141"/>
      <c r="FN785" s="141"/>
      <c r="FO785" s="141"/>
      <c r="FP785" s="141"/>
      <c r="FQ785" s="141"/>
      <c r="FR785" s="141"/>
      <c r="FS785" s="141"/>
      <c r="FT785" s="141"/>
      <c r="FU785" s="141"/>
      <c r="FV785" s="141"/>
      <c r="FW785" s="141"/>
      <c r="FX785" s="141"/>
      <c r="FY785" s="141"/>
      <c r="FZ785" s="141"/>
      <c r="GA785" s="141"/>
      <c r="GB785" s="141"/>
      <c r="GC785" s="141"/>
      <c r="GD785" s="141"/>
      <c r="GE785" s="141"/>
      <c r="GF785" s="141"/>
      <c r="GG785" s="141"/>
      <c r="GH785" s="141"/>
      <c r="GI785" s="141"/>
      <c r="GJ785" s="141"/>
      <c r="GK785" s="141"/>
      <c r="GL785" s="141"/>
      <c r="GM785" s="140"/>
      <c r="GN785" s="140"/>
      <c r="GO785" s="140"/>
      <c r="GP785" s="140"/>
      <c r="GQ785" s="140"/>
      <c r="GR785" s="140"/>
      <c r="GS785" s="141"/>
      <c r="GT785" s="141"/>
      <c r="GU785" s="141"/>
      <c r="GV785" s="141"/>
      <c r="GW785" s="141"/>
      <c r="GX785" s="141"/>
      <c r="GY785" s="141"/>
      <c r="GZ785" s="141"/>
      <c r="HA785" s="141"/>
      <c r="HB785" s="142"/>
      <c r="HC785" s="142"/>
      <c r="HD785" s="142"/>
      <c r="HE785" s="142"/>
      <c r="HF785" s="142"/>
      <c r="HG785" s="142"/>
      <c r="HH785" s="142"/>
      <c r="HI785" s="142"/>
      <c r="HJ785" s="142"/>
      <c r="HK785" s="142"/>
      <c r="HL785" s="142"/>
      <c r="HM785" s="143"/>
      <c r="HN785" s="143"/>
      <c r="HO785" s="143"/>
      <c r="HP785" s="143"/>
      <c r="HQ785" s="143"/>
      <c r="HR785" s="143"/>
      <c r="HS785" s="141"/>
      <c r="HT785" s="141"/>
      <c r="HU785" s="141"/>
      <c r="HV785" s="141"/>
      <c r="HW785" s="141"/>
      <c r="HX785" s="141"/>
      <c r="HY785" s="141"/>
      <c r="HZ785" s="141"/>
      <c r="IA785" s="141"/>
      <c r="IB785" s="144"/>
      <c r="IC785" s="144"/>
      <c r="ID785" s="144"/>
      <c r="IE785" s="144"/>
      <c r="IF785" s="144"/>
      <c r="IG785" s="144"/>
      <c r="IH785" s="144"/>
      <c r="II785" s="144"/>
      <c r="IJ785" s="144"/>
      <c r="IK785" s="144"/>
      <c r="IL785" s="144"/>
      <c r="IM785" s="144"/>
      <c r="IN785" s="144"/>
      <c r="IO785" s="144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9"/>
      <c r="JO785" s="139"/>
      <c r="JP785" s="139"/>
      <c r="JQ785" s="139"/>
      <c r="JR785" s="139"/>
      <c r="JS785" s="139"/>
      <c r="JT785" s="139"/>
      <c r="JU785" s="139"/>
      <c r="JV785" s="139"/>
      <c r="JW785" s="139"/>
      <c r="JX785" s="139"/>
      <c r="JY785" s="139"/>
      <c r="JZ785" s="139"/>
      <c r="KA785" s="139"/>
      <c r="KB785" s="139"/>
      <c r="KC785" s="139"/>
      <c r="KD785" s="139"/>
      <c r="KE785" s="139"/>
      <c r="KF785" s="139"/>
      <c r="KG785" s="139"/>
      <c r="KH785" s="139"/>
      <c r="KI785" s="139"/>
      <c r="KJ785" s="139"/>
      <c r="KK785" s="139"/>
      <c r="KL785" s="139"/>
      <c r="KM785" s="139"/>
      <c r="KN785" s="139"/>
      <c r="KO785" s="139"/>
      <c r="KP785" s="139"/>
      <c r="KQ785" s="22"/>
      <c r="KR785" s="23"/>
      <c r="KS785" s="19"/>
      <c r="KT785" s="19"/>
      <c r="KU785" s="19"/>
      <c r="KV785" s="19"/>
      <c r="KW785" s="19"/>
      <c r="KX785" s="19"/>
      <c r="KY785" s="19"/>
      <c r="KZ785" s="19"/>
      <c r="LA785" s="19"/>
      <c r="LB785" s="19"/>
      <c r="LC785" s="19"/>
      <c r="LD785" s="19"/>
      <c r="LE785" s="19"/>
      <c r="LF785" s="19"/>
      <c r="LG785" s="19"/>
      <c r="LH785" s="19"/>
      <c r="LI785" s="19"/>
      <c r="LJ785" s="19"/>
      <c r="LK785" s="19"/>
      <c r="LL785" s="19"/>
      <c r="LM785" s="19"/>
      <c r="LN785" s="19"/>
      <c r="LO785" s="19"/>
      <c r="LP785" s="19"/>
      <c r="LQ785" s="19"/>
      <c r="LR785" s="19"/>
      <c r="LS785" s="19"/>
      <c r="LT785" s="19"/>
      <c r="LU785" s="19"/>
      <c r="LV785" s="19"/>
      <c r="LW785" s="19"/>
      <c r="LX785" s="19"/>
      <c r="LY785" s="19"/>
      <c r="LZ785" s="19"/>
      <c r="MA785" s="19"/>
      <c r="MB785" s="19"/>
      <c r="MC785" s="19"/>
      <c r="MD785" s="19"/>
      <c r="ME785" s="19"/>
      <c r="MF785" s="19"/>
      <c r="MG785" s="19"/>
      <c r="MH785" s="19"/>
      <c r="MI785" s="19"/>
      <c r="MJ785" s="19"/>
      <c r="MK785" s="19"/>
      <c r="ML785" s="19"/>
      <c r="MM785" s="19"/>
      <c r="MN785" s="19"/>
      <c r="MO785" s="19"/>
      <c r="MP785" s="19"/>
      <c r="MQ785" s="19"/>
      <c r="MR785" s="19"/>
      <c r="MS785" s="19"/>
      <c r="MT785" s="19"/>
      <c r="MU785" s="19"/>
      <c r="MV785" s="19"/>
      <c r="MW785" s="19"/>
      <c r="MX785" s="19"/>
      <c r="MY785" s="19"/>
      <c r="MZ785" s="19"/>
      <c r="NA785" s="19"/>
      <c r="NB785" s="19"/>
      <c r="NC785" s="19"/>
      <c r="ND785" s="19"/>
      <c r="NE785" s="19"/>
      <c r="NF785" s="19"/>
      <c r="NG785" s="19"/>
      <c r="NH785" s="19"/>
      <c r="NI785" s="19"/>
      <c r="NJ785" s="19"/>
      <c r="NK785" s="19"/>
      <c r="NL785" s="19"/>
      <c r="NM785" s="19"/>
      <c r="NN785" s="19"/>
      <c r="NO785" s="19"/>
      <c r="NP785" s="19"/>
      <c r="NQ785" s="19"/>
      <c r="NR785" s="19"/>
      <c r="NS785" s="19"/>
      <c r="NT785" s="19"/>
      <c r="NU785" s="19"/>
      <c r="NV785" s="19"/>
      <c r="NW785" s="19"/>
      <c r="NX785" s="19"/>
      <c r="NY785" s="19"/>
      <c r="NZ785" s="19"/>
      <c r="OA785" s="19"/>
      <c r="OB785" s="19"/>
      <c r="OC785" s="19"/>
      <c r="OD785" s="19"/>
      <c r="OE785" s="19"/>
      <c r="OF785" s="19"/>
      <c r="OG785" s="19"/>
      <c r="OH785" s="19"/>
      <c r="OI785" s="19"/>
      <c r="OJ785" s="19"/>
      <c r="OK785" s="19"/>
      <c r="OL785" s="19"/>
      <c r="OM785" s="19"/>
      <c r="ON785" s="19"/>
      <c r="OO785" s="19"/>
      <c r="OP785" s="19"/>
      <c r="OQ785" s="19"/>
      <c r="OR785" s="19"/>
      <c r="OS785" s="19"/>
      <c r="OT785" s="19"/>
      <c r="OU785" s="19"/>
      <c r="OV785" s="19"/>
      <c r="OW785" s="19"/>
      <c r="OX785" s="19"/>
      <c r="OY785" s="19"/>
      <c r="OZ785" s="19"/>
      <c r="PA785" s="19"/>
      <c r="PB785" s="19"/>
      <c r="PC785" s="19"/>
      <c r="PD785" s="19"/>
      <c r="PE785" s="19"/>
      <c r="PF785" s="19"/>
      <c r="PG785" s="19"/>
      <c r="PH785" s="19"/>
      <c r="PI785" s="19"/>
      <c r="PJ785" s="19"/>
      <c r="PK785" s="19"/>
      <c r="PL785" s="19"/>
      <c r="PM785" s="19"/>
      <c r="PN785" s="19"/>
      <c r="PO785" s="19"/>
      <c r="PP785" s="19"/>
      <c r="PQ785" s="19"/>
      <c r="PR785" s="19"/>
      <c r="PS785" s="19"/>
      <c r="PT785" s="19"/>
      <c r="PU785" s="19"/>
      <c r="PV785" s="19"/>
      <c r="PW785" s="19"/>
      <c r="PX785" s="19"/>
      <c r="PY785" s="19"/>
      <c r="PZ785" s="19"/>
      <c r="QA785" s="19"/>
      <c r="QB785" s="19"/>
      <c r="QC785" s="19"/>
      <c r="QD785" s="19"/>
      <c r="QE785" s="19"/>
      <c r="QF785" s="19"/>
      <c r="QG785" s="19"/>
      <c r="QH785" s="19"/>
      <c r="QI785" s="19"/>
      <c r="QJ785" s="19"/>
      <c r="QK785" s="19"/>
      <c r="QL785" s="19"/>
      <c r="QM785" s="19"/>
      <c r="QN785" s="19"/>
      <c r="QO785" s="19"/>
      <c r="QP785" s="19"/>
      <c r="QQ785" s="19"/>
      <c r="QR785" s="19"/>
      <c r="QS785" s="19"/>
      <c r="QT785" s="19"/>
      <c r="QU785" s="19"/>
      <c r="QV785" s="19"/>
      <c r="QW785" s="19"/>
      <c r="QX785" s="19"/>
      <c r="QY785" s="19"/>
      <c r="QZ785" s="19"/>
      <c r="RA785" s="19"/>
      <c r="RB785" s="19"/>
      <c r="RC785" s="19"/>
      <c r="RD785" s="19"/>
      <c r="RE785" s="19"/>
      <c r="RF785" s="19"/>
      <c r="RG785" s="19"/>
      <c r="RH785" s="19"/>
      <c r="RI785" s="19"/>
      <c r="RJ785" s="19"/>
      <c r="RK785" s="19"/>
      <c r="RL785" s="19"/>
      <c r="RM785" s="19"/>
      <c r="RN785" s="19"/>
      <c r="RO785" s="19"/>
      <c r="RP785" s="19"/>
      <c r="RQ785" s="19"/>
      <c r="RR785" s="19"/>
      <c r="RS785" s="19"/>
      <c r="RT785" s="19"/>
      <c r="RU785" s="19"/>
      <c r="RV785" s="19"/>
      <c r="RW785" s="19"/>
      <c r="RX785" s="19"/>
      <c r="RY785" s="19"/>
      <c r="RZ785" s="19"/>
      <c r="SA785" s="19"/>
      <c r="SB785" s="19"/>
      <c r="SC785" s="19"/>
      <c r="SD785" s="19"/>
      <c r="SE785" s="19"/>
      <c r="SF785" s="19"/>
      <c r="SG785" s="19"/>
      <c r="SH785" s="19"/>
      <c r="SI785" s="19"/>
      <c r="SJ785" s="19"/>
      <c r="SK785" s="19"/>
      <c r="SL785" s="19"/>
      <c r="SM785" s="19"/>
      <c r="SN785" s="19"/>
      <c r="SO785" s="19"/>
      <c r="SP785" s="19"/>
      <c r="SQ785" s="19"/>
      <c r="SR785" s="19"/>
      <c r="SS785" s="19"/>
      <c r="ST785" s="19"/>
      <c r="SU785" s="19"/>
      <c r="SV785" s="19"/>
      <c r="SW785" s="19"/>
      <c r="SX785" s="19"/>
      <c r="SY785" s="19"/>
      <c r="SZ785" s="19"/>
      <c r="TA785" s="19"/>
      <c r="TB785" s="19"/>
      <c r="TC785" s="19"/>
      <c r="TD785" s="19"/>
      <c r="TE785" s="19"/>
      <c r="TF785" s="19"/>
      <c r="TG785" s="19"/>
      <c r="TH785" s="19"/>
      <c r="TI785" s="19"/>
      <c r="TJ785" s="19"/>
      <c r="TK785" s="19"/>
      <c r="TL785" s="19"/>
      <c r="TM785" s="19"/>
      <c r="TN785" s="19"/>
      <c r="TO785" s="19"/>
      <c r="TP785" s="19"/>
      <c r="TQ785" s="19"/>
      <c r="TR785" s="19"/>
      <c r="TS785" s="19"/>
      <c r="TT785" s="19"/>
      <c r="TU785" s="19"/>
      <c r="TV785" s="19"/>
      <c r="TW785" s="19"/>
      <c r="TX785" s="19"/>
      <c r="TY785" s="19"/>
      <c r="TZ785" s="19"/>
      <c r="UA785" s="19"/>
      <c r="UB785" s="19"/>
      <c r="UC785" s="19"/>
      <c r="UD785" s="19"/>
      <c r="UE785" s="19"/>
      <c r="UF785" s="19"/>
      <c r="UG785" s="19"/>
      <c r="UH785" s="19"/>
      <c r="UI785" s="19"/>
      <c r="UJ785" s="19"/>
      <c r="UK785" s="19"/>
      <c r="UL785" s="19"/>
      <c r="UM785" s="19"/>
      <c r="UN785" s="19"/>
      <c r="UO785" s="19"/>
      <c r="UP785" s="19"/>
      <c r="UQ785" s="19"/>
      <c r="UR785" s="19"/>
      <c r="US785" s="19"/>
      <c r="UT785" s="19"/>
      <c r="UU785" s="19"/>
      <c r="UV785" s="19"/>
      <c r="UW785" s="19"/>
      <c r="UX785" s="19"/>
      <c r="UY785" s="19"/>
      <c r="UZ785" s="19"/>
      <c r="VA785" s="19"/>
      <c r="VB785" s="19"/>
      <c r="VC785" s="19"/>
      <c r="VD785" s="19"/>
      <c r="VE785" s="19"/>
      <c r="VF785" s="19"/>
      <c r="VG785" s="19"/>
      <c r="VH785" s="19"/>
      <c r="VI785" s="19"/>
      <c r="VJ785" s="19"/>
      <c r="VK785" s="19"/>
      <c r="VL785" s="19"/>
      <c r="VM785" s="19"/>
      <c r="VN785" s="19"/>
      <c r="VO785" s="19"/>
      <c r="VP785" s="19"/>
      <c r="VQ785" s="19"/>
      <c r="VR785" s="19"/>
      <c r="VS785" s="19"/>
      <c r="VT785" s="19"/>
      <c r="VU785" s="19"/>
      <c r="VV785" s="19"/>
      <c r="VW785" s="19"/>
      <c r="VX785" s="19"/>
      <c r="VY785" s="19"/>
      <c r="VZ785" s="19"/>
      <c r="WA785" s="19"/>
      <c r="WB785" s="19"/>
      <c r="WC785" s="19"/>
      <c r="WD785" s="19"/>
      <c r="WE785" s="19"/>
      <c r="WF785" s="19"/>
      <c r="WG785" s="19"/>
      <c r="WH785" s="19"/>
      <c r="WI785" s="19"/>
      <c r="WJ785" s="19"/>
      <c r="WK785" s="19"/>
      <c r="WL785" s="19"/>
      <c r="WM785" s="19"/>
      <c r="WN785" s="19"/>
      <c r="WO785" s="19"/>
      <c r="WP785" s="19"/>
      <c r="WQ785" s="19"/>
      <c r="WR785" s="19"/>
      <c r="WS785" s="19"/>
      <c r="WT785" s="19"/>
      <c r="WU785" s="19"/>
      <c r="WV785" s="19"/>
    </row>
    <row r="786" spans="1:620" s="17" customFormat="1" ht="44.25" customHeight="1" x14ac:dyDescent="0.2">
      <c r="A786" s="43" t="s">
        <v>1018</v>
      </c>
      <c r="B786" s="44"/>
      <c r="C786" s="44"/>
      <c r="D786" s="44"/>
      <c r="E786" s="45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60" t="s">
        <v>626</v>
      </c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 t="s">
        <v>77</v>
      </c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84" t="s">
        <v>78</v>
      </c>
      <c r="AZ786" s="84"/>
      <c r="BA786" s="84"/>
      <c r="BB786" s="84"/>
      <c r="BC786" s="84"/>
      <c r="BD786" s="84"/>
      <c r="BE786" s="60" t="s">
        <v>79</v>
      </c>
      <c r="BF786" s="60"/>
      <c r="BG786" s="60"/>
      <c r="BH786" s="60"/>
      <c r="BI786" s="60"/>
      <c r="BJ786" s="60"/>
      <c r="BK786" s="60"/>
      <c r="BL786" s="60"/>
      <c r="BM786" s="60"/>
      <c r="BN786" s="59" t="s">
        <v>74</v>
      </c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  <c r="BY786" s="76" t="s">
        <v>22</v>
      </c>
      <c r="BZ786" s="76"/>
      <c r="CA786" s="76"/>
      <c r="CB786" s="76"/>
      <c r="CC786" s="76"/>
      <c r="CD786" s="76"/>
      <c r="CE786" s="62" t="s">
        <v>80</v>
      </c>
      <c r="CF786" s="62"/>
      <c r="CG786" s="62"/>
      <c r="CH786" s="62"/>
      <c r="CI786" s="62"/>
      <c r="CJ786" s="62"/>
      <c r="CK786" s="62"/>
      <c r="CL786" s="62"/>
      <c r="CM786" s="62"/>
      <c r="CN786" s="61">
        <v>500000</v>
      </c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59" t="s">
        <v>634</v>
      </c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 t="s">
        <v>644</v>
      </c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62" t="s">
        <v>86</v>
      </c>
      <c r="EA786" s="62"/>
      <c r="EB786" s="62"/>
      <c r="EC786" s="62"/>
      <c r="ED786" s="62"/>
      <c r="EE786" s="62"/>
      <c r="EF786" s="62"/>
      <c r="EG786" s="62"/>
      <c r="EH786" s="62"/>
      <c r="EI786" s="62"/>
      <c r="EJ786" s="62"/>
      <c r="EK786" s="62"/>
      <c r="EL786" s="62" t="s">
        <v>84</v>
      </c>
      <c r="EM786" s="62"/>
      <c r="EN786" s="62"/>
      <c r="EO786" s="62"/>
      <c r="EP786" s="62"/>
      <c r="EQ786" s="62"/>
      <c r="ER786" s="62"/>
      <c r="ES786" s="62"/>
      <c r="ET786" s="62"/>
      <c r="EU786" s="62"/>
      <c r="EV786" s="62"/>
      <c r="EW786" s="62"/>
      <c r="EX786" s="62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  <c r="II786" s="24"/>
      <c r="IJ786" s="24"/>
      <c r="IK786" s="24"/>
      <c r="IL786" s="24"/>
      <c r="IM786" s="24"/>
      <c r="IN786" s="24"/>
      <c r="IO786" s="24"/>
      <c r="IP786" s="24"/>
      <c r="IQ786" s="24"/>
      <c r="IR786" s="24"/>
      <c r="IS786" s="24"/>
      <c r="IT786" s="24"/>
      <c r="IU786" s="24"/>
      <c r="IV786" s="24"/>
      <c r="IW786" s="24"/>
      <c r="IX786" s="24"/>
      <c r="IY786" s="24"/>
      <c r="IZ786" s="24"/>
      <c r="JA786" s="24"/>
      <c r="JB786" s="24"/>
      <c r="JC786" s="24"/>
      <c r="JD786" s="24"/>
      <c r="JE786" s="24"/>
      <c r="JF786" s="24"/>
      <c r="JG786" s="24"/>
      <c r="JH786" s="24"/>
      <c r="JI786" s="24"/>
      <c r="JJ786" s="24"/>
      <c r="JK786" s="24"/>
      <c r="JL786" s="24"/>
      <c r="JM786" s="24"/>
      <c r="JN786" s="24"/>
      <c r="JO786" s="24"/>
      <c r="JP786" s="24"/>
      <c r="JQ786" s="24"/>
      <c r="JR786" s="24"/>
      <c r="JS786" s="24"/>
      <c r="JT786" s="24"/>
      <c r="JU786" s="24"/>
      <c r="JV786" s="24"/>
      <c r="JW786" s="24"/>
      <c r="JX786" s="24"/>
      <c r="JY786" s="24"/>
      <c r="JZ786" s="24"/>
      <c r="KA786" s="24"/>
      <c r="KB786" s="24"/>
      <c r="KC786" s="24"/>
      <c r="KD786" s="24"/>
      <c r="KE786" s="24"/>
      <c r="KF786" s="24"/>
      <c r="KG786" s="24"/>
      <c r="KH786" s="24"/>
      <c r="KI786" s="24"/>
      <c r="KJ786" s="24"/>
      <c r="KK786" s="24"/>
      <c r="KL786" s="24"/>
      <c r="KM786" s="24"/>
      <c r="KN786" s="24"/>
      <c r="KO786" s="24"/>
      <c r="KP786" s="24"/>
      <c r="KQ786" s="24"/>
      <c r="KR786" s="24"/>
      <c r="KS786" s="24"/>
      <c r="KT786" s="24"/>
      <c r="KU786" s="24"/>
      <c r="KV786" s="24"/>
      <c r="KW786" s="24"/>
      <c r="KX786" s="24"/>
      <c r="KY786" s="24"/>
      <c r="KZ786" s="24"/>
      <c r="LA786" s="24"/>
      <c r="LB786" s="24"/>
      <c r="LC786" s="24"/>
      <c r="LD786" s="24"/>
      <c r="LE786" s="24"/>
      <c r="LF786" s="24"/>
      <c r="LG786" s="24"/>
      <c r="LH786" s="24"/>
      <c r="LI786" s="24"/>
      <c r="LJ786" s="24"/>
      <c r="LK786" s="24"/>
      <c r="LL786" s="24"/>
      <c r="LM786" s="24"/>
      <c r="LN786" s="24"/>
      <c r="LO786" s="24"/>
      <c r="LP786" s="24"/>
      <c r="LQ786" s="24"/>
      <c r="LR786" s="24"/>
      <c r="LS786" s="24"/>
      <c r="LT786" s="24"/>
      <c r="LU786" s="24"/>
      <c r="LV786" s="24"/>
      <c r="LW786" s="24"/>
      <c r="LX786" s="24"/>
      <c r="LY786" s="24"/>
      <c r="LZ786" s="24"/>
      <c r="MA786" s="24"/>
      <c r="MB786" s="24"/>
      <c r="MC786" s="24"/>
      <c r="MD786" s="24"/>
      <c r="ME786" s="24"/>
      <c r="MF786" s="24"/>
      <c r="MG786" s="24"/>
      <c r="MH786" s="24"/>
      <c r="MI786" s="24"/>
      <c r="MJ786" s="24"/>
      <c r="MK786" s="24"/>
      <c r="ML786" s="24"/>
      <c r="MM786" s="24"/>
      <c r="MN786" s="24"/>
      <c r="MO786" s="24"/>
      <c r="MP786" s="24"/>
    </row>
    <row r="787" spans="1:620" s="21" customFormat="1" ht="40.5" customHeight="1" x14ac:dyDescent="0.2">
      <c r="A787" s="43" t="s">
        <v>1019</v>
      </c>
      <c r="B787" s="44"/>
      <c r="C787" s="44"/>
      <c r="D787" s="44"/>
      <c r="E787" s="45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60" t="s">
        <v>370</v>
      </c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 t="s">
        <v>77</v>
      </c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84" t="s">
        <v>78</v>
      </c>
      <c r="AZ787" s="84"/>
      <c r="BA787" s="84"/>
      <c r="BB787" s="84"/>
      <c r="BC787" s="84"/>
      <c r="BD787" s="84"/>
      <c r="BE787" s="60" t="s">
        <v>79</v>
      </c>
      <c r="BF787" s="60"/>
      <c r="BG787" s="60"/>
      <c r="BH787" s="60"/>
      <c r="BI787" s="60"/>
      <c r="BJ787" s="60"/>
      <c r="BK787" s="60"/>
      <c r="BL787" s="60"/>
      <c r="BM787" s="60"/>
      <c r="BN787" s="59" t="s">
        <v>74</v>
      </c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  <c r="BY787" s="76" t="s">
        <v>22</v>
      </c>
      <c r="BZ787" s="76"/>
      <c r="CA787" s="76"/>
      <c r="CB787" s="76"/>
      <c r="CC787" s="76"/>
      <c r="CD787" s="76"/>
      <c r="CE787" s="62" t="s">
        <v>80</v>
      </c>
      <c r="CF787" s="62"/>
      <c r="CG787" s="62"/>
      <c r="CH787" s="62"/>
      <c r="CI787" s="62"/>
      <c r="CJ787" s="62"/>
      <c r="CK787" s="62"/>
      <c r="CL787" s="62"/>
      <c r="CM787" s="62"/>
      <c r="CN787" s="61">
        <v>1127600</v>
      </c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59" t="s">
        <v>634</v>
      </c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 t="s">
        <v>644</v>
      </c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62" t="s">
        <v>86</v>
      </c>
      <c r="EA787" s="62"/>
      <c r="EB787" s="62"/>
      <c r="EC787" s="62"/>
      <c r="ED787" s="62"/>
      <c r="EE787" s="62"/>
      <c r="EF787" s="62"/>
      <c r="EG787" s="62"/>
      <c r="EH787" s="62"/>
      <c r="EI787" s="62"/>
      <c r="EJ787" s="62"/>
      <c r="EK787" s="62"/>
      <c r="EL787" s="62" t="s">
        <v>84</v>
      </c>
      <c r="EM787" s="62"/>
      <c r="EN787" s="62"/>
      <c r="EO787" s="62"/>
      <c r="EP787" s="62"/>
      <c r="EQ787" s="62"/>
      <c r="ER787" s="62"/>
      <c r="ES787" s="62"/>
      <c r="ET787" s="62"/>
      <c r="EU787" s="62"/>
      <c r="EV787" s="62"/>
      <c r="EW787" s="62"/>
      <c r="EX787" s="6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  <c r="JU787" s="22"/>
      <c r="JV787" s="22"/>
      <c r="JW787" s="22"/>
      <c r="JX787" s="22"/>
      <c r="JY787" s="22"/>
      <c r="JZ787" s="22"/>
      <c r="KA787" s="22"/>
      <c r="KB787" s="22"/>
      <c r="KC787" s="22"/>
      <c r="KD787" s="22"/>
      <c r="KE787" s="22"/>
      <c r="KF787" s="22"/>
      <c r="KG787" s="22"/>
      <c r="KH787" s="22"/>
      <c r="KI787" s="22"/>
      <c r="KJ787" s="22"/>
      <c r="KK787" s="22"/>
      <c r="KL787" s="22"/>
      <c r="KM787" s="22"/>
      <c r="KN787" s="22"/>
      <c r="KO787" s="22"/>
      <c r="KP787" s="22"/>
      <c r="KQ787" s="22"/>
      <c r="KR787" s="22"/>
      <c r="KS787" s="22"/>
      <c r="KT787" s="22"/>
      <c r="KU787" s="22"/>
      <c r="KV787" s="22"/>
      <c r="KW787" s="22"/>
      <c r="KX787" s="22"/>
      <c r="KY787" s="22"/>
      <c r="KZ787" s="22"/>
      <c r="LA787" s="22"/>
      <c r="LB787" s="22"/>
      <c r="LC787" s="22"/>
      <c r="LD787" s="22"/>
      <c r="LE787" s="22"/>
      <c r="LF787" s="22"/>
      <c r="LG787" s="22"/>
      <c r="LH787" s="22"/>
      <c r="LI787" s="22"/>
      <c r="LJ787" s="22"/>
      <c r="LK787" s="22"/>
      <c r="LL787" s="22"/>
      <c r="LM787" s="22"/>
      <c r="LN787" s="22"/>
      <c r="LO787" s="22"/>
      <c r="LP787" s="22"/>
      <c r="LQ787" s="22"/>
      <c r="LR787" s="22"/>
      <c r="LS787" s="22"/>
      <c r="LT787" s="22"/>
      <c r="LU787" s="22"/>
      <c r="LV787" s="22"/>
      <c r="LW787" s="22"/>
      <c r="LX787" s="22"/>
      <c r="LY787" s="22"/>
      <c r="LZ787" s="22"/>
      <c r="MA787" s="22"/>
      <c r="MB787" s="22"/>
      <c r="MC787" s="22"/>
      <c r="MD787" s="22"/>
      <c r="ME787" s="22"/>
      <c r="MF787" s="22"/>
      <c r="MG787" s="22"/>
      <c r="MH787" s="22"/>
      <c r="MI787" s="22"/>
      <c r="MJ787" s="22"/>
      <c r="MK787" s="22"/>
      <c r="ML787" s="22"/>
      <c r="MM787" s="22"/>
      <c r="MN787" s="22"/>
      <c r="MO787" s="22"/>
      <c r="MP787" s="22"/>
    </row>
    <row r="788" spans="1:620" s="21" customFormat="1" ht="40.5" customHeight="1" x14ac:dyDescent="0.2">
      <c r="A788" s="43" t="s">
        <v>1020</v>
      </c>
      <c r="B788" s="44"/>
      <c r="C788" s="44"/>
      <c r="D788" s="44"/>
      <c r="E788" s="45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60" t="s">
        <v>627</v>
      </c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 t="s">
        <v>77</v>
      </c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59" t="s">
        <v>94</v>
      </c>
      <c r="AZ788" s="59"/>
      <c r="BA788" s="59"/>
      <c r="BB788" s="59"/>
      <c r="BC788" s="59"/>
      <c r="BD788" s="59"/>
      <c r="BE788" s="60" t="s">
        <v>95</v>
      </c>
      <c r="BF788" s="60"/>
      <c r="BG788" s="60"/>
      <c r="BH788" s="60"/>
      <c r="BI788" s="60"/>
      <c r="BJ788" s="60"/>
      <c r="BK788" s="60"/>
      <c r="BL788" s="60"/>
      <c r="BM788" s="60"/>
      <c r="BN788" s="62">
        <v>202</v>
      </c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  <c r="BY788" s="80">
        <v>71701000</v>
      </c>
      <c r="BZ788" s="76"/>
      <c r="CA788" s="76"/>
      <c r="CB788" s="76"/>
      <c r="CC788" s="76"/>
      <c r="CD788" s="76"/>
      <c r="CE788" s="62" t="s">
        <v>80</v>
      </c>
      <c r="CF788" s="62"/>
      <c r="CG788" s="62"/>
      <c r="CH788" s="62"/>
      <c r="CI788" s="62"/>
      <c r="CJ788" s="62"/>
      <c r="CK788" s="62"/>
      <c r="CL788" s="62"/>
      <c r="CM788" s="62"/>
      <c r="CN788" s="61">
        <v>415000</v>
      </c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59" t="s">
        <v>634</v>
      </c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 t="s">
        <v>644</v>
      </c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62" t="s">
        <v>86</v>
      </c>
      <c r="EA788" s="62"/>
      <c r="EB788" s="62"/>
      <c r="EC788" s="62"/>
      <c r="ED788" s="62"/>
      <c r="EE788" s="62"/>
      <c r="EF788" s="62"/>
      <c r="EG788" s="62"/>
      <c r="EH788" s="62"/>
      <c r="EI788" s="62"/>
      <c r="EJ788" s="62"/>
      <c r="EK788" s="62"/>
      <c r="EL788" s="62" t="s">
        <v>84</v>
      </c>
      <c r="EM788" s="62"/>
      <c r="EN788" s="62"/>
      <c r="EO788" s="62"/>
      <c r="EP788" s="62"/>
      <c r="EQ788" s="62"/>
      <c r="ER788" s="62"/>
      <c r="ES788" s="62"/>
      <c r="ET788" s="62"/>
      <c r="EU788" s="62"/>
      <c r="EV788" s="62"/>
      <c r="EW788" s="62"/>
      <c r="EX788" s="6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  <c r="JU788" s="22"/>
      <c r="JV788" s="22"/>
      <c r="JW788" s="22"/>
      <c r="JX788" s="22"/>
      <c r="JY788" s="22"/>
      <c r="JZ788" s="22"/>
      <c r="KA788" s="22"/>
      <c r="KB788" s="22"/>
      <c r="KC788" s="22"/>
      <c r="KD788" s="22"/>
      <c r="KE788" s="22"/>
      <c r="KF788" s="22"/>
      <c r="KG788" s="22"/>
      <c r="KH788" s="22"/>
      <c r="KI788" s="22"/>
      <c r="KJ788" s="22"/>
      <c r="KK788" s="22"/>
      <c r="KL788" s="22"/>
      <c r="KM788" s="22"/>
      <c r="KN788" s="22"/>
      <c r="KO788" s="22"/>
      <c r="KP788" s="22"/>
      <c r="KQ788" s="22"/>
      <c r="KR788" s="22"/>
      <c r="KS788" s="22"/>
      <c r="KT788" s="22"/>
      <c r="KU788" s="22"/>
      <c r="KV788" s="22"/>
      <c r="KW788" s="22"/>
      <c r="KX788" s="22"/>
      <c r="KY788" s="22"/>
      <c r="KZ788" s="22"/>
      <c r="LA788" s="22"/>
      <c r="LB788" s="22"/>
      <c r="LC788" s="22"/>
      <c r="LD788" s="22"/>
      <c r="LE788" s="22"/>
      <c r="LF788" s="22"/>
      <c r="LG788" s="22"/>
      <c r="LH788" s="22"/>
      <c r="LI788" s="22"/>
      <c r="LJ788" s="22"/>
      <c r="LK788" s="22"/>
      <c r="LL788" s="22"/>
      <c r="LM788" s="22"/>
      <c r="LN788" s="22"/>
      <c r="LO788" s="22"/>
      <c r="LP788" s="22"/>
      <c r="LQ788" s="22"/>
      <c r="LR788" s="22"/>
      <c r="LS788" s="22"/>
      <c r="LT788" s="22"/>
      <c r="LU788" s="22"/>
      <c r="LV788" s="22"/>
      <c r="LW788" s="22"/>
      <c r="LX788" s="22"/>
      <c r="LY788" s="22"/>
      <c r="LZ788" s="22"/>
      <c r="MA788" s="22"/>
      <c r="MB788" s="22"/>
      <c r="MC788" s="22"/>
      <c r="MD788" s="22"/>
      <c r="ME788" s="22"/>
      <c r="MF788" s="22"/>
      <c r="MG788" s="22"/>
      <c r="MH788" s="22"/>
      <c r="MI788" s="22"/>
      <c r="MJ788" s="22"/>
      <c r="MK788" s="22"/>
      <c r="ML788" s="22"/>
      <c r="MM788" s="22"/>
      <c r="MN788" s="22"/>
      <c r="MO788" s="22"/>
      <c r="MP788" s="22"/>
    </row>
    <row r="789" spans="1:620" s="21" customFormat="1" ht="42" customHeight="1" x14ac:dyDescent="0.2">
      <c r="A789" s="43" t="s">
        <v>1021</v>
      </c>
      <c r="B789" s="44"/>
      <c r="C789" s="44"/>
      <c r="D789" s="44"/>
      <c r="E789" s="45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60" t="s">
        <v>628</v>
      </c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 t="s">
        <v>77</v>
      </c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59" t="s">
        <v>94</v>
      </c>
      <c r="AZ789" s="59"/>
      <c r="BA789" s="59"/>
      <c r="BB789" s="59"/>
      <c r="BC789" s="59"/>
      <c r="BD789" s="59"/>
      <c r="BE789" s="60" t="s">
        <v>95</v>
      </c>
      <c r="BF789" s="60"/>
      <c r="BG789" s="60"/>
      <c r="BH789" s="60"/>
      <c r="BI789" s="60"/>
      <c r="BJ789" s="60"/>
      <c r="BK789" s="60"/>
      <c r="BL789" s="60"/>
      <c r="BM789" s="60"/>
      <c r="BN789" s="62">
        <v>62</v>
      </c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  <c r="BY789" s="80">
        <v>71701000</v>
      </c>
      <c r="BZ789" s="76"/>
      <c r="CA789" s="76"/>
      <c r="CB789" s="76"/>
      <c r="CC789" s="76"/>
      <c r="CD789" s="76"/>
      <c r="CE789" s="62" t="s">
        <v>80</v>
      </c>
      <c r="CF789" s="62"/>
      <c r="CG789" s="62"/>
      <c r="CH789" s="62"/>
      <c r="CI789" s="62"/>
      <c r="CJ789" s="62"/>
      <c r="CK789" s="62"/>
      <c r="CL789" s="62"/>
      <c r="CM789" s="62"/>
      <c r="CN789" s="61">
        <v>570000</v>
      </c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59" t="s">
        <v>634</v>
      </c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 t="s">
        <v>644</v>
      </c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62" t="s">
        <v>86</v>
      </c>
      <c r="EA789" s="62"/>
      <c r="EB789" s="62"/>
      <c r="EC789" s="62"/>
      <c r="ED789" s="62"/>
      <c r="EE789" s="62"/>
      <c r="EF789" s="62"/>
      <c r="EG789" s="62"/>
      <c r="EH789" s="62"/>
      <c r="EI789" s="62"/>
      <c r="EJ789" s="62"/>
      <c r="EK789" s="62"/>
      <c r="EL789" s="62" t="s">
        <v>84</v>
      </c>
      <c r="EM789" s="62"/>
      <c r="EN789" s="62"/>
      <c r="EO789" s="62"/>
      <c r="EP789" s="62"/>
      <c r="EQ789" s="62"/>
      <c r="ER789" s="62"/>
      <c r="ES789" s="62"/>
      <c r="ET789" s="62"/>
      <c r="EU789" s="62"/>
      <c r="EV789" s="62"/>
      <c r="EW789" s="62"/>
      <c r="EX789" s="6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  <c r="JU789" s="22"/>
      <c r="JV789" s="22"/>
      <c r="JW789" s="22"/>
      <c r="JX789" s="22"/>
      <c r="JY789" s="22"/>
      <c r="JZ789" s="22"/>
      <c r="KA789" s="22"/>
      <c r="KB789" s="22"/>
      <c r="KC789" s="22"/>
      <c r="KD789" s="22"/>
      <c r="KE789" s="22"/>
      <c r="KF789" s="22"/>
      <c r="KG789" s="22"/>
      <c r="KH789" s="22"/>
      <c r="KI789" s="22"/>
      <c r="KJ789" s="22"/>
      <c r="KK789" s="22"/>
      <c r="KL789" s="22"/>
      <c r="KM789" s="22"/>
      <c r="KN789" s="22"/>
      <c r="KO789" s="22"/>
      <c r="KP789" s="22"/>
      <c r="KQ789" s="22"/>
      <c r="KR789" s="22"/>
      <c r="KS789" s="22"/>
      <c r="KT789" s="22"/>
      <c r="KU789" s="22"/>
      <c r="KV789" s="22"/>
      <c r="KW789" s="22"/>
      <c r="KX789" s="22"/>
      <c r="KY789" s="22"/>
      <c r="KZ789" s="22"/>
      <c r="LA789" s="22"/>
      <c r="LB789" s="22"/>
      <c r="LC789" s="22"/>
      <c r="LD789" s="22"/>
      <c r="LE789" s="22"/>
      <c r="LF789" s="22"/>
      <c r="LG789" s="22"/>
      <c r="LH789" s="22"/>
      <c r="LI789" s="22"/>
      <c r="LJ789" s="22"/>
      <c r="LK789" s="22"/>
      <c r="LL789" s="22"/>
      <c r="LM789" s="22"/>
      <c r="LN789" s="22"/>
      <c r="LO789" s="22"/>
      <c r="LP789" s="22"/>
      <c r="LQ789" s="22"/>
      <c r="LR789" s="22"/>
      <c r="LS789" s="22"/>
      <c r="LT789" s="22"/>
      <c r="LU789" s="22"/>
      <c r="LV789" s="22"/>
      <c r="LW789" s="22"/>
      <c r="LX789" s="22"/>
      <c r="LY789" s="22"/>
      <c r="LZ789" s="22"/>
      <c r="MA789" s="22"/>
      <c r="MB789" s="22"/>
      <c r="MC789" s="22"/>
      <c r="MD789" s="22"/>
      <c r="ME789" s="22"/>
      <c r="MF789" s="22"/>
      <c r="MG789" s="22"/>
      <c r="MH789" s="22"/>
      <c r="MI789" s="22"/>
      <c r="MJ789" s="22"/>
      <c r="MK789" s="22"/>
      <c r="ML789" s="22"/>
      <c r="MM789" s="22"/>
      <c r="MN789" s="22"/>
      <c r="MO789" s="22"/>
      <c r="MP789" s="22"/>
    </row>
    <row r="790" spans="1:620" s="21" customFormat="1" ht="36.75" customHeight="1" x14ac:dyDescent="0.2">
      <c r="A790" s="43" t="s">
        <v>1022</v>
      </c>
      <c r="B790" s="44"/>
      <c r="C790" s="44"/>
      <c r="D790" s="44"/>
      <c r="E790" s="45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60" t="s">
        <v>568</v>
      </c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 t="s">
        <v>77</v>
      </c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84" t="s">
        <v>146</v>
      </c>
      <c r="AZ790" s="84"/>
      <c r="BA790" s="84"/>
      <c r="BB790" s="84"/>
      <c r="BC790" s="84"/>
      <c r="BD790" s="84"/>
      <c r="BE790" s="60" t="s">
        <v>146</v>
      </c>
      <c r="BF790" s="60"/>
      <c r="BG790" s="60"/>
      <c r="BH790" s="60"/>
      <c r="BI790" s="60"/>
      <c r="BJ790" s="60"/>
      <c r="BK790" s="60"/>
      <c r="BL790" s="60"/>
      <c r="BM790" s="60"/>
      <c r="BN790" s="81">
        <v>270</v>
      </c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0">
        <v>71701000</v>
      </c>
      <c r="BZ790" s="76"/>
      <c r="CA790" s="76"/>
      <c r="CB790" s="76"/>
      <c r="CC790" s="76"/>
      <c r="CD790" s="76"/>
      <c r="CE790" s="62" t="s">
        <v>80</v>
      </c>
      <c r="CF790" s="62"/>
      <c r="CG790" s="62"/>
      <c r="CH790" s="62"/>
      <c r="CI790" s="62"/>
      <c r="CJ790" s="62"/>
      <c r="CK790" s="62"/>
      <c r="CL790" s="62"/>
      <c r="CM790" s="62"/>
      <c r="CN790" s="61">
        <v>5250000</v>
      </c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59" t="s">
        <v>634</v>
      </c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 t="s">
        <v>644</v>
      </c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62" t="s">
        <v>102</v>
      </c>
      <c r="EA790" s="62"/>
      <c r="EB790" s="62"/>
      <c r="EC790" s="62"/>
      <c r="ED790" s="62"/>
      <c r="EE790" s="62"/>
      <c r="EF790" s="62"/>
      <c r="EG790" s="62"/>
      <c r="EH790" s="62"/>
      <c r="EI790" s="62"/>
      <c r="EJ790" s="62"/>
      <c r="EK790" s="62"/>
      <c r="EL790" s="62" t="s">
        <v>103</v>
      </c>
      <c r="EM790" s="62"/>
      <c r="EN790" s="62"/>
      <c r="EO790" s="62"/>
      <c r="EP790" s="62"/>
      <c r="EQ790" s="62"/>
      <c r="ER790" s="62"/>
      <c r="ES790" s="62"/>
      <c r="ET790" s="62"/>
      <c r="EU790" s="62"/>
      <c r="EV790" s="62"/>
      <c r="EW790" s="62"/>
      <c r="EX790" s="6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  <c r="JU790" s="22"/>
      <c r="JV790" s="22"/>
      <c r="JW790" s="22"/>
      <c r="JX790" s="22"/>
      <c r="JY790" s="22"/>
      <c r="JZ790" s="22"/>
      <c r="KA790" s="22"/>
      <c r="KB790" s="22"/>
      <c r="KC790" s="22"/>
      <c r="KD790" s="22"/>
      <c r="KE790" s="22"/>
      <c r="KF790" s="22"/>
      <c r="KG790" s="22"/>
      <c r="KH790" s="22"/>
      <c r="KI790" s="22"/>
      <c r="KJ790" s="22"/>
      <c r="KK790" s="22"/>
      <c r="KL790" s="22"/>
      <c r="KM790" s="22"/>
      <c r="KN790" s="22"/>
      <c r="KO790" s="22"/>
      <c r="KP790" s="22"/>
      <c r="KQ790" s="22"/>
      <c r="KR790" s="22"/>
      <c r="KS790" s="22"/>
      <c r="KT790" s="22"/>
      <c r="KU790" s="22"/>
      <c r="KV790" s="22"/>
      <c r="KW790" s="22"/>
      <c r="KX790" s="22"/>
      <c r="KY790" s="22"/>
      <c r="KZ790" s="22"/>
      <c r="LA790" s="22"/>
      <c r="LB790" s="22"/>
      <c r="LC790" s="22"/>
      <c r="LD790" s="22"/>
      <c r="LE790" s="22"/>
      <c r="LF790" s="22"/>
      <c r="LG790" s="22"/>
      <c r="LH790" s="22"/>
      <c r="LI790" s="22"/>
      <c r="LJ790" s="22"/>
      <c r="LK790" s="22"/>
      <c r="LL790" s="22"/>
      <c r="LM790" s="22"/>
      <c r="LN790" s="22"/>
      <c r="LO790" s="22"/>
      <c r="LP790" s="22"/>
      <c r="LQ790" s="22"/>
      <c r="LR790" s="22"/>
      <c r="LS790" s="22"/>
      <c r="LT790" s="22"/>
      <c r="LU790" s="22"/>
      <c r="LV790" s="22"/>
      <c r="LW790" s="22"/>
      <c r="LX790" s="22"/>
      <c r="LY790" s="22"/>
      <c r="LZ790" s="22"/>
      <c r="MA790" s="22"/>
      <c r="MB790" s="22"/>
      <c r="MC790" s="22"/>
      <c r="MD790" s="22"/>
      <c r="ME790" s="22"/>
      <c r="MF790" s="22"/>
      <c r="MG790" s="22"/>
      <c r="MH790" s="22"/>
      <c r="MI790" s="22"/>
      <c r="MJ790" s="22"/>
      <c r="MK790" s="22"/>
      <c r="ML790" s="22"/>
      <c r="MM790" s="22"/>
      <c r="MN790" s="22"/>
      <c r="MO790" s="22"/>
      <c r="MP790" s="22"/>
    </row>
    <row r="791" spans="1:620" s="15" customFormat="1" ht="43.5" customHeight="1" x14ac:dyDescent="0.2">
      <c r="A791" s="43" t="s">
        <v>1023</v>
      </c>
      <c r="B791" s="44"/>
      <c r="C791" s="44"/>
      <c r="D791" s="44"/>
      <c r="E791" s="45"/>
      <c r="F791" s="76"/>
      <c r="G791" s="76"/>
      <c r="H791" s="76"/>
      <c r="I791" s="76"/>
      <c r="J791" s="76"/>
      <c r="K791" s="76"/>
      <c r="L791" s="76"/>
      <c r="M791" s="76"/>
      <c r="N791" s="76"/>
      <c r="O791" s="59"/>
      <c r="P791" s="59"/>
      <c r="Q791" s="59"/>
      <c r="R791" s="59"/>
      <c r="S791" s="59"/>
      <c r="T791" s="59"/>
      <c r="U791" s="59"/>
      <c r="V791" s="59"/>
      <c r="W791" s="59"/>
      <c r="X791" s="60" t="s">
        <v>337</v>
      </c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 t="s">
        <v>77</v>
      </c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84" t="s">
        <v>88</v>
      </c>
      <c r="AZ791" s="84"/>
      <c r="BA791" s="84"/>
      <c r="BB791" s="84"/>
      <c r="BC791" s="84"/>
      <c r="BD791" s="84"/>
      <c r="BE791" s="60" t="s">
        <v>89</v>
      </c>
      <c r="BF791" s="60"/>
      <c r="BG791" s="60"/>
      <c r="BH791" s="60"/>
      <c r="BI791" s="60"/>
      <c r="BJ791" s="60"/>
      <c r="BK791" s="60"/>
      <c r="BL791" s="60"/>
      <c r="BM791" s="60"/>
      <c r="BN791" s="62">
        <v>231</v>
      </c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  <c r="BY791" s="80">
        <v>71701000</v>
      </c>
      <c r="BZ791" s="76"/>
      <c r="CA791" s="76"/>
      <c r="CB791" s="76"/>
      <c r="CC791" s="76"/>
      <c r="CD791" s="76"/>
      <c r="CE791" s="62" t="s">
        <v>80</v>
      </c>
      <c r="CF791" s="62"/>
      <c r="CG791" s="62"/>
      <c r="CH791" s="62"/>
      <c r="CI791" s="62"/>
      <c r="CJ791" s="62"/>
      <c r="CK791" s="62"/>
      <c r="CL791" s="62"/>
      <c r="CM791" s="62"/>
      <c r="CN791" s="61">
        <v>11962500</v>
      </c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59" t="s">
        <v>634</v>
      </c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 t="s">
        <v>644</v>
      </c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62" t="s">
        <v>102</v>
      </c>
      <c r="EA791" s="62"/>
      <c r="EB791" s="62"/>
      <c r="EC791" s="62"/>
      <c r="ED791" s="62"/>
      <c r="EE791" s="62"/>
      <c r="EF791" s="62"/>
      <c r="EG791" s="62"/>
      <c r="EH791" s="62"/>
      <c r="EI791" s="62"/>
      <c r="EJ791" s="62"/>
      <c r="EK791" s="62"/>
      <c r="EL791" s="62" t="s">
        <v>103</v>
      </c>
      <c r="EM791" s="62"/>
      <c r="EN791" s="62"/>
      <c r="EO791" s="62"/>
      <c r="EP791" s="62"/>
      <c r="EQ791" s="62"/>
      <c r="ER791" s="62"/>
      <c r="ES791" s="62"/>
      <c r="ET791" s="62"/>
      <c r="EU791" s="62"/>
      <c r="EV791" s="62"/>
      <c r="EW791" s="62"/>
      <c r="EX791" s="62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</row>
    <row r="792" spans="1:620" s="15" customFormat="1" ht="43.5" customHeight="1" x14ac:dyDescent="0.2">
      <c r="A792" s="43" t="s">
        <v>1024</v>
      </c>
      <c r="B792" s="44"/>
      <c r="C792" s="44"/>
      <c r="D792" s="44"/>
      <c r="E792" s="45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60" t="s">
        <v>629</v>
      </c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 t="s">
        <v>77</v>
      </c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84" t="s">
        <v>78</v>
      </c>
      <c r="AZ792" s="84"/>
      <c r="BA792" s="84"/>
      <c r="BB792" s="84"/>
      <c r="BC792" s="84"/>
      <c r="BD792" s="84"/>
      <c r="BE792" s="60" t="s">
        <v>79</v>
      </c>
      <c r="BF792" s="60"/>
      <c r="BG792" s="60"/>
      <c r="BH792" s="60"/>
      <c r="BI792" s="60"/>
      <c r="BJ792" s="60"/>
      <c r="BK792" s="60"/>
      <c r="BL792" s="60"/>
      <c r="BM792" s="60"/>
      <c r="BN792" s="62">
        <v>1</v>
      </c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  <c r="BY792" s="80">
        <v>71701000</v>
      </c>
      <c r="BZ792" s="76"/>
      <c r="CA792" s="76"/>
      <c r="CB792" s="76"/>
      <c r="CC792" s="76"/>
      <c r="CD792" s="76"/>
      <c r="CE792" s="62" t="s">
        <v>80</v>
      </c>
      <c r="CF792" s="62"/>
      <c r="CG792" s="62"/>
      <c r="CH792" s="62"/>
      <c r="CI792" s="62"/>
      <c r="CJ792" s="62"/>
      <c r="CK792" s="62"/>
      <c r="CL792" s="62"/>
      <c r="CM792" s="62"/>
      <c r="CN792" s="61">
        <v>300000</v>
      </c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59" t="s">
        <v>634</v>
      </c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 t="s">
        <v>644</v>
      </c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62" t="s">
        <v>86</v>
      </c>
      <c r="EA792" s="62"/>
      <c r="EB792" s="62"/>
      <c r="EC792" s="62"/>
      <c r="ED792" s="62"/>
      <c r="EE792" s="62"/>
      <c r="EF792" s="62"/>
      <c r="EG792" s="62"/>
      <c r="EH792" s="62"/>
      <c r="EI792" s="62"/>
      <c r="EJ792" s="62"/>
      <c r="EK792" s="62"/>
      <c r="EL792" s="62" t="s">
        <v>84</v>
      </c>
      <c r="EM792" s="62"/>
      <c r="EN792" s="62"/>
      <c r="EO792" s="62"/>
      <c r="EP792" s="62"/>
      <c r="EQ792" s="62"/>
      <c r="ER792" s="62"/>
      <c r="ES792" s="62"/>
      <c r="ET792" s="62"/>
      <c r="EU792" s="62"/>
      <c r="EV792" s="62"/>
      <c r="EW792" s="62"/>
      <c r="EX792" s="62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</row>
    <row r="793" spans="1:620" s="21" customFormat="1" ht="78.75" customHeight="1" x14ac:dyDescent="0.2">
      <c r="A793" s="43" t="s">
        <v>1025</v>
      </c>
      <c r="B793" s="44"/>
      <c r="C793" s="44"/>
      <c r="D793" s="44"/>
      <c r="E793" s="45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60" t="s">
        <v>559</v>
      </c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 t="s">
        <v>77</v>
      </c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84" t="s">
        <v>94</v>
      </c>
      <c r="AZ793" s="84"/>
      <c r="BA793" s="84"/>
      <c r="BB793" s="84"/>
      <c r="BC793" s="84"/>
      <c r="BD793" s="84"/>
      <c r="BE793" s="60" t="s">
        <v>95</v>
      </c>
      <c r="BF793" s="60"/>
      <c r="BG793" s="60"/>
      <c r="BH793" s="60"/>
      <c r="BI793" s="60"/>
      <c r="BJ793" s="60"/>
      <c r="BK793" s="60"/>
      <c r="BL793" s="60"/>
      <c r="BM793" s="60"/>
      <c r="BN793" s="62">
        <f>24+15+120+3+48</f>
        <v>210</v>
      </c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  <c r="BY793" s="76" t="s">
        <v>22</v>
      </c>
      <c r="BZ793" s="76"/>
      <c r="CA793" s="76"/>
      <c r="CB793" s="76"/>
      <c r="CC793" s="76"/>
      <c r="CD793" s="76"/>
      <c r="CE793" s="62" t="s">
        <v>80</v>
      </c>
      <c r="CF793" s="62"/>
      <c r="CG793" s="62"/>
      <c r="CH793" s="62"/>
      <c r="CI793" s="62"/>
      <c r="CJ793" s="62"/>
      <c r="CK793" s="62"/>
      <c r="CL793" s="62"/>
      <c r="CM793" s="62"/>
      <c r="CN793" s="85">
        <v>2000000</v>
      </c>
      <c r="CO793" s="85"/>
      <c r="CP793" s="85"/>
      <c r="CQ793" s="85"/>
      <c r="CR793" s="85"/>
      <c r="CS793" s="85"/>
      <c r="CT793" s="85"/>
      <c r="CU793" s="85"/>
      <c r="CV793" s="85"/>
      <c r="CW793" s="85"/>
      <c r="CX793" s="85"/>
      <c r="CY793" s="85"/>
      <c r="CZ793" s="85"/>
      <c r="DA793" s="85"/>
      <c r="DB793" s="59" t="s">
        <v>635</v>
      </c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 t="s">
        <v>645</v>
      </c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62" t="s">
        <v>102</v>
      </c>
      <c r="EA793" s="62"/>
      <c r="EB793" s="62"/>
      <c r="EC793" s="62"/>
      <c r="ED793" s="62"/>
      <c r="EE793" s="62"/>
      <c r="EF793" s="62"/>
      <c r="EG793" s="62"/>
      <c r="EH793" s="62"/>
      <c r="EI793" s="62"/>
      <c r="EJ793" s="62"/>
      <c r="EK793" s="62"/>
      <c r="EL793" s="62" t="s">
        <v>103</v>
      </c>
      <c r="EM793" s="62"/>
      <c r="EN793" s="62"/>
      <c r="EO793" s="62"/>
      <c r="EP793" s="62"/>
      <c r="EQ793" s="62"/>
      <c r="ER793" s="62"/>
      <c r="ES793" s="62"/>
      <c r="ET793" s="62"/>
      <c r="EU793" s="62"/>
      <c r="EV793" s="62"/>
      <c r="EW793" s="62"/>
      <c r="EX793" s="6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  <c r="JU793" s="22"/>
      <c r="JV793" s="22"/>
      <c r="JW793" s="22"/>
      <c r="JX793" s="22"/>
      <c r="JY793" s="22"/>
      <c r="JZ793" s="22"/>
      <c r="KA793" s="22"/>
      <c r="KB793" s="22"/>
      <c r="KC793" s="22"/>
      <c r="KD793" s="22"/>
      <c r="KE793" s="22"/>
      <c r="KF793" s="22"/>
      <c r="KG793" s="22"/>
      <c r="KH793" s="22"/>
      <c r="KI793" s="22"/>
      <c r="KJ793" s="22"/>
      <c r="KK793" s="22"/>
      <c r="KL793" s="22"/>
      <c r="KM793" s="22"/>
      <c r="KN793" s="22"/>
      <c r="KO793" s="22"/>
      <c r="KP793" s="22"/>
      <c r="KQ793" s="22"/>
      <c r="KR793" s="22"/>
      <c r="KS793" s="22"/>
      <c r="KT793" s="22"/>
      <c r="KU793" s="22"/>
      <c r="KV793" s="22"/>
      <c r="KW793" s="22"/>
      <c r="KX793" s="22"/>
      <c r="KY793" s="22"/>
      <c r="KZ793" s="22"/>
      <c r="LA793" s="22"/>
      <c r="LB793" s="22"/>
      <c r="LC793" s="22"/>
      <c r="LD793" s="22"/>
      <c r="LE793" s="22"/>
      <c r="LF793" s="22"/>
      <c r="LG793" s="22"/>
      <c r="LH793" s="22"/>
      <c r="LI793" s="22"/>
      <c r="LJ793" s="22"/>
      <c r="LK793" s="22"/>
      <c r="LL793" s="22"/>
      <c r="LM793" s="22"/>
      <c r="LN793" s="22"/>
      <c r="LO793" s="22"/>
      <c r="LP793" s="22"/>
      <c r="LQ793" s="22"/>
      <c r="LR793" s="22"/>
      <c r="LS793" s="22"/>
      <c r="LT793" s="22"/>
      <c r="LU793" s="22"/>
      <c r="LV793" s="22"/>
      <c r="LW793" s="22"/>
      <c r="LX793" s="22"/>
      <c r="LY793" s="22"/>
      <c r="LZ793" s="22"/>
      <c r="MA793" s="22"/>
      <c r="MB793" s="22"/>
      <c r="MC793" s="22"/>
      <c r="MD793" s="22"/>
      <c r="ME793" s="22"/>
      <c r="MF793" s="22"/>
      <c r="MG793" s="22"/>
      <c r="MH793" s="22"/>
      <c r="MI793" s="22"/>
      <c r="MJ793" s="22"/>
      <c r="MK793" s="22"/>
      <c r="ML793" s="22"/>
      <c r="MM793" s="22"/>
      <c r="MN793" s="22"/>
      <c r="MO793" s="22"/>
      <c r="MP793" s="22"/>
    </row>
    <row r="794" spans="1:620" s="15" customFormat="1" ht="39" customHeight="1" x14ac:dyDescent="0.2">
      <c r="A794" s="43" t="s">
        <v>1026</v>
      </c>
      <c r="B794" s="44"/>
      <c r="C794" s="44"/>
      <c r="D794" s="44"/>
      <c r="E794" s="45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60" t="s">
        <v>617</v>
      </c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 t="s">
        <v>77</v>
      </c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84" t="s">
        <v>94</v>
      </c>
      <c r="AZ794" s="84"/>
      <c r="BA794" s="84"/>
      <c r="BB794" s="84"/>
      <c r="BC794" s="84"/>
      <c r="BD794" s="84"/>
      <c r="BE794" s="60" t="s">
        <v>95</v>
      </c>
      <c r="BF794" s="60"/>
      <c r="BG794" s="60"/>
      <c r="BH794" s="60"/>
      <c r="BI794" s="60"/>
      <c r="BJ794" s="60"/>
      <c r="BK794" s="60"/>
      <c r="BL794" s="60"/>
      <c r="BM794" s="60"/>
      <c r="BN794" s="58">
        <v>300</v>
      </c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76" t="s">
        <v>22</v>
      </c>
      <c r="BZ794" s="76"/>
      <c r="CA794" s="76"/>
      <c r="CB794" s="76"/>
      <c r="CC794" s="76"/>
      <c r="CD794" s="76"/>
      <c r="CE794" s="62" t="s">
        <v>80</v>
      </c>
      <c r="CF794" s="62"/>
      <c r="CG794" s="62"/>
      <c r="CH794" s="62"/>
      <c r="CI794" s="62"/>
      <c r="CJ794" s="62"/>
      <c r="CK794" s="62"/>
      <c r="CL794" s="62"/>
      <c r="CM794" s="62"/>
      <c r="CN794" s="85">
        <v>19810750</v>
      </c>
      <c r="CO794" s="85"/>
      <c r="CP794" s="85"/>
      <c r="CQ794" s="85"/>
      <c r="CR794" s="85"/>
      <c r="CS794" s="85"/>
      <c r="CT794" s="85"/>
      <c r="CU794" s="85"/>
      <c r="CV794" s="85"/>
      <c r="CW794" s="85"/>
      <c r="CX794" s="85"/>
      <c r="CY794" s="85"/>
      <c r="CZ794" s="85"/>
      <c r="DA794" s="85"/>
      <c r="DB794" s="59" t="s">
        <v>635</v>
      </c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 t="s">
        <v>645</v>
      </c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62" t="s">
        <v>102</v>
      </c>
      <c r="EA794" s="62"/>
      <c r="EB794" s="62"/>
      <c r="EC794" s="62"/>
      <c r="ED794" s="62"/>
      <c r="EE794" s="62"/>
      <c r="EF794" s="62"/>
      <c r="EG794" s="62"/>
      <c r="EH794" s="62"/>
      <c r="EI794" s="62"/>
      <c r="EJ794" s="62"/>
      <c r="EK794" s="62"/>
      <c r="EL794" s="62" t="s">
        <v>103</v>
      </c>
      <c r="EM794" s="62"/>
      <c r="EN794" s="62"/>
      <c r="EO794" s="62"/>
      <c r="EP794" s="62"/>
      <c r="EQ794" s="62"/>
      <c r="ER794" s="62"/>
      <c r="ES794" s="62"/>
      <c r="ET794" s="62"/>
      <c r="EU794" s="62"/>
      <c r="EV794" s="62"/>
      <c r="EW794" s="62"/>
      <c r="EX794" s="62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</row>
    <row r="795" spans="1:620" s="21" customFormat="1" ht="67.5" customHeight="1" x14ac:dyDescent="0.2">
      <c r="A795" s="43" t="s">
        <v>1027</v>
      </c>
      <c r="B795" s="44"/>
      <c r="C795" s="44"/>
      <c r="D795" s="44"/>
      <c r="E795" s="45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60" t="s">
        <v>556</v>
      </c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 t="s">
        <v>77</v>
      </c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84" t="s">
        <v>78</v>
      </c>
      <c r="AZ795" s="84"/>
      <c r="BA795" s="84"/>
      <c r="BB795" s="84"/>
      <c r="BC795" s="84"/>
      <c r="BD795" s="84"/>
      <c r="BE795" s="60" t="s">
        <v>79</v>
      </c>
      <c r="BF795" s="60"/>
      <c r="BG795" s="60"/>
      <c r="BH795" s="60"/>
      <c r="BI795" s="60"/>
      <c r="BJ795" s="60"/>
      <c r="BK795" s="60"/>
      <c r="BL795" s="60"/>
      <c r="BM795" s="60"/>
      <c r="BN795" s="59" t="s">
        <v>74</v>
      </c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76" t="s">
        <v>22</v>
      </c>
      <c r="BZ795" s="76"/>
      <c r="CA795" s="76"/>
      <c r="CB795" s="76"/>
      <c r="CC795" s="76"/>
      <c r="CD795" s="76"/>
      <c r="CE795" s="62" t="s">
        <v>80</v>
      </c>
      <c r="CF795" s="62"/>
      <c r="CG795" s="62"/>
      <c r="CH795" s="62"/>
      <c r="CI795" s="62"/>
      <c r="CJ795" s="62"/>
      <c r="CK795" s="62"/>
      <c r="CL795" s="62"/>
      <c r="CM795" s="62"/>
      <c r="CN795" s="85">
        <v>8574148</v>
      </c>
      <c r="CO795" s="85"/>
      <c r="CP795" s="85"/>
      <c r="CQ795" s="85"/>
      <c r="CR795" s="85"/>
      <c r="CS795" s="85"/>
      <c r="CT795" s="85"/>
      <c r="CU795" s="85"/>
      <c r="CV795" s="85"/>
      <c r="CW795" s="85"/>
      <c r="CX795" s="85"/>
      <c r="CY795" s="85"/>
      <c r="CZ795" s="85"/>
      <c r="DA795" s="85"/>
      <c r="DB795" s="59" t="s">
        <v>635</v>
      </c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 t="s">
        <v>645</v>
      </c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62" t="s">
        <v>102</v>
      </c>
      <c r="EA795" s="62"/>
      <c r="EB795" s="62"/>
      <c r="EC795" s="62"/>
      <c r="ED795" s="62"/>
      <c r="EE795" s="62"/>
      <c r="EF795" s="62"/>
      <c r="EG795" s="62"/>
      <c r="EH795" s="62"/>
      <c r="EI795" s="62"/>
      <c r="EJ795" s="62"/>
      <c r="EK795" s="62"/>
      <c r="EL795" s="62" t="s">
        <v>103</v>
      </c>
      <c r="EM795" s="62"/>
      <c r="EN795" s="62"/>
      <c r="EO795" s="62"/>
      <c r="EP795" s="62"/>
      <c r="EQ795" s="62"/>
      <c r="ER795" s="62"/>
      <c r="ES795" s="62"/>
      <c r="ET795" s="62"/>
      <c r="EU795" s="62"/>
      <c r="EV795" s="62"/>
      <c r="EW795" s="62"/>
      <c r="EX795" s="6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  <c r="JU795" s="22"/>
      <c r="JV795" s="22"/>
      <c r="JW795" s="22"/>
      <c r="JX795" s="22"/>
      <c r="JY795" s="22"/>
      <c r="JZ795" s="22"/>
      <c r="KA795" s="22"/>
      <c r="KB795" s="22"/>
      <c r="KC795" s="22"/>
      <c r="KD795" s="22"/>
      <c r="KE795" s="22"/>
      <c r="KF795" s="22"/>
      <c r="KG795" s="22"/>
      <c r="KH795" s="22"/>
      <c r="KI795" s="22"/>
      <c r="KJ795" s="22"/>
      <c r="KK795" s="22"/>
      <c r="KL795" s="22"/>
      <c r="KM795" s="22"/>
      <c r="KN795" s="22"/>
      <c r="KO795" s="22"/>
      <c r="KP795" s="22"/>
      <c r="KQ795" s="22"/>
      <c r="KR795" s="22"/>
      <c r="KS795" s="22"/>
      <c r="KT795" s="22"/>
      <c r="KU795" s="22"/>
      <c r="KV795" s="22"/>
      <c r="KW795" s="22"/>
      <c r="KX795" s="22"/>
      <c r="KY795" s="22"/>
      <c r="KZ795" s="22"/>
      <c r="LA795" s="22"/>
      <c r="LB795" s="22"/>
      <c r="LC795" s="22"/>
      <c r="LD795" s="22"/>
      <c r="LE795" s="22"/>
      <c r="LF795" s="22"/>
      <c r="LG795" s="22"/>
      <c r="LH795" s="22"/>
      <c r="LI795" s="22"/>
      <c r="LJ795" s="22"/>
      <c r="LK795" s="22"/>
      <c r="LL795" s="22"/>
      <c r="LM795" s="22"/>
      <c r="LN795" s="22"/>
      <c r="LO795" s="22"/>
      <c r="LP795" s="22"/>
      <c r="LQ795" s="22"/>
      <c r="LR795" s="22"/>
      <c r="LS795" s="22"/>
      <c r="LT795" s="22"/>
      <c r="LU795" s="22"/>
      <c r="LV795" s="22"/>
      <c r="LW795" s="22"/>
      <c r="LX795" s="22"/>
      <c r="LY795" s="22"/>
      <c r="LZ795" s="22"/>
      <c r="MA795" s="22"/>
      <c r="MB795" s="22"/>
      <c r="MC795" s="22"/>
      <c r="MD795" s="22"/>
      <c r="ME795" s="22"/>
      <c r="MF795" s="22"/>
      <c r="MG795" s="22"/>
      <c r="MH795" s="22"/>
      <c r="MI795" s="22"/>
      <c r="MJ795" s="22"/>
      <c r="MK795" s="22"/>
      <c r="ML795" s="22"/>
      <c r="MM795" s="22"/>
      <c r="MN795" s="22"/>
      <c r="MO795" s="22"/>
      <c r="MP795" s="22"/>
    </row>
    <row r="796" spans="1:620" s="21" customFormat="1" ht="65.25" customHeight="1" x14ac:dyDescent="0.2">
      <c r="A796" s="43" t="s">
        <v>1028</v>
      </c>
      <c r="B796" s="44"/>
      <c r="C796" s="44"/>
      <c r="D796" s="44"/>
      <c r="E796" s="45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60" t="s">
        <v>618</v>
      </c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 t="s">
        <v>77</v>
      </c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84" t="s">
        <v>94</v>
      </c>
      <c r="AZ796" s="84"/>
      <c r="BA796" s="84"/>
      <c r="BB796" s="84"/>
      <c r="BC796" s="84"/>
      <c r="BD796" s="84"/>
      <c r="BE796" s="60" t="s">
        <v>95</v>
      </c>
      <c r="BF796" s="60"/>
      <c r="BG796" s="60"/>
      <c r="BH796" s="60"/>
      <c r="BI796" s="60"/>
      <c r="BJ796" s="60"/>
      <c r="BK796" s="60"/>
      <c r="BL796" s="60"/>
      <c r="BM796" s="60"/>
      <c r="BN796" s="59" t="s">
        <v>177</v>
      </c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76" t="s">
        <v>22</v>
      </c>
      <c r="BZ796" s="76"/>
      <c r="CA796" s="76"/>
      <c r="CB796" s="76"/>
      <c r="CC796" s="76"/>
      <c r="CD796" s="76"/>
      <c r="CE796" s="62" t="s">
        <v>80</v>
      </c>
      <c r="CF796" s="62"/>
      <c r="CG796" s="62"/>
      <c r="CH796" s="62"/>
      <c r="CI796" s="62"/>
      <c r="CJ796" s="62"/>
      <c r="CK796" s="62"/>
      <c r="CL796" s="62"/>
      <c r="CM796" s="62"/>
      <c r="CN796" s="85">
        <v>6402000</v>
      </c>
      <c r="CO796" s="85"/>
      <c r="CP796" s="85"/>
      <c r="CQ796" s="85"/>
      <c r="CR796" s="85"/>
      <c r="CS796" s="85"/>
      <c r="CT796" s="85"/>
      <c r="CU796" s="85"/>
      <c r="CV796" s="85"/>
      <c r="CW796" s="85"/>
      <c r="CX796" s="85"/>
      <c r="CY796" s="85"/>
      <c r="CZ796" s="85"/>
      <c r="DA796" s="85"/>
      <c r="DB796" s="59" t="s">
        <v>635</v>
      </c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 t="s">
        <v>645</v>
      </c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62" t="s">
        <v>102</v>
      </c>
      <c r="EA796" s="62"/>
      <c r="EB796" s="62"/>
      <c r="EC796" s="62"/>
      <c r="ED796" s="62"/>
      <c r="EE796" s="62"/>
      <c r="EF796" s="62"/>
      <c r="EG796" s="62"/>
      <c r="EH796" s="62"/>
      <c r="EI796" s="62"/>
      <c r="EJ796" s="62"/>
      <c r="EK796" s="62"/>
      <c r="EL796" s="62" t="s">
        <v>103</v>
      </c>
      <c r="EM796" s="62"/>
      <c r="EN796" s="62"/>
      <c r="EO796" s="62"/>
      <c r="EP796" s="62"/>
      <c r="EQ796" s="62"/>
      <c r="ER796" s="62"/>
      <c r="ES796" s="62"/>
      <c r="ET796" s="62"/>
      <c r="EU796" s="62"/>
      <c r="EV796" s="62"/>
      <c r="EW796" s="62"/>
      <c r="EX796" s="6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  <c r="JU796" s="22"/>
      <c r="JV796" s="22"/>
      <c r="JW796" s="22"/>
      <c r="JX796" s="22"/>
      <c r="JY796" s="22"/>
      <c r="JZ796" s="22"/>
      <c r="KA796" s="22"/>
      <c r="KB796" s="22"/>
      <c r="KC796" s="22"/>
      <c r="KD796" s="22"/>
      <c r="KE796" s="22"/>
      <c r="KF796" s="22"/>
      <c r="KG796" s="22"/>
      <c r="KH796" s="22"/>
      <c r="KI796" s="22"/>
      <c r="KJ796" s="22"/>
      <c r="KK796" s="22"/>
      <c r="KL796" s="22"/>
      <c r="KM796" s="22"/>
      <c r="KN796" s="22"/>
      <c r="KO796" s="22"/>
      <c r="KP796" s="22"/>
      <c r="KQ796" s="22"/>
      <c r="KR796" s="22"/>
      <c r="KS796" s="22"/>
      <c r="KT796" s="22"/>
      <c r="KU796" s="22"/>
      <c r="KV796" s="22"/>
      <c r="KW796" s="22"/>
      <c r="KX796" s="22"/>
      <c r="KY796" s="22"/>
      <c r="KZ796" s="22"/>
      <c r="LA796" s="22"/>
      <c r="LB796" s="22"/>
      <c r="LC796" s="22"/>
      <c r="LD796" s="22"/>
      <c r="LE796" s="22"/>
      <c r="LF796" s="22"/>
      <c r="LG796" s="22"/>
      <c r="LH796" s="22"/>
      <c r="LI796" s="22"/>
      <c r="LJ796" s="22"/>
      <c r="LK796" s="22"/>
      <c r="LL796" s="22"/>
      <c r="LM796" s="22"/>
      <c r="LN796" s="22"/>
      <c r="LO796" s="22"/>
      <c r="LP796" s="22"/>
      <c r="LQ796" s="22"/>
      <c r="LR796" s="22"/>
      <c r="LS796" s="22"/>
      <c r="LT796" s="22"/>
      <c r="LU796" s="22"/>
      <c r="LV796" s="22"/>
      <c r="LW796" s="22"/>
      <c r="LX796" s="22"/>
      <c r="LY796" s="22"/>
      <c r="LZ796" s="22"/>
      <c r="MA796" s="22"/>
      <c r="MB796" s="22"/>
      <c r="MC796" s="22"/>
      <c r="MD796" s="22"/>
      <c r="ME796" s="22"/>
      <c r="MF796" s="22"/>
      <c r="MG796" s="22"/>
      <c r="MH796" s="22"/>
      <c r="MI796" s="22"/>
      <c r="MJ796" s="22"/>
      <c r="MK796" s="22"/>
      <c r="ML796" s="22"/>
      <c r="MM796" s="22"/>
      <c r="MN796" s="22"/>
      <c r="MO796" s="22"/>
      <c r="MP796" s="22"/>
    </row>
    <row r="797" spans="1:620" ht="68.25" customHeight="1" x14ac:dyDescent="0.2">
      <c r="A797" s="43" t="s">
        <v>1029</v>
      </c>
      <c r="B797" s="44"/>
      <c r="C797" s="44"/>
      <c r="D797" s="44"/>
      <c r="E797" s="45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60" t="s">
        <v>546</v>
      </c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 t="s">
        <v>77</v>
      </c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84" t="s">
        <v>94</v>
      </c>
      <c r="AZ797" s="84"/>
      <c r="BA797" s="84"/>
      <c r="BB797" s="84"/>
      <c r="BC797" s="84"/>
      <c r="BD797" s="84"/>
      <c r="BE797" s="60" t="s">
        <v>95</v>
      </c>
      <c r="BF797" s="60"/>
      <c r="BG797" s="60"/>
      <c r="BH797" s="60"/>
      <c r="BI797" s="60"/>
      <c r="BJ797" s="60"/>
      <c r="BK797" s="60"/>
      <c r="BL797" s="60"/>
      <c r="BM797" s="60"/>
      <c r="BN797" s="80">
        <f>12+4</f>
        <v>16</v>
      </c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76" t="s">
        <v>22</v>
      </c>
      <c r="BZ797" s="76"/>
      <c r="CA797" s="76"/>
      <c r="CB797" s="76"/>
      <c r="CC797" s="76"/>
      <c r="CD797" s="76"/>
      <c r="CE797" s="62" t="s">
        <v>80</v>
      </c>
      <c r="CF797" s="62"/>
      <c r="CG797" s="62"/>
      <c r="CH797" s="62"/>
      <c r="CI797" s="62"/>
      <c r="CJ797" s="62"/>
      <c r="CK797" s="62"/>
      <c r="CL797" s="62"/>
      <c r="CM797" s="62"/>
      <c r="CN797" s="85">
        <v>2656500</v>
      </c>
      <c r="CO797" s="85"/>
      <c r="CP797" s="85"/>
      <c r="CQ797" s="85"/>
      <c r="CR797" s="85"/>
      <c r="CS797" s="85"/>
      <c r="CT797" s="85"/>
      <c r="CU797" s="85"/>
      <c r="CV797" s="85"/>
      <c r="CW797" s="85"/>
      <c r="CX797" s="85"/>
      <c r="CY797" s="85"/>
      <c r="CZ797" s="85"/>
      <c r="DA797" s="85"/>
      <c r="DB797" s="59" t="s">
        <v>635</v>
      </c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 t="s">
        <v>645</v>
      </c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62" t="s">
        <v>102</v>
      </c>
      <c r="EA797" s="62"/>
      <c r="EB797" s="62"/>
      <c r="EC797" s="62"/>
      <c r="ED797" s="62"/>
      <c r="EE797" s="62"/>
      <c r="EF797" s="62"/>
      <c r="EG797" s="62"/>
      <c r="EH797" s="62"/>
      <c r="EI797" s="62"/>
      <c r="EJ797" s="62"/>
      <c r="EK797" s="62"/>
      <c r="EL797" s="62" t="s">
        <v>103</v>
      </c>
      <c r="EM797" s="62"/>
      <c r="EN797" s="62"/>
      <c r="EO797" s="62"/>
      <c r="EP797" s="62"/>
      <c r="EQ797" s="62"/>
      <c r="ER797" s="62"/>
      <c r="ES797" s="62"/>
      <c r="ET797" s="62"/>
      <c r="EU797" s="62"/>
      <c r="EV797" s="62"/>
      <c r="EW797" s="62"/>
      <c r="EX797" s="62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  <c r="IW797" s="11"/>
      <c r="IX797" s="11"/>
      <c r="IY797" s="11"/>
      <c r="IZ797" s="11"/>
      <c r="JA797" s="11"/>
      <c r="JB797" s="11"/>
      <c r="JC797" s="11"/>
      <c r="JD797" s="11"/>
      <c r="JE797" s="11"/>
      <c r="JF797" s="11"/>
      <c r="JG797" s="11"/>
      <c r="JH797" s="11"/>
      <c r="JI797" s="11"/>
      <c r="JJ797" s="11"/>
      <c r="JK797" s="11"/>
      <c r="JL797" s="11"/>
      <c r="JM797" s="11"/>
      <c r="JN797" s="11"/>
      <c r="JO797" s="11"/>
      <c r="JP797" s="11"/>
      <c r="JQ797" s="11"/>
      <c r="JR797" s="11"/>
      <c r="JS797" s="11"/>
      <c r="JT797" s="11"/>
      <c r="JU797" s="11"/>
      <c r="JV797" s="11"/>
      <c r="JW797" s="11"/>
      <c r="JX797" s="11"/>
      <c r="JY797" s="11"/>
      <c r="JZ797" s="11"/>
      <c r="KA797" s="11"/>
      <c r="KB797" s="11"/>
      <c r="KC797" s="11"/>
      <c r="KD797" s="11"/>
      <c r="KE797" s="11"/>
      <c r="KF797" s="11"/>
      <c r="KG797" s="11"/>
      <c r="KH797" s="11"/>
      <c r="KI797" s="11"/>
      <c r="KJ797" s="11"/>
      <c r="KK797" s="11"/>
      <c r="KL797" s="11"/>
      <c r="KM797" s="11"/>
      <c r="KN797" s="11"/>
      <c r="KO797" s="11"/>
      <c r="KP797" s="11"/>
      <c r="KQ797" s="11"/>
      <c r="KR797" s="11"/>
      <c r="KS797" s="11"/>
      <c r="KT797" s="11"/>
      <c r="KU797" s="11"/>
      <c r="KV797" s="11"/>
      <c r="KW797" s="11"/>
      <c r="KX797" s="11"/>
      <c r="KY797" s="11"/>
      <c r="KZ797" s="11"/>
      <c r="LA797" s="11"/>
      <c r="LB797" s="11"/>
      <c r="LC797" s="11"/>
      <c r="LD797" s="11"/>
      <c r="LE797" s="11"/>
      <c r="LF797" s="11"/>
      <c r="LG797" s="11"/>
      <c r="LH797" s="11"/>
      <c r="LI797" s="11"/>
      <c r="LJ797" s="11"/>
      <c r="LK797" s="11"/>
      <c r="LL797" s="11"/>
      <c r="LM797" s="11"/>
      <c r="LN797" s="11"/>
      <c r="LO797" s="11"/>
      <c r="LP797" s="11"/>
      <c r="LQ797" s="11"/>
      <c r="LR797" s="11"/>
      <c r="LS797" s="11"/>
      <c r="LT797" s="11"/>
      <c r="LU797" s="11"/>
      <c r="LV797" s="11"/>
      <c r="LW797" s="11"/>
      <c r="LX797" s="11"/>
      <c r="LY797" s="11"/>
      <c r="LZ797" s="11"/>
      <c r="MA797" s="11"/>
      <c r="MB797" s="11"/>
      <c r="MC797" s="11"/>
      <c r="MD797" s="11"/>
      <c r="ME797" s="11"/>
      <c r="MF797" s="11"/>
      <c r="MG797" s="11"/>
      <c r="MH797" s="11"/>
      <c r="MI797" s="11"/>
      <c r="MJ797" s="11"/>
      <c r="MK797" s="11"/>
      <c r="ML797" s="11"/>
      <c r="MM797" s="11"/>
      <c r="MN797" s="11"/>
      <c r="MO797" s="11"/>
      <c r="MP797" s="11"/>
    </row>
    <row r="798" spans="1:620" s="21" customFormat="1" ht="79.5" customHeight="1" x14ac:dyDescent="0.2">
      <c r="A798" s="43" t="s">
        <v>1030</v>
      </c>
      <c r="B798" s="44"/>
      <c r="C798" s="44"/>
      <c r="D798" s="44"/>
      <c r="E798" s="45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60" t="s">
        <v>559</v>
      </c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 t="s">
        <v>77</v>
      </c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84" t="s">
        <v>94</v>
      </c>
      <c r="AZ798" s="84"/>
      <c r="BA798" s="84"/>
      <c r="BB798" s="84"/>
      <c r="BC798" s="84"/>
      <c r="BD798" s="84"/>
      <c r="BE798" s="60" t="s">
        <v>95</v>
      </c>
      <c r="BF798" s="60"/>
      <c r="BG798" s="60"/>
      <c r="BH798" s="60"/>
      <c r="BI798" s="60"/>
      <c r="BJ798" s="60"/>
      <c r="BK798" s="60"/>
      <c r="BL798" s="60"/>
      <c r="BM798" s="60"/>
      <c r="BN798" s="62">
        <f>24+15+120+3+48</f>
        <v>210</v>
      </c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76" t="s">
        <v>22</v>
      </c>
      <c r="BZ798" s="76"/>
      <c r="CA798" s="76"/>
      <c r="CB798" s="76"/>
      <c r="CC798" s="76"/>
      <c r="CD798" s="76"/>
      <c r="CE798" s="62" t="s">
        <v>80</v>
      </c>
      <c r="CF798" s="62"/>
      <c r="CG798" s="62"/>
      <c r="CH798" s="62"/>
      <c r="CI798" s="62"/>
      <c r="CJ798" s="62"/>
      <c r="CK798" s="62"/>
      <c r="CL798" s="62"/>
      <c r="CM798" s="62"/>
      <c r="CN798" s="85">
        <v>2000000</v>
      </c>
      <c r="CO798" s="85"/>
      <c r="CP798" s="85"/>
      <c r="CQ798" s="85"/>
      <c r="CR798" s="85"/>
      <c r="CS798" s="85"/>
      <c r="CT798" s="85"/>
      <c r="CU798" s="85"/>
      <c r="CV798" s="85"/>
      <c r="CW798" s="85"/>
      <c r="CX798" s="85"/>
      <c r="CY798" s="85"/>
      <c r="CZ798" s="85"/>
      <c r="DA798" s="85"/>
      <c r="DB798" s="59" t="s">
        <v>635</v>
      </c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 t="s">
        <v>645</v>
      </c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62" t="s">
        <v>102</v>
      </c>
      <c r="EA798" s="62"/>
      <c r="EB798" s="62"/>
      <c r="EC798" s="62"/>
      <c r="ED798" s="62"/>
      <c r="EE798" s="62"/>
      <c r="EF798" s="62"/>
      <c r="EG798" s="62"/>
      <c r="EH798" s="62"/>
      <c r="EI798" s="62"/>
      <c r="EJ798" s="62"/>
      <c r="EK798" s="62"/>
      <c r="EL798" s="62" t="s">
        <v>103</v>
      </c>
      <c r="EM798" s="62"/>
      <c r="EN798" s="62"/>
      <c r="EO798" s="62"/>
      <c r="EP798" s="62"/>
      <c r="EQ798" s="62"/>
      <c r="ER798" s="62"/>
      <c r="ES798" s="62"/>
      <c r="ET798" s="62"/>
      <c r="EU798" s="62"/>
      <c r="EV798" s="62"/>
      <c r="EW798" s="62"/>
      <c r="EX798" s="6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  <c r="JU798" s="22"/>
      <c r="JV798" s="22"/>
      <c r="JW798" s="22"/>
      <c r="JX798" s="22"/>
      <c r="JY798" s="22"/>
      <c r="JZ798" s="22"/>
      <c r="KA798" s="22"/>
      <c r="KB798" s="22"/>
      <c r="KC798" s="22"/>
      <c r="KD798" s="22"/>
      <c r="KE798" s="22"/>
      <c r="KF798" s="22"/>
      <c r="KG798" s="22"/>
      <c r="KH798" s="22"/>
      <c r="KI798" s="22"/>
      <c r="KJ798" s="22"/>
      <c r="KK798" s="22"/>
      <c r="KL798" s="22"/>
      <c r="KM798" s="22"/>
      <c r="KN798" s="22"/>
      <c r="KO798" s="22"/>
      <c r="KP798" s="22"/>
      <c r="KQ798" s="22"/>
      <c r="KR798" s="22"/>
      <c r="KS798" s="22"/>
      <c r="KT798" s="22"/>
      <c r="KU798" s="22"/>
      <c r="KV798" s="22"/>
      <c r="KW798" s="22"/>
      <c r="KX798" s="22"/>
      <c r="KY798" s="22"/>
      <c r="KZ798" s="22"/>
      <c r="LA798" s="22"/>
      <c r="LB798" s="22"/>
      <c r="LC798" s="22"/>
      <c r="LD798" s="22"/>
      <c r="LE798" s="22"/>
      <c r="LF798" s="22"/>
      <c r="LG798" s="22"/>
      <c r="LH798" s="22"/>
      <c r="LI798" s="22"/>
      <c r="LJ798" s="22"/>
      <c r="LK798" s="22"/>
      <c r="LL798" s="22"/>
      <c r="LM798" s="22"/>
      <c r="LN798" s="22"/>
      <c r="LO798" s="22"/>
      <c r="LP798" s="22"/>
      <c r="LQ798" s="22"/>
      <c r="LR798" s="22"/>
      <c r="LS798" s="22"/>
      <c r="LT798" s="22"/>
      <c r="LU798" s="22"/>
      <c r="LV798" s="22"/>
      <c r="LW798" s="22"/>
      <c r="LX798" s="22"/>
      <c r="LY798" s="22"/>
      <c r="LZ798" s="22"/>
      <c r="MA798" s="22"/>
      <c r="MB798" s="22"/>
      <c r="MC798" s="22"/>
      <c r="MD798" s="22"/>
      <c r="ME798" s="22"/>
      <c r="MF798" s="22"/>
      <c r="MG798" s="22"/>
      <c r="MH798" s="22"/>
      <c r="MI798" s="22"/>
      <c r="MJ798" s="22"/>
      <c r="MK798" s="22"/>
      <c r="ML798" s="22"/>
      <c r="MM798" s="22"/>
      <c r="MN798" s="22"/>
      <c r="MO798" s="22"/>
      <c r="MP798" s="22"/>
    </row>
    <row r="799" spans="1:620" s="21" customFormat="1" ht="39.75" customHeight="1" x14ac:dyDescent="0.2">
      <c r="A799" s="43" t="s">
        <v>1031</v>
      </c>
      <c r="B799" s="44"/>
      <c r="C799" s="44"/>
      <c r="D799" s="44"/>
      <c r="E799" s="45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60" t="s">
        <v>617</v>
      </c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 t="s">
        <v>77</v>
      </c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84" t="s">
        <v>94</v>
      </c>
      <c r="AZ799" s="84"/>
      <c r="BA799" s="84"/>
      <c r="BB799" s="84"/>
      <c r="BC799" s="84"/>
      <c r="BD799" s="84"/>
      <c r="BE799" s="60" t="s">
        <v>95</v>
      </c>
      <c r="BF799" s="60"/>
      <c r="BG799" s="60"/>
      <c r="BH799" s="60"/>
      <c r="BI799" s="60"/>
      <c r="BJ799" s="60"/>
      <c r="BK799" s="60"/>
      <c r="BL799" s="60"/>
      <c r="BM799" s="60"/>
      <c r="BN799" s="58">
        <v>300</v>
      </c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  <c r="BY799" s="76" t="s">
        <v>22</v>
      </c>
      <c r="BZ799" s="76"/>
      <c r="CA799" s="76"/>
      <c r="CB799" s="76"/>
      <c r="CC799" s="76"/>
      <c r="CD799" s="76"/>
      <c r="CE799" s="62" t="s">
        <v>80</v>
      </c>
      <c r="CF799" s="62"/>
      <c r="CG799" s="62"/>
      <c r="CH799" s="62"/>
      <c r="CI799" s="62"/>
      <c r="CJ799" s="62"/>
      <c r="CK799" s="62"/>
      <c r="CL799" s="62"/>
      <c r="CM799" s="62"/>
      <c r="CN799" s="85">
        <v>19810750</v>
      </c>
      <c r="CO799" s="85"/>
      <c r="CP799" s="85"/>
      <c r="CQ799" s="85"/>
      <c r="CR799" s="85"/>
      <c r="CS799" s="85"/>
      <c r="CT799" s="85"/>
      <c r="CU799" s="85"/>
      <c r="CV799" s="85"/>
      <c r="CW799" s="85"/>
      <c r="CX799" s="85"/>
      <c r="CY799" s="85"/>
      <c r="CZ799" s="85"/>
      <c r="DA799" s="85"/>
      <c r="DB799" s="59" t="s">
        <v>635</v>
      </c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 t="s">
        <v>645</v>
      </c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62" t="s">
        <v>102</v>
      </c>
      <c r="EA799" s="62"/>
      <c r="EB799" s="62"/>
      <c r="EC799" s="62"/>
      <c r="ED799" s="62"/>
      <c r="EE799" s="62"/>
      <c r="EF799" s="62"/>
      <c r="EG799" s="62"/>
      <c r="EH799" s="62"/>
      <c r="EI799" s="62"/>
      <c r="EJ799" s="62"/>
      <c r="EK799" s="62"/>
      <c r="EL799" s="62" t="s">
        <v>103</v>
      </c>
      <c r="EM799" s="62"/>
      <c r="EN799" s="62"/>
      <c r="EO799" s="62"/>
      <c r="EP799" s="62"/>
      <c r="EQ799" s="62"/>
      <c r="ER799" s="62"/>
      <c r="ES799" s="62"/>
      <c r="ET799" s="62"/>
      <c r="EU799" s="62"/>
      <c r="EV799" s="62"/>
      <c r="EW799" s="62"/>
      <c r="EX799" s="6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  <c r="JU799" s="22"/>
      <c r="JV799" s="22"/>
      <c r="JW799" s="22"/>
      <c r="JX799" s="22"/>
      <c r="JY799" s="22"/>
      <c r="JZ799" s="22"/>
      <c r="KA799" s="22"/>
      <c r="KB799" s="22"/>
      <c r="KC799" s="22"/>
      <c r="KD799" s="22"/>
      <c r="KE799" s="22"/>
      <c r="KF799" s="22"/>
      <c r="KG799" s="22"/>
      <c r="KH799" s="22"/>
      <c r="KI799" s="22"/>
      <c r="KJ799" s="22"/>
      <c r="KK799" s="22"/>
      <c r="KL799" s="22"/>
      <c r="KM799" s="22"/>
      <c r="KN799" s="22"/>
      <c r="KO799" s="22"/>
      <c r="KP799" s="22"/>
      <c r="KQ799" s="22"/>
      <c r="KR799" s="22"/>
      <c r="KS799" s="22"/>
      <c r="KT799" s="22"/>
      <c r="KU799" s="22"/>
      <c r="KV799" s="22"/>
      <c r="KW799" s="22"/>
      <c r="KX799" s="22"/>
      <c r="KY799" s="22"/>
      <c r="KZ799" s="22"/>
      <c r="LA799" s="22"/>
      <c r="LB799" s="22"/>
      <c r="LC799" s="22"/>
      <c r="LD799" s="22"/>
      <c r="LE799" s="22"/>
      <c r="LF799" s="22"/>
      <c r="LG799" s="22"/>
      <c r="LH799" s="22"/>
      <c r="LI799" s="22"/>
      <c r="LJ799" s="22"/>
      <c r="LK799" s="22"/>
      <c r="LL799" s="22"/>
      <c r="LM799" s="22"/>
      <c r="LN799" s="22"/>
      <c r="LO799" s="22"/>
      <c r="LP799" s="22"/>
      <c r="LQ799" s="22"/>
      <c r="LR799" s="22"/>
      <c r="LS799" s="22"/>
      <c r="LT799" s="22"/>
      <c r="LU799" s="22"/>
      <c r="LV799" s="22"/>
      <c r="LW799" s="22"/>
      <c r="LX799" s="22"/>
      <c r="LY799" s="22"/>
      <c r="LZ799" s="22"/>
      <c r="MA799" s="22"/>
      <c r="MB799" s="22"/>
      <c r="MC799" s="22"/>
      <c r="MD799" s="22"/>
      <c r="ME799" s="22"/>
      <c r="MF799" s="22"/>
      <c r="MG799" s="22"/>
      <c r="MH799" s="22"/>
      <c r="MI799" s="22"/>
      <c r="MJ799" s="22"/>
      <c r="MK799" s="22"/>
      <c r="ML799" s="22"/>
      <c r="MM799" s="22"/>
      <c r="MN799" s="22"/>
      <c r="MO799" s="22"/>
      <c r="MP799" s="22"/>
    </row>
    <row r="800" spans="1:620" s="21" customFormat="1" ht="66.75" customHeight="1" x14ac:dyDescent="0.2">
      <c r="A800" s="43" t="s">
        <v>1032</v>
      </c>
      <c r="B800" s="44"/>
      <c r="C800" s="44"/>
      <c r="D800" s="44"/>
      <c r="E800" s="45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60" t="s">
        <v>556</v>
      </c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 t="s">
        <v>77</v>
      </c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84" t="s">
        <v>78</v>
      </c>
      <c r="AZ800" s="84"/>
      <c r="BA800" s="84"/>
      <c r="BB800" s="84"/>
      <c r="BC800" s="84"/>
      <c r="BD800" s="84"/>
      <c r="BE800" s="60" t="s">
        <v>79</v>
      </c>
      <c r="BF800" s="60"/>
      <c r="BG800" s="60"/>
      <c r="BH800" s="60"/>
      <c r="BI800" s="60"/>
      <c r="BJ800" s="60"/>
      <c r="BK800" s="60"/>
      <c r="BL800" s="60"/>
      <c r="BM800" s="60"/>
      <c r="BN800" s="59" t="s">
        <v>74</v>
      </c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76" t="s">
        <v>22</v>
      </c>
      <c r="BZ800" s="76"/>
      <c r="CA800" s="76"/>
      <c r="CB800" s="76"/>
      <c r="CC800" s="76"/>
      <c r="CD800" s="76"/>
      <c r="CE800" s="62" t="s">
        <v>80</v>
      </c>
      <c r="CF800" s="62"/>
      <c r="CG800" s="62"/>
      <c r="CH800" s="62"/>
      <c r="CI800" s="62"/>
      <c r="CJ800" s="62"/>
      <c r="CK800" s="62"/>
      <c r="CL800" s="62"/>
      <c r="CM800" s="62"/>
      <c r="CN800" s="85">
        <v>8574148</v>
      </c>
      <c r="CO800" s="85"/>
      <c r="CP800" s="85"/>
      <c r="CQ800" s="85"/>
      <c r="CR800" s="85"/>
      <c r="CS800" s="85"/>
      <c r="CT800" s="85"/>
      <c r="CU800" s="85"/>
      <c r="CV800" s="85"/>
      <c r="CW800" s="85"/>
      <c r="CX800" s="85"/>
      <c r="CY800" s="85"/>
      <c r="CZ800" s="85"/>
      <c r="DA800" s="85"/>
      <c r="DB800" s="59" t="s">
        <v>635</v>
      </c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 t="s">
        <v>645</v>
      </c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62" t="s">
        <v>102</v>
      </c>
      <c r="EA800" s="62"/>
      <c r="EB800" s="62"/>
      <c r="EC800" s="62"/>
      <c r="ED800" s="62"/>
      <c r="EE800" s="62"/>
      <c r="EF800" s="62"/>
      <c r="EG800" s="62"/>
      <c r="EH800" s="62"/>
      <c r="EI800" s="62"/>
      <c r="EJ800" s="62"/>
      <c r="EK800" s="62"/>
      <c r="EL800" s="62" t="s">
        <v>103</v>
      </c>
      <c r="EM800" s="62"/>
      <c r="EN800" s="62"/>
      <c r="EO800" s="62"/>
      <c r="EP800" s="62"/>
      <c r="EQ800" s="62"/>
      <c r="ER800" s="62"/>
      <c r="ES800" s="62"/>
      <c r="ET800" s="62"/>
      <c r="EU800" s="62"/>
      <c r="EV800" s="62"/>
      <c r="EW800" s="62"/>
      <c r="EX800" s="6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  <c r="JU800" s="22"/>
      <c r="JV800" s="22"/>
      <c r="JW800" s="22"/>
      <c r="JX800" s="22"/>
      <c r="JY800" s="22"/>
      <c r="JZ800" s="22"/>
      <c r="KA800" s="22"/>
      <c r="KB800" s="22"/>
      <c r="KC800" s="22"/>
      <c r="KD800" s="22"/>
      <c r="KE800" s="22"/>
      <c r="KF800" s="22"/>
      <c r="KG800" s="22"/>
      <c r="KH800" s="22"/>
      <c r="KI800" s="22"/>
      <c r="KJ800" s="22"/>
      <c r="KK800" s="22"/>
      <c r="KL800" s="22"/>
      <c r="KM800" s="22"/>
      <c r="KN800" s="22"/>
      <c r="KO800" s="22"/>
      <c r="KP800" s="22"/>
      <c r="KQ800" s="22"/>
      <c r="KR800" s="22"/>
      <c r="KS800" s="22"/>
      <c r="KT800" s="22"/>
      <c r="KU800" s="22"/>
      <c r="KV800" s="22"/>
      <c r="KW800" s="22"/>
      <c r="KX800" s="22"/>
      <c r="KY800" s="22"/>
      <c r="KZ800" s="22"/>
      <c r="LA800" s="22"/>
      <c r="LB800" s="22"/>
      <c r="LC800" s="22"/>
      <c r="LD800" s="22"/>
      <c r="LE800" s="22"/>
      <c r="LF800" s="22"/>
      <c r="LG800" s="22"/>
      <c r="LH800" s="22"/>
      <c r="LI800" s="22"/>
      <c r="LJ800" s="22"/>
      <c r="LK800" s="22"/>
      <c r="LL800" s="22"/>
      <c r="LM800" s="22"/>
      <c r="LN800" s="22"/>
      <c r="LO800" s="22"/>
      <c r="LP800" s="22"/>
      <c r="LQ800" s="22"/>
      <c r="LR800" s="22"/>
      <c r="LS800" s="22"/>
      <c r="LT800" s="22"/>
      <c r="LU800" s="22"/>
      <c r="LV800" s="22"/>
      <c r="LW800" s="22"/>
      <c r="LX800" s="22"/>
      <c r="LY800" s="22"/>
      <c r="LZ800" s="22"/>
      <c r="MA800" s="22"/>
      <c r="MB800" s="22"/>
      <c r="MC800" s="22"/>
      <c r="MD800" s="22"/>
      <c r="ME800" s="22"/>
      <c r="MF800" s="22"/>
      <c r="MG800" s="22"/>
      <c r="MH800" s="22"/>
      <c r="MI800" s="22"/>
      <c r="MJ800" s="22"/>
      <c r="MK800" s="22"/>
      <c r="ML800" s="22"/>
      <c r="MM800" s="22"/>
      <c r="MN800" s="22"/>
      <c r="MO800" s="22"/>
      <c r="MP800" s="22"/>
    </row>
    <row r="801" spans="1:459" s="21" customFormat="1" ht="69" customHeight="1" x14ac:dyDescent="0.2">
      <c r="A801" s="43" t="s">
        <v>1033</v>
      </c>
      <c r="B801" s="44"/>
      <c r="C801" s="44"/>
      <c r="D801" s="44"/>
      <c r="E801" s="45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60" t="s">
        <v>618</v>
      </c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 t="s">
        <v>77</v>
      </c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84" t="s">
        <v>94</v>
      </c>
      <c r="AZ801" s="84"/>
      <c r="BA801" s="84"/>
      <c r="BB801" s="84"/>
      <c r="BC801" s="84"/>
      <c r="BD801" s="84"/>
      <c r="BE801" s="60" t="s">
        <v>95</v>
      </c>
      <c r="BF801" s="60"/>
      <c r="BG801" s="60"/>
      <c r="BH801" s="60"/>
      <c r="BI801" s="60"/>
      <c r="BJ801" s="60"/>
      <c r="BK801" s="60"/>
      <c r="BL801" s="60"/>
      <c r="BM801" s="60"/>
      <c r="BN801" s="59" t="s">
        <v>177</v>
      </c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76" t="s">
        <v>22</v>
      </c>
      <c r="BZ801" s="76"/>
      <c r="CA801" s="76"/>
      <c r="CB801" s="76"/>
      <c r="CC801" s="76"/>
      <c r="CD801" s="76"/>
      <c r="CE801" s="62" t="s">
        <v>80</v>
      </c>
      <c r="CF801" s="62"/>
      <c r="CG801" s="62"/>
      <c r="CH801" s="62"/>
      <c r="CI801" s="62"/>
      <c r="CJ801" s="62"/>
      <c r="CK801" s="62"/>
      <c r="CL801" s="62"/>
      <c r="CM801" s="62"/>
      <c r="CN801" s="85">
        <v>6402000</v>
      </c>
      <c r="CO801" s="85"/>
      <c r="CP801" s="85"/>
      <c r="CQ801" s="85"/>
      <c r="CR801" s="85"/>
      <c r="CS801" s="85"/>
      <c r="CT801" s="85"/>
      <c r="CU801" s="85"/>
      <c r="CV801" s="85"/>
      <c r="CW801" s="85"/>
      <c r="CX801" s="85"/>
      <c r="CY801" s="85"/>
      <c r="CZ801" s="85"/>
      <c r="DA801" s="85"/>
      <c r="DB801" s="59" t="s">
        <v>635</v>
      </c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 t="s">
        <v>645</v>
      </c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86" t="s">
        <v>102</v>
      </c>
      <c r="EA801" s="86"/>
      <c r="EB801" s="86"/>
      <c r="EC801" s="86"/>
      <c r="ED801" s="86"/>
      <c r="EE801" s="86"/>
      <c r="EF801" s="86"/>
      <c r="EG801" s="86"/>
      <c r="EH801" s="86"/>
      <c r="EI801" s="86"/>
      <c r="EJ801" s="86"/>
      <c r="EK801" s="86"/>
      <c r="EL801" s="62" t="s">
        <v>103</v>
      </c>
      <c r="EM801" s="62"/>
      <c r="EN801" s="62"/>
      <c r="EO801" s="62"/>
      <c r="EP801" s="62"/>
      <c r="EQ801" s="62"/>
      <c r="ER801" s="62"/>
      <c r="ES801" s="62"/>
      <c r="ET801" s="62"/>
      <c r="EU801" s="62"/>
      <c r="EV801" s="62"/>
      <c r="EW801" s="62"/>
      <c r="EX801" s="6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  <c r="JU801" s="22"/>
      <c r="JV801" s="22"/>
      <c r="JW801" s="22"/>
      <c r="JX801" s="22"/>
      <c r="JY801" s="22"/>
      <c r="JZ801" s="22"/>
      <c r="KA801" s="22"/>
      <c r="KB801" s="22"/>
      <c r="KC801" s="22"/>
      <c r="KD801" s="22"/>
      <c r="KE801" s="22"/>
      <c r="KF801" s="22"/>
      <c r="KG801" s="22"/>
      <c r="KH801" s="22"/>
      <c r="KI801" s="22"/>
      <c r="KJ801" s="22"/>
      <c r="KK801" s="22"/>
      <c r="KL801" s="22"/>
      <c r="KM801" s="22"/>
      <c r="KN801" s="22"/>
      <c r="KO801" s="22"/>
      <c r="KP801" s="22"/>
      <c r="KQ801" s="22"/>
      <c r="KR801" s="22"/>
      <c r="KS801" s="22"/>
      <c r="KT801" s="22"/>
      <c r="KU801" s="22"/>
      <c r="KV801" s="22"/>
      <c r="KW801" s="22"/>
      <c r="KX801" s="22"/>
      <c r="KY801" s="22"/>
      <c r="KZ801" s="22"/>
      <c r="LA801" s="22"/>
      <c r="LB801" s="22"/>
      <c r="LC801" s="22"/>
      <c r="LD801" s="22"/>
      <c r="LE801" s="22"/>
      <c r="LF801" s="22"/>
      <c r="LG801" s="22"/>
      <c r="LH801" s="22"/>
      <c r="LI801" s="22"/>
      <c r="LJ801" s="22"/>
      <c r="LK801" s="22"/>
      <c r="LL801" s="22"/>
      <c r="LM801" s="22"/>
      <c r="LN801" s="22"/>
      <c r="LO801" s="22"/>
      <c r="LP801" s="22"/>
      <c r="LQ801" s="22"/>
      <c r="LR801" s="22"/>
      <c r="LS801" s="22"/>
      <c r="LT801" s="22"/>
      <c r="LU801" s="22"/>
      <c r="LV801" s="22"/>
      <c r="LW801" s="22"/>
      <c r="LX801" s="22"/>
      <c r="LY801" s="22"/>
      <c r="LZ801" s="22"/>
      <c r="MA801" s="22"/>
      <c r="MB801" s="22"/>
      <c r="MC801" s="22"/>
      <c r="MD801" s="22"/>
      <c r="ME801" s="22"/>
      <c r="MF801" s="22"/>
      <c r="MG801" s="22"/>
      <c r="MH801" s="22"/>
      <c r="MI801" s="22"/>
      <c r="MJ801" s="22"/>
      <c r="MK801" s="22"/>
      <c r="ML801" s="22"/>
      <c r="MM801" s="22"/>
      <c r="MN801" s="22"/>
      <c r="MO801" s="22"/>
      <c r="MP801" s="22"/>
    </row>
    <row r="802" spans="1:459" s="21" customFormat="1" ht="70.5" customHeight="1" x14ac:dyDescent="0.2">
      <c r="A802" s="43" t="s">
        <v>1034</v>
      </c>
      <c r="B802" s="44"/>
      <c r="C802" s="44"/>
      <c r="D802" s="44"/>
      <c r="E802" s="45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60" t="s">
        <v>546</v>
      </c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 t="s">
        <v>77</v>
      </c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84" t="s">
        <v>94</v>
      </c>
      <c r="AZ802" s="84"/>
      <c r="BA802" s="84"/>
      <c r="BB802" s="84"/>
      <c r="BC802" s="84"/>
      <c r="BD802" s="84"/>
      <c r="BE802" s="60" t="s">
        <v>95</v>
      </c>
      <c r="BF802" s="60"/>
      <c r="BG802" s="60"/>
      <c r="BH802" s="60"/>
      <c r="BI802" s="60"/>
      <c r="BJ802" s="60"/>
      <c r="BK802" s="60"/>
      <c r="BL802" s="60"/>
      <c r="BM802" s="60"/>
      <c r="BN802" s="80">
        <f>12+4</f>
        <v>16</v>
      </c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76" t="s">
        <v>22</v>
      </c>
      <c r="BZ802" s="76"/>
      <c r="CA802" s="76"/>
      <c r="CB802" s="76"/>
      <c r="CC802" s="76"/>
      <c r="CD802" s="76"/>
      <c r="CE802" s="62" t="s">
        <v>80</v>
      </c>
      <c r="CF802" s="62"/>
      <c r="CG802" s="62"/>
      <c r="CH802" s="62"/>
      <c r="CI802" s="62"/>
      <c r="CJ802" s="62"/>
      <c r="CK802" s="62"/>
      <c r="CL802" s="62"/>
      <c r="CM802" s="62"/>
      <c r="CN802" s="85">
        <v>2656500</v>
      </c>
      <c r="CO802" s="85"/>
      <c r="CP802" s="85"/>
      <c r="CQ802" s="85"/>
      <c r="CR802" s="85"/>
      <c r="CS802" s="85"/>
      <c r="CT802" s="85"/>
      <c r="CU802" s="85"/>
      <c r="CV802" s="85"/>
      <c r="CW802" s="85"/>
      <c r="CX802" s="85"/>
      <c r="CY802" s="85"/>
      <c r="CZ802" s="85"/>
      <c r="DA802" s="85"/>
      <c r="DB802" s="59" t="s">
        <v>635</v>
      </c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 t="s">
        <v>645</v>
      </c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62" t="s">
        <v>102</v>
      </c>
      <c r="EA802" s="62"/>
      <c r="EB802" s="62"/>
      <c r="EC802" s="62"/>
      <c r="ED802" s="62"/>
      <c r="EE802" s="62"/>
      <c r="EF802" s="62"/>
      <c r="EG802" s="62"/>
      <c r="EH802" s="62"/>
      <c r="EI802" s="62"/>
      <c r="EJ802" s="62"/>
      <c r="EK802" s="62"/>
      <c r="EL802" s="62" t="s">
        <v>103</v>
      </c>
      <c r="EM802" s="62"/>
      <c r="EN802" s="62"/>
      <c r="EO802" s="62"/>
      <c r="EP802" s="62"/>
      <c r="EQ802" s="62"/>
      <c r="ER802" s="62"/>
      <c r="ES802" s="62"/>
      <c r="ET802" s="62"/>
      <c r="EU802" s="62"/>
      <c r="EV802" s="62"/>
      <c r="EW802" s="62"/>
      <c r="EX802" s="6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  <c r="JU802" s="22"/>
      <c r="JV802" s="22"/>
      <c r="JW802" s="22"/>
      <c r="JX802" s="22"/>
      <c r="JY802" s="22"/>
      <c r="JZ802" s="22"/>
      <c r="KA802" s="22"/>
      <c r="KB802" s="22"/>
      <c r="KC802" s="22"/>
      <c r="KD802" s="22"/>
      <c r="KE802" s="22"/>
      <c r="KF802" s="22"/>
      <c r="KG802" s="22"/>
      <c r="KH802" s="22"/>
      <c r="KI802" s="22"/>
      <c r="KJ802" s="22"/>
      <c r="KK802" s="22"/>
      <c r="KL802" s="22"/>
      <c r="KM802" s="22"/>
      <c r="KN802" s="22"/>
      <c r="KO802" s="22"/>
      <c r="KP802" s="22"/>
      <c r="KQ802" s="22"/>
      <c r="KR802" s="22"/>
      <c r="KS802" s="22"/>
      <c r="KT802" s="22"/>
      <c r="KU802" s="22"/>
      <c r="KV802" s="22"/>
      <c r="KW802" s="22"/>
      <c r="KX802" s="22"/>
      <c r="KY802" s="22"/>
      <c r="KZ802" s="22"/>
      <c r="LA802" s="22"/>
      <c r="LB802" s="22"/>
      <c r="LC802" s="22"/>
      <c r="LD802" s="22"/>
      <c r="LE802" s="22"/>
      <c r="LF802" s="22"/>
      <c r="LG802" s="22"/>
      <c r="LH802" s="22"/>
      <c r="LI802" s="22"/>
      <c r="LJ802" s="22"/>
      <c r="LK802" s="22"/>
      <c r="LL802" s="22"/>
      <c r="LM802" s="22"/>
      <c r="LN802" s="22"/>
      <c r="LO802" s="22"/>
      <c r="LP802" s="22"/>
      <c r="LQ802" s="22"/>
      <c r="LR802" s="22"/>
      <c r="LS802" s="22"/>
      <c r="LT802" s="22"/>
      <c r="LU802" s="22"/>
      <c r="LV802" s="22"/>
      <c r="LW802" s="22"/>
      <c r="LX802" s="22"/>
      <c r="LY802" s="22"/>
      <c r="LZ802" s="22"/>
      <c r="MA802" s="22"/>
      <c r="MB802" s="22"/>
      <c r="MC802" s="22"/>
      <c r="MD802" s="22"/>
      <c r="ME802" s="22"/>
      <c r="MF802" s="22"/>
      <c r="MG802" s="22"/>
      <c r="MH802" s="22"/>
      <c r="MI802" s="22"/>
      <c r="MJ802" s="22"/>
      <c r="MK802" s="22"/>
      <c r="ML802" s="22"/>
      <c r="MM802" s="22"/>
      <c r="MN802" s="22"/>
      <c r="MO802" s="22"/>
      <c r="MP802" s="22"/>
    </row>
    <row r="803" spans="1:459" s="21" customFormat="1" ht="78.75" customHeight="1" x14ac:dyDescent="0.2">
      <c r="A803" s="43" t="s">
        <v>1035</v>
      </c>
      <c r="B803" s="44"/>
      <c r="C803" s="44"/>
      <c r="D803" s="44"/>
      <c r="E803" s="45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60" t="s">
        <v>559</v>
      </c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 t="s">
        <v>77</v>
      </c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84" t="s">
        <v>94</v>
      </c>
      <c r="AZ803" s="84"/>
      <c r="BA803" s="84"/>
      <c r="BB803" s="84"/>
      <c r="BC803" s="84"/>
      <c r="BD803" s="84"/>
      <c r="BE803" s="60" t="s">
        <v>95</v>
      </c>
      <c r="BF803" s="60"/>
      <c r="BG803" s="60"/>
      <c r="BH803" s="60"/>
      <c r="BI803" s="60"/>
      <c r="BJ803" s="60"/>
      <c r="BK803" s="60"/>
      <c r="BL803" s="60"/>
      <c r="BM803" s="60"/>
      <c r="BN803" s="62">
        <f>24+15+120+3+48</f>
        <v>210</v>
      </c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76" t="s">
        <v>22</v>
      </c>
      <c r="BZ803" s="76"/>
      <c r="CA803" s="76"/>
      <c r="CB803" s="76"/>
      <c r="CC803" s="76"/>
      <c r="CD803" s="76"/>
      <c r="CE803" s="62" t="s">
        <v>80</v>
      </c>
      <c r="CF803" s="62"/>
      <c r="CG803" s="62"/>
      <c r="CH803" s="62"/>
      <c r="CI803" s="62"/>
      <c r="CJ803" s="62"/>
      <c r="CK803" s="62"/>
      <c r="CL803" s="62"/>
      <c r="CM803" s="62"/>
      <c r="CN803" s="85">
        <v>2000000</v>
      </c>
      <c r="CO803" s="85"/>
      <c r="CP803" s="85"/>
      <c r="CQ803" s="85"/>
      <c r="CR803" s="85"/>
      <c r="CS803" s="85"/>
      <c r="CT803" s="85"/>
      <c r="CU803" s="85"/>
      <c r="CV803" s="85"/>
      <c r="CW803" s="85"/>
      <c r="CX803" s="85"/>
      <c r="CY803" s="85"/>
      <c r="CZ803" s="85"/>
      <c r="DA803" s="85"/>
      <c r="DB803" s="59" t="s">
        <v>635</v>
      </c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 t="s">
        <v>645</v>
      </c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62" t="s">
        <v>102</v>
      </c>
      <c r="EA803" s="62"/>
      <c r="EB803" s="62"/>
      <c r="EC803" s="62"/>
      <c r="ED803" s="62"/>
      <c r="EE803" s="62"/>
      <c r="EF803" s="62"/>
      <c r="EG803" s="62"/>
      <c r="EH803" s="62"/>
      <c r="EI803" s="62"/>
      <c r="EJ803" s="62"/>
      <c r="EK803" s="62"/>
      <c r="EL803" s="62" t="s">
        <v>103</v>
      </c>
      <c r="EM803" s="62"/>
      <c r="EN803" s="62"/>
      <c r="EO803" s="62"/>
      <c r="EP803" s="62"/>
      <c r="EQ803" s="62"/>
      <c r="ER803" s="62"/>
      <c r="ES803" s="62"/>
      <c r="ET803" s="62"/>
      <c r="EU803" s="62"/>
      <c r="EV803" s="62"/>
      <c r="EW803" s="62"/>
      <c r="EX803" s="6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  <c r="JU803" s="22"/>
      <c r="JV803" s="22"/>
      <c r="JW803" s="22"/>
      <c r="JX803" s="22"/>
      <c r="JY803" s="22"/>
      <c r="JZ803" s="22"/>
      <c r="KA803" s="22"/>
      <c r="KB803" s="22"/>
      <c r="KC803" s="22"/>
      <c r="KD803" s="22"/>
      <c r="KE803" s="22"/>
      <c r="KF803" s="22"/>
      <c r="KG803" s="22"/>
      <c r="KH803" s="22"/>
      <c r="KI803" s="22"/>
      <c r="KJ803" s="22"/>
      <c r="KK803" s="22"/>
      <c r="KL803" s="22"/>
      <c r="KM803" s="22"/>
      <c r="KN803" s="22"/>
      <c r="KO803" s="22"/>
      <c r="KP803" s="22"/>
      <c r="KQ803" s="22"/>
      <c r="KR803" s="22"/>
      <c r="KS803" s="22"/>
      <c r="KT803" s="22"/>
      <c r="KU803" s="22"/>
      <c r="KV803" s="22"/>
      <c r="KW803" s="22"/>
      <c r="KX803" s="22"/>
      <c r="KY803" s="22"/>
      <c r="KZ803" s="22"/>
      <c r="LA803" s="22"/>
      <c r="LB803" s="22"/>
      <c r="LC803" s="22"/>
      <c r="LD803" s="22"/>
      <c r="LE803" s="22"/>
      <c r="LF803" s="22"/>
      <c r="LG803" s="22"/>
      <c r="LH803" s="22"/>
      <c r="LI803" s="22"/>
      <c r="LJ803" s="22"/>
      <c r="LK803" s="22"/>
      <c r="LL803" s="22"/>
      <c r="LM803" s="22"/>
      <c r="LN803" s="22"/>
      <c r="LO803" s="22"/>
      <c r="LP803" s="22"/>
      <c r="LQ803" s="22"/>
      <c r="LR803" s="22"/>
      <c r="LS803" s="22"/>
      <c r="LT803" s="22"/>
      <c r="LU803" s="22"/>
      <c r="LV803" s="22"/>
      <c r="LW803" s="22"/>
      <c r="LX803" s="22"/>
      <c r="LY803" s="22"/>
      <c r="LZ803" s="22"/>
      <c r="MA803" s="22"/>
      <c r="MB803" s="22"/>
      <c r="MC803" s="22"/>
      <c r="MD803" s="22"/>
      <c r="ME803" s="22"/>
      <c r="MF803" s="22"/>
      <c r="MG803" s="22"/>
      <c r="MH803" s="22"/>
      <c r="MI803" s="22"/>
      <c r="MJ803" s="22"/>
      <c r="MK803" s="22"/>
      <c r="ML803" s="22"/>
      <c r="MM803" s="22"/>
      <c r="MN803" s="22"/>
      <c r="MO803" s="22"/>
      <c r="MP803" s="22"/>
    </row>
    <row r="804" spans="1:459" s="27" customFormat="1" ht="39" customHeight="1" x14ac:dyDescent="0.2">
      <c r="A804" s="43" t="s">
        <v>1036</v>
      </c>
      <c r="B804" s="44"/>
      <c r="C804" s="44"/>
      <c r="D804" s="44"/>
      <c r="E804" s="45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60" t="s">
        <v>617</v>
      </c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 t="s">
        <v>77</v>
      </c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84" t="s">
        <v>94</v>
      </c>
      <c r="AZ804" s="84"/>
      <c r="BA804" s="84"/>
      <c r="BB804" s="84"/>
      <c r="BC804" s="84"/>
      <c r="BD804" s="84"/>
      <c r="BE804" s="60" t="s">
        <v>95</v>
      </c>
      <c r="BF804" s="60"/>
      <c r="BG804" s="60"/>
      <c r="BH804" s="60"/>
      <c r="BI804" s="60"/>
      <c r="BJ804" s="60"/>
      <c r="BK804" s="60"/>
      <c r="BL804" s="60"/>
      <c r="BM804" s="60"/>
      <c r="BN804" s="58">
        <v>300</v>
      </c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76" t="s">
        <v>22</v>
      </c>
      <c r="BZ804" s="76"/>
      <c r="CA804" s="76"/>
      <c r="CB804" s="76"/>
      <c r="CC804" s="76"/>
      <c r="CD804" s="76"/>
      <c r="CE804" s="62" t="s">
        <v>80</v>
      </c>
      <c r="CF804" s="62"/>
      <c r="CG804" s="62"/>
      <c r="CH804" s="62"/>
      <c r="CI804" s="62"/>
      <c r="CJ804" s="62"/>
      <c r="CK804" s="62"/>
      <c r="CL804" s="62"/>
      <c r="CM804" s="62"/>
      <c r="CN804" s="85">
        <v>19810750</v>
      </c>
      <c r="CO804" s="85"/>
      <c r="CP804" s="85"/>
      <c r="CQ804" s="85"/>
      <c r="CR804" s="85"/>
      <c r="CS804" s="85"/>
      <c r="CT804" s="85"/>
      <c r="CU804" s="85"/>
      <c r="CV804" s="85"/>
      <c r="CW804" s="85"/>
      <c r="CX804" s="85"/>
      <c r="CY804" s="85"/>
      <c r="CZ804" s="85"/>
      <c r="DA804" s="85"/>
      <c r="DB804" s="59" t="s">
        <v>635</v>
      </c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 t="s">
        <v>645</v>
      </c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62" t="s">
        <v>102</v>
      </c>
      <c r="EA804" s="62"/>
      <c r="EB804" s="62"/>
      <c r="EC804" s="62"/>
      <c r="ED804" s="62"/>
      <c r="EE804" s="62"/>
      <c r="EF804" s="62"/>
      <c r="EG804" s="62"/>
      <c r="EH804" s="62"/>
      <c r="EI804" s="62"/>
      <c r="EJ804" s="62"/>
      <c r="EK804" s="62"/>
      <c r="EL804" s="62" t="s">
        <v>103</v>
      </c>
      <c r="EM804" s="62"/>
      <c r="EN804" s="62"/>
      <c r="EO804" s="62"/>
      <c r="EP804" s="62"/>
      <c r="EQ804" s="62"/>
      <c r="ER804" s="62"/>
      <c r="ES804" s="62"/>
      <c r="ET804" s="62"/>
      <c r="EU804" s="62"/>
      <c r="EV804" s="62"/>
      <c r="EW804" s="62"/>
      <c r="EX804" s="62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</row>
    <row r="805" spans="1:459" s="27" customFormat="1" ht="65.25" customHeight="1" x14ac:dyDescent="0.2">
      <c r="A805" s="43" t="s">
        <v>1037</v>
      </c>
      <c r="B805" s="44"/>
      <c r="C805" s="44"/>
      <c r="D805" s="44"/>
      <c r="E805" s="45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60" t="s">
        <v>556</v>
      </c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 t="s">
        <v>77</v>
      </c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84" t="s">
        <v>78</v>
      </c>
      <c r="AZ805" s="84"/>
      <c r="BA805" s="84"/>
      <c r="BB805" s="84"/>
      <c r="BC805" s="84"/>
      <c r="BD805" s="84"/>
      <c r="BE805" s="60" t="s">
        <v>79</v>
      </c>
      <c r="BF805" s="60"/>
      <c r="BG805" s="60"/>
      <c r="BH805" s="60"/>
      <c r="BI805" s="60"/>
      <c r="BJ805" s="60"/>
      <c r="BK805" s="60"/>
      <c r="BL805" s="60"/>
      <c r="BM805" s="60"/>
      <c r="BN805" s="59" t="s">
        <v>74</v>
      </c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76" t="s">
        <v>22</v>
      </c>
      <c r="BZ805" s="76"/>
      <c r="CA805" s="76"/>
      <c r="CB805" s="76"/>
      <c r="CC805" s="76"/>
      <c r="CD805" s="76"/>
      <c r="CE805" s="62" t="s">
        <v>80</v>
      </c>
      <c r="CF805" s="62"/>
      <c r="CG805" s="62"/>
      <c r="CH805" s="62"/>
      <c r="CI805" s="62"/>
      <c r="CJ805" s="62"/>
      <c r="CK805" s="62"/>
      <c r="CL805" s="62"/>
      <c r="CM805" s="62"/>
      <c r="CN805" s="85">
        <v>8574148</v>
      </c>
      <c r="CO805" s="85"/>
      <c r="CP805" s="85"/>
      <c r="CQ805" s="85"/>
      <c r="CR805" s="85"/>
      <c r="CS805" s="85"/>
      <c r="CT805" s="85"/>
      <c r="CU805" s="85"/>
      <c r="CV805" s="85"/>
      <c r="CW805" s="85"/>
      <c r="CX805" s="85"/>
      <c r="CY805" s="85"/>
      <c r="CZ805" s="85"/>
      <c r="DA805" s="85"/>
      <c r="DB805" s="59" t="s">
        <v>635</v>
      </c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 t="s">
        <v>645</v>
      </c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86" t="s">
        <v>102</v>
      </c>
      <c r="EA805" s="86"/>
      <c r="EB805" s="86"/>
      <c r="EC805" s="86"/>
      <c r="ED805" s="86"/>
      <c r="EE805" s="86"/>
      <c r="EF805" s="86"/>
      <c r="EG805" s="86"/>
      <c r="EH805" s="86"/>
      <c r="EI805" s="86"/>
      <c r="EJ805" s="86"/>
      <c r="EK805" s="86"/>
      <c r="EL805" s="62" t="s">
        <v>103</v>
      </c>
      <c r="EM805" s="62"/>
      <c r="EN805" s="62"/>
      <c r="EO805" s="62"/>
      <c r="EP805" s="62"/>
      <c r="EQ805" s="62"/>
      <c r="ER805" s="62"/>
      <c r="ES805" s="62"/>
      <c r="ET805" s="62"/>
      <c r="EU805" s="62"/>
      <c r="EV805" s="62"/>
      <c r="EW805" s="62"/>
      <c r="EX805" s="62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</row>
    <row r="806" spans="1:459" s="20" customFormat="1" ht="65.25" customHeight="1" x14ac:dyDescent="0.2">
      <c r="A806" s="43" t="s">
        <v>1038</v>
      </c>
      <c r="B806" s="44"/>
      <c r="C806" s="44"/>
      <c r="D806" s="44"/>
      <c r="E806" s="45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60" t="s">
        <v>618</v>
      </c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 t="s">
        <v>77</v>
      </c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84" t="s">
        <v>94</v>
      </c>
      <c r="AZ806" s="84"/>
      <c r="BA806" s="84"/>
      <c r="BB806" s="84"/>
      <c r="BC806" s="84"/>
      <c r="BD806" s="84"/>
      <c r="BE806" s="60" t="s">
        <v>95</v>
      </c>
      <c r="BF806" s="60"/>
      <c r="BG806" s="60"/>
      <c r="BH806" s="60"/>
      <c r="BI806" s="60"/>
      <c r="BJ806" s="60"/>
      <c r="BK806" s="60"/>
      <c r="BL806" s="60"/>
      <c r="BM806" s="60"/>
      <c r="BN806" s="59" t="s">
        <v>177</v>
      </c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  <c r="BY806" s="76" t="s">
        <v>22</v>
      </c>
      <c r="BZ806" s="76"/>
      <c r="CA806" s="76"/>
      <c r="CB806" s="76"/>
      <c r="CC806" s="76"/>
      <c r="CD806" s="76"/>
      <c r="CE806" s="62" t="s">
        <v>80</v>
      </c>
      <c r="CF806" s="62"/>
      <c r="CG806" s="62"/>
      <c r="CH806" s="62"/>
      <c r="CI806" s="62"/>
      <c r="CJ806" s="62"/>
      <c r="CK806" s="62"/>
      <c r="CL806" s="62"/>
      <c r="CM806" s="62"/>
      <c r="CN806" s="85">
        <v>6402000</v>
      </c>
      <c r="CO806" s="85"/>
      <c r="CP806" s="85"/>
      <c r="CQ806" s="85"/>
      <c r="CR806" s="85"/>
      <c r="CS806" s="85"/>
      <c r="CT806" s="85"/>
      <c r="CU806" s="85"/>
      <c r="CV806" s="85"/>
      <c r="CW806" s="85"/>
      <c r="CX806" s="85"/>
      <c r="CY806" s="85"/>
      <c r="CZ806" s="85"/>
      <c r="DA806" s="85"/>
      <c r="DB806" s="59" t="s">
        <v>635</v>
      </c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 t="s">
        <v>645</v>
      </c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62" t="s">
        <v>102</v>
      </c>
      <c r="EA806" s="62"/>
      <c r="EB806" s="62"/>
      <c r="EC806" s="62"/>
      <c r="ED806" s="62"/>
      <c r="EE806" s="62"/>
      <c r="EF806" s="62"/>
      <c r="EG806" s="62"/>
      <c r="EH806" s="62"/>
      <c r="EI806" s="62"/>
      <c r="EJ806" s="62"/>
      <c r="EK806" s="62"/>
      <c r="EL806" s="62" t="s">
        <v>103</v>
      </c>
      <c r="EM806" s="62"/>
      <c r="EN806" s="62"/>
      <c r="EO806" s="62"/>
      <c r="EP806" s="62"/>
      <c r="EQ806" s="62"/>
      <c r="ER806" s="62"/>
      <c r="ES806" s="62"/>
      <c r="ET806" s="62"/>
      <c r="EU806" s="62"/>
      <c r="EV806" s="62"/>
      <c r="EW806" s="62"/>
      <c r="EX806" s="62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  <c r="HV806" s="19"/>
      <c r="HW806" s="19"/>
      <c r="HX806" s="19"/>
      <c r="HY806" s="19"/>
      <c r="HZ806" s="19"/>
      <c r="IA806" s="19"/>
      <c r="IB806" s="19"/>
      <c r="IC806" s="19"/>
      <c r="ID806" s="19"/>
      <c r="IE806" s="19"/>
      <c r="IF806" s="19"/>
      <c r="IG806" s="19"/>
      <c r="IH806" s="19"/>
      <c r="II806" s="19"/>
      <c r="IJ806" s="19"/>
      <c r="IK806" s="19"/>
      <c r="IL806" s="19"/>
      <c r="IM806" s="19"/>
      <c r="IN806" s="19"/>
      <c r="IO806" s="19"/>
      <c r="IP806" s="19"/>
      <c r="IQ806" s="19"/>
      <c r="IR806" s="19"/>
      <c r="IS806" s="19"/>
      <c r="IT806" s="19"/>
      <c r="IU806" s="19"/>
      <c r="IV806" s="19"/>
      <c r="IW806" s="19"/>
      <c r="IX806" s="19"/>
      <c r="IY806" s="19"/>
      <c r="IZ806" s="19"/>
      <c r="JA806" s="19"/>
      <c r="JB806" s="19"/>
      <c r="JC806" s="19"/>
      <c r="JD806" s="19"/>
      <c r="JE806" s="19"/>
      <c r="JF806" s="19"/>
      <c r="JG806" s="19"/>
      <c r="JH806" s="19"/>
      <c r="JI806" s="19"/>
      <c r="JJ806" s="19"/>
      <c r="JK806" s="19"/>
      <c r="JL806" s="19"/>
      <c r="JM806" s="19"/>
      <c r="JN806" s="19"/>
      <c r="JO806" s="19"/>
      <c r="JP806" s="19"/>
      <c r="JQ806" s="19"/>
      <c r="JR806" s="19"/>
      <c r="JS806" s="19"/>
      <c r="JT806" s="19"/>
      <c r="JU806" s="19"/>
      <c r="JV806" s="19"/>
      <c r="JW806" s="19"/>
      <c r="JX806" s="19"/>
      <c r="JY806" s="19"/>
      <c r="JZ806" s="19"/>
      <c r="KA806" s="19"/>
      <c r="KB806" s="19"/>
      <c r="KC806" s="19"/>
      <c r="KD806" s="19"/>
      <c r="KE806" s="19"/>
      <c r="KF806" s="19"/>
      <c r="KG806" s="19"/>
      <c r="KH806" s="19"/>
      <c r="KI806" s="19"/>
      <c r="KJ806" s="19"/>
      <c r="KK806" s="19"/>
      <c r="KL806" s="19"/>
      <c r="KM806" s="19"/>
      <c r="KN806" s="19"/>
      <c r="KO806" s="19"/>
      <c r="KP806" s="19"/>
      <c r="KQ806" s="19"/>
      <c r="KR806" s="19"/>
      <c r="KS806" s="19"/>
      <c r="KT806" s="19"/>
      <c r="KU806" s="19"/>
      <c r="KV806" s="19"/>
      <c r="KW806" s="19"/>
      <c r="KX806" s="19"/>
      <c r="KY806" s="19"/>
      <c r="KZ806" s="19"/>
      <c r="LA806" s="19"/>
      <c r="LB806" s="19"/>
      <c r="LC806" s="19"/>
      <c r="LD806" s="19"/>
      <c r="LE806" s="19"/>
      <c r="LF806" s="19"/>
      <c r="LG806" s="19"/>
      <c r="LH806" s="19"/>
      <c r="LI806" s="19"/>
      <c r="LJ806" s="19"/>
      <c r="LK806" s="19"/>
      <c r="LL806" s="19"/>
      <c r="LM806" s="19"/>
      <c r="LN806" s="19"/>
      <c r="LO806" s="19"/>
      <c r="LP806" s="19"/>
      <c r="LQ806" s="19"/>
      <c r="LR806" s="19"/>
      <c r="LS806" s="19"/>
      <c r="LT806" s="19"/>
      <c r="LU806" s="19"/>
      <c r="LV806" s="19"/>
      <c r="LW806" s="19"/>
      <c r="LX806" s="19"/>
      <c r="LY806" s="19"/>
      <c r="LZ806" s="19"/>
      <c r="MA806" s="19"/>
      <c r="MB806" s="19"/>
      <c r="MC806" s="19"/>
      <c r="MD806" s="19"/>
      <c r="ME806" s="19"/>
      <c r="MF806" s="19"/>
      <c r="MG806" s="19"/>
      <c r="MH806" s="19"/>
      <c r="MI806" s="19"/>
      <c r="MJ806" s="19"/>
      <c r="MK806" s="19"/>
      <c r="ML806" s="19"/>
      <c r="MM806" s="19"/>
      <c r="MN806" s="19"/>
      <c r="MO806" s="19"/>
      <c r="MP806" s="19"/>
      <c r="MQ806" s="19"/>
      <c r="MR806" s="19"/>
      <c r="MS806" s="19"/>
      <c r="MT806" s="19"/>
      <c r="MU806" s="19"/>
      <c r="MV806" s="19"/>
      <c r="MW806" s="19"/>
      <c r="MX806" s="19"/>
      <c r="MY806" s="19"/>
      <c r="MZ806" s="19"/>
      <c r="NA806" s="19"/>
      <c r="NB806" s="19"/>
      <c r="NC806" s="19"/>
      <c r="ND806" s="19"/>
      <c r="NE806" s="19"/>
      <c r="NF806" s="19"/>
      <c r="NG806" s="19"/>
      <c r="NH806" s="19"/>
      <c r="NI806" s="19"/>
      <c r="NJ806" s="19"/>
      <c r="NK806" s="19"/>
      <c r="NL806" s="19"/>
      <c r="NM806" s="19"/>
      <c r="NN806" s="19"/>
      <c r="NO806" s="19"/>
      <c r="NP806" s="19"/>
      <c r="NQ806" s="19"/>
      <c r="NR806" s="19"/>
      <c r="NS806" s="19"/>
      <c r="NT806" s="19"/>
      <c r="NU806" s="19"/>
      <c r="NV806" s="19"/>
      <c r="NW806" s="19"/>
      <c r="NX806" s="19"/>
      <c r="NY806" s="19"/>
      <c r="NZ806" s="19"/>
      <c r="OA806" s="19"/>
      <c r="OB806" s="19"/>
      <c r="OC806" s="19"/>
      <c r="OD806" s="19"/>
      <c r="OE806" s="19"/>
      <c r="OF806" s="19"/>
      <c r="OG806" s="19"/>
      <c r="OH806" s="19"/>
      <c r="OI806" s="19"/>
      <c r="OJ806" s="19"/>
      <c r="OK806" s="19"/>
      <c r="OL806" s="19"/>
      <c r="OM806" s="19"/>
      <c r="ON806" s="19"/>
      <c r="OO806" s="19"/>
      <c r="OP806" s="19"/>
      <c r="OQ806" s="19"/>
      <c r="OR806" s="19"/>
      <c r="OS806" s="19"/>
      <c r="OT806" s="19"/>
      <c r="OU806" s="19"/>
      <c r="OV806" s="19"/>
      <c r="OW806" s="19"/>
      <c r="OX806" s="19"/>
      <c r="OY806" s="19"/>
      <c r="OZ806" s="19"/>
      <c r="PA806" s="19"/>
      <c r="PB806" s="19"/>
      <c r="PC806" s="19"/>
      <c r="PD806" s="19"/>
      <c r="PE806" s="19"/>
      <c r="PF806" s="19"/>
      <c r="PG806" s="19"/>
      <c r="PH806" s="19"/>
      <c r="PI806" s="19"/>
      <c r="PJ806" s="19"/>
      <c r="PK806" s="19"/>
      <c r="PL806" s="19"/>
      <c r="PM806" s="19"/>
      <c r="PN806" s="19"/>
      <c r="PO806" s="19"/>
      <c r="PP806" s="19"/>
      <c r="PQ806" s="19"/>
      <c r="PR806" s="19"/>
      <c r="PS806" s="19"/>
      <c r="PT806" s="19"/>
      <c r="PU806" s="19"/>
      <c r="PV806" s="19"/>
      <c r="PW806" s="19"/>
      <c r="PX806" s="19"/>
      <c r="PY806" s="19"/>
      <c r="PZ806" s="19"/>
      <c r="QA806" s="19"/>
      <c r="QB806" s="19"/>
      <c r="QC806" s="19"/>
      <c r="QD806" s="19"/>
      <c r="QE806" s="19"/>
      <c r="QF806" s="19"/>
      <c r="QG806" s="19"/>
      <c r="QH806" s="19"/>
      <c r="QI806" s="19"/>
      <c r="QJ806" s="19"/>
      <c r="QK806" s="19"/>
      <c r="QL806" s="19"/>
      <c r="QM806" s="19"/>
      <c r="QN806" s="19"/>
      <c r="QO806" s="19"/>
      <c r="QP806" s="19"/>
      <c r="QQ806" s="19"/>
    </row>
    <row r="807" spans="1:459" s="20" customFormat="1" ht="63.75" customHeight="1" x14ac:dyDescent="0.2">
      <c r="A807" s="43" t="s">
        <v>1039</v>
      </c>
      <c r="B807" s="44"/>
      <c r="C807" s="44"/>
      <c r="D807" s="44"/>
      <c r="E807" s="45"/>
      <c r="F807" s="76"/>
      <c r="G807" s="76"/>
      <c r="H807" s="76"/>
      <c r="I807" s="76"/>
      <c r="J807" s="76"/>
      <c r="K807" s="76"/>
      <c r="L807" s="76"/>
      <c r="M807" s="76"/>
      <c r="N807" s="76"/>
      <c r="O807" s="59"/>
      <c r="P807" s="59"/>
      <c r="Q807" s="59"/>
      <c r="R807" s="59"/>
      <c r="S807" s="59"/>
      <c r="T807" s="59"/>
      <c r="U807" s="59"/>
      <c r="V807" s="59"/>
      <c r="W807" s="59"/>
      <c r="X807" s="60" t="s">
        <v>546</v>
      </c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 t="s">
        <v>77</v>
      </c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84" t="s">
        <v>94</v>
      </c>
      <c r="AZ807" s="84"/>
      <c r="BA807" s="84"/>
      <c r="BB807" s="84"/>
      <c r="BC807" s="84"/>
      <c r="BD807" s="84"/>
      <c r="BE807" s="60" t="s">
        <v>95</v>
      </c>
      <c r="BF807" s="60"/>
      <c r="BG807" s="60"/>
      <c r="BH807" s="60"/>
      <c r="BI807" s="60"/>
      <c r="BJ807" s="60"/>
      <c r="BK807" s="60"/>
      <c r="BL807" s="60"/>
      <c r="BM807" s="60"/>
      <c r="BN807" s="80">
        <f>12+4</f>
        <v>16</v>
      </c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76" t="s">
        <v>22</v>
      </c>
      <c r="BZ807" s="76"/>
      <c r="CA807" s="76"/>
      <c r="CB807" s="76"/>
      <c r="CC807" s="76"/>
      <c r="CD807" s="76"/>
      <c r="CE807" s="62" t="s">
        <v>80</v>
      </c>
      <c r="CF807" s="62"/>
      <c r="CG807" s="62"/>
      <c r="CH807" s="62"/>
      <c r="CI807" s="62"/>
      <c r="CJ807" s="62"/>
      <c r="CK807" s="62"/>
      <c r="CL807" s="62"/>
      <c r="CM807" s="62"/>
      <c r="CN807" s="85">
        <v>2656500</v>
      </c>
      <c r="CO807" s="85"/>
      <c r="CP807" s="85"/>
      <c r="CQ807" s="85"/>
      <c r="CR807" s="85"/>
      <c r="CS807" s="85"/>
      <c r="CT807" s="85"/>
      <c r="CU807" s="85"/>
      <c r="CV807" s="85"/>
      <c r="CW807" s="85"/>
      <c r="CX807" s="85"/>
      <c r="CY807" s="85"/>
      <c r="CZ807" s="85"/>
      <c r="DA807" s="85"/>
      <c r="DB807" s="59" t="s">
        <v>635</v>
      </c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 t="s">
        <v>645</v>
      </c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62" t="s">
        <v>102</v>
      </c>
      <c r="EA807" s="62"/>
      <c r="EB807" s="62"/>
      <c r="EC807" s="62"/>
      <c r="ED807" s="62"/>
      <c r="EE807" s="62"/>
      <c r="EF807" s="62"/>
      <c r="EG807" s="62"/>
      <c r="EH807" s="62"/>
      <c r="EI807" s="62"/>
      <c r="EJ807" s="62"/>
      <c r="EK807" s="62"/>
      <c r="EL807" s="62" t="s">
        <v>103</v>
      </c>
      <c r="EM807" s="62"/>
      <c r="EN807" s="62"/>
      <c r="EO807" s="62"/>
      <c r="EP807" s="62"/>
      <c r="EQ807" s="62"/>
      <c r="ER807" s="62"/>
      <c r="ES807" s="62"/>
      <c r="ET807" s="62"/>
      <c r="EU807" s="62"/>
      <c r="EV807" s="62"/>
      <c r="EW807" s="62"/>
      <c r="EX807" s="62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  <c r="HV807" s="19"/>
      <c r="HW807" s="19"/>
      <c r="HX807" s="19"/>
      <c r="HY807" s="19"/>
      <c r="HZ807" s="19"/>
      <c r="IA807" s="19"/>
      <c r="IB807" s="19"/>
      <c r="IC807" s="19"/>
      <c r="ID807" s="19"/>
      <c r="IE807" s="19"/>
      <c r="IF807" s="19"/>
      <c r="IG807" s="19"/>
      <c r="IH807" s="19"/>
      <c r="II807" s="19"/>
      <c r="IJ807" s="19"/>
      <c r="IK807" s="19"/>
      <c r="IL807" s="19"/>
      <c r="IM807" s="19"/>
      <c r="IN807" s="19"/>
      <c r="IO807" s="19"/>
      <c r="IP807" s="19"/>
      <c r="IQ807" s="19"/>
      <c r="IR807" s="19"/>
      <c r="IS807" s="19"/>
      <c r="IT807" s="19"/>
      <c r="IU807" s="19"/>
      <c r="IV807" s="19"/>
      <c r="IW807" s="19"/>
      <c r="IX807" s="19"/>
      <c r="IY807" s="19"/>
      <c r="IZ807" s="19"/>
      <c r="JA807" s="19"/>
      <c r="JB807" s="19"/>
      <c r="JC807" s="19"/>
      <c r="JD807" s="19"/>
      <c r="JE807" s="19"/>
      <c r="JF807" s="19"/>
      <c r="JG807" s="19"/>
      <c r="JH807" s="19"/>
      <c r="JI807" s="19"/>
      <c r="JJ807" s="19"/>
      <c r="JK807" s="19"/>
      <c r="JL807" s="19"/>
      <c r="JM807" s="19"/>
      <c r="JN807" s="19"/>
      <c r="JO807" s="19"/>
      <c r="JP807" s="19"/>
      <c r="JQ807" s="19"/>
      <c r="JR807" s="19"/>
      <c r="JS807" s="19"/>
      <c r="JT807" s="19"/>
      <c r="JU807" s="19"/>
      <c r="JV807" s="19"/>
      <c r="JW807" s="19"/>
      <c r="JX807" s="19"/>
      <c r="JY807" s="19"/>
      <c r="JZ807" s="19"/>
      <c r="KA807" s="19"/>
      <c r="KB807" s="19"/>
      <c r="KC807" s="19"/>
      <c r="KD807" s="19"/>
      <c r="KE807" s="19"/>
      <c r="KF807" s="19"/>
      <c r="KG807" s="19"/>
      <c r="KH807" s="19"/>
      <c r="KI807" s="19"/>
      <c r="KJ807" s="19"/>
      <c r="KK807" s="19"/>
      <c r="KL807" s="19"/>
      <c r="KM807" s="19"/>
      <c r="KN807" s="19"/>
      <c r="KO807" s="19"/>
      <c r="KP807" s="19"/>
      <c r="KQ807" s="19"/>
      <c r="KR807" s="19"/>
      <c r="KS807" s="19"/>
      <c r="KT807" s="19"/>
      <c r="KU807" s="19"/>
      <c r="KV807" s="19"/>
      <c r="KW807" s="19"/>
      <c r="KX807" s="19"/>
      <c r="KY807" s="19"/>
      <c r="KZ807" s="19"/>
      <c r="LA807" s="19"/>
      <c r="LB807" s="19"/>
      <c r="LC807" s="19"/>
      <c r="LD807" s="19"/>
      <c r="LE807" s="19"/>
      <c r="LF807" s="19"/>
      <c r="LG807" s="19"/>
      <c r="LH807" s="19"/>
      <c r="LI807" s="19"/>
      <c r="LJ807" s="19"/>
      <c r="LK807" s="19"/>
      <c r="LL807" s="19"/>
      <c r="LM807" s="19"/>
      <c r="LN807" s="19"/>
      <c r="LO807" s="19"/>
      <c r="LP807" s="19"/>
      <c r="LQ807" s="19"/>
      <c r="LR807" s="19"/>
      <c r="LS807" s="19"/>
      <c r="LT807" s="19"/>
      <c r="LU807" s="19"/>
      <c r="LV807" s="19"/>
      <c r="LW807" s="19"/>
      <c r="LX807" s="19"/>
      <c r="LY807" s="19"/>
      <c r="LZ807" s="19"/>
      <c r="MA807" s="19"/>
      <c r="MB807" s="19"/>
      <c r="MC807" s="19"/>
      <c r="MD807" s="19"/>
      <c r="ME807" s="19"/>
      <c r="MF807" s="19"/>
      <c r="MG807" s="19"/>
      <c r="MH807" s="19"/>
      <c r="MI807" s="19"/>
      <c r="MJ807" s="19"/>
      <c r="MK807" s="19"/>
      <c r="ML807" s="19"/>
      <c r="MM807" s="19"/>
      <c r="MN807" s="19"/>
      <c r="MO807" s="19"/>
      <c r="MP807" s="19"/>
      <c r="MQ807" s="19"/>
      <c r="MR807" s="19"/>
      <c r="MS807" s="19"/>
      <c r="MT807" s="19"/>
      <c r="MU807" s="19"/>
      <c r="MV807" s="19"/>
      <c r="MW807" s="19"/>
      <c r="MX807" s="19"/>
      <c r="MY807" s="19"/>
      <c r="MZ807" s="19"/>
      <c r="NA807" s="19"/>
      <c r="NB807" s="19"/>
      <c r="NC807" s="19"/>
      <c r="ND807" s="19"/>
      <c r="NE807" s="19"/>
      <c r="NF807" s="19"/>
      <c r="NG807" s="19"/>
      <c r="NH807" s="19"/>
      <c r="NI807" s="19"/>
      <c r="NJ807" s="19"/>
      <c r="NK807" s="19"/>
      <c r="NL807" s="19"/>
      <c r="NM807" s="19"/>
      <c r="NN807" s="19"/>
      <c r="NO807" s="19"/>
      <c r="NP807" s="19"/>
      <c r="NQ807" s="19"/>
      <c r="NR807" s="19"/>
      <c r="NS807" s="19"/>
      <c r="NT807" s="19"/>
      <c r="NU807" s="19"/>
      <c r="NV807" s="19"/>
      <c r="NW807" s="19"/>
      <c r="NX807" s="19"/>
      <c r="NY807" s="19"/>
      <c r="NZ807" s="19"/>
      <c r="OA807" s="19"/>
      <c r="OB807" s="19"/>
      <c r="OC807" s="19"/>
      <c r="OD807" s="19"/>
      <c r="OE807" s="19"/>
      <c r="OF807" s="19"/>
      <c r="OG807" s="19"/>
      <c r="OH807" s="19"/>
      <c r="OI807" s="19"/>
      <c r="OJ807" s="19"/>
      <c r="OK807" s="19"/>
      <c r="OL807" s="19"/>
      <c r="OM807" s="19"/>
      <c r="ON807" s="19"/>
      <c r="OO807" s="19"/>
      <c r="OP807" s="19"/>
      <c r="OQ807" s="19"/>
      <c r="OR807" s="19"/>
      <c r="OS807" s="19"/>
      <c r="OT807" s="19"/>
      <c r="OU807" s="19"/>
      <c r="OV807" s="19"/>
      <c r="OW807" s="19"/>
      <c r="OX807" s="19"/>
      <c r="OY807" s="19"/>
      <c r="OZ807" s="19"/>
      <c r="PA807" s="19"/>
      <c r="PB807" s="19"/>
      <c r="PC807" s="19"/>
      <c r="PD807" s="19"/>
      <c r="PE807" s="19"/>
      <c r="PF807" s="19"/>
      <c r="PG807" s="19"/>
      <c r="PH807" s="19"/>
      <c r="PI807" s="19"/>
      <c r="PJ807" s="19"/>
      <c r="PK807" s="19"/>
      <c r="PL807" s="19"/>
      <c r="PM807" s="19"/>
      <c r="PN807" s="19"/>
      <c r="PO807" s="19"/>
      <c r="PP807" s="19"/>
      <c r="PQ807" s="19"/>
      <c r="PR807" s="19"/>
      <c r="PS807" s="19"/>
      <c r="PT807" s="19"/>
      <c r="PU807" s="19"/>
      <c r="PV807" s="19"/>
      <c r="PW807" s="19"/>
      <c r="PX807" s="19"/>
      <c r="PY807" s="19"/>
      <c r="PZ807" s="19"/>
      <c r="QA807" s="19"/>
      <c r="QB807" s="19"/>
      <c r="QC807" s="19"/>
      <c r="QD807" s="19"/>
      <c r="QE807" s="19"/>
      <c r="QF807" s="19"/>
      <c r="QG807" s="19"/>
      <c r="QH807" s="19"/>
      <c r="QI807" s="19"/>
      <c r="QJ807" s="19"/>
      <c r="QK807" s="19"/>
      <c r="QL807" s="19"/>
      <c r="QM807" s="19"/>
      <c r="QN807" s="19"/>
      <c r="QO807" s="19"/>
      <c r="QP807" s="19"/>
      <c r="QQ807" s="19"/>
    </row>
    <row r="808" spans="1:459" s="15" customFormat="1" ht="41.25" customHeight="1" x14ac:dyDescent="0.2">
      <c r="A808" s="43" t="s">
        <v>1040</v>
      </c>
      <c r="B808" s="44"/>
      <c r="C808" s="44"/>
      <c r="D808" s="44"/>
      <c r="E808" s="45"/>
      <c r="F808" s="76"/>
      <c r="G808" s="76"/>
      <c r="H808" s="76"/>
      <c r="I808" s="76"/>
      <c r="J808" s="76"/>
      <c r="K808" s="76"/>
      <c r="L808" s="76"/>
      <c r="M808" s="76"/>
      <c r="N808" s="76"/>
      <c r="O808" s="59"/>
      <c r="P808" s="59"/>
      <c r="Q808" s="59"/>
      <c r="R808" s="59"/>
      <c r="S808" s="59"/>
      <c r="T808" s="59"/>
      <c r="U808" s="59"/>
      <c r="V808" s="59"/>
      <c r="W808" s="59"/>
      <c r="X808" s="60" t="s">
        <v>552</v>
      </c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 t="s">
        <v>77</v>
      </c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84" t="s">
        <v>78</v>
      </c>
      <c r="AZ808" s="84"/>
      <c r="BA808" s="84"/>
      <c r="BB808" s="84"/>
      <c r="BC808" s="84"/>
      <c r="BD808" s="84"/>
      <c r="BE808" s="60" t="s">
        <v>79</v>
      </c>
      <c r="BF808" s="60"/>
      <c r="BG808" s="60"/>
      <c r="BH808" s="60"/>
      <c r="BI808" s="60"/>
      <c r="BJ808" s="60"/>
      <c r="BK808" s="60"/>
      <c r="BL808" s="60"/>
      <c r="BM808" s="60"/>
      <c r="BN808" s="76" t="s">
        <v>74</v>
      </c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76" t="s">
        <v>22</v>
      </c>
      <c r="BZ808" s="76"/>
      <c r="CA808" s="76"/>
      <c r="CB808" s="76"/>
      <c r="CC808" s="76"/>
      <c r="CD808" s="76"/>
      <c r="CE808" s="62" t="s">
        <v>80</v>
      </c>
      <c r="CF808" s="62"/>
      <c r="CG808" s="62"/>
      <c r="CH808" s="62"/>
      <c r="CI808" s="62"/>
      <c r="CJ808" s="62"/>
      <c r="CK808" s="62"/>
      <c r="CL808" s="62"/>
      <c r="CM808" s="62"/>
      <c r="CN808" s="85">
        <v>19296638.899999999</v>
      </c>
      <c r="CO808" s="85"/>
      <c r="CP808" s="85"/>
      <c r="CQ808" s="85"/>
      <c r="CR808" s="85"/>
      <c r="CS808" s="85"/>
      <c r="CT808" s="85"/>
      <c r="CU808" s="85"/>
      <c r="CV808" s="85"/>
      <c r="CW808" s="85"/>
      <c r="CX808" s="85"/>
      <c r="CY808" s="85"/>
      <c r="CZ808" s="85"/>
      <c r="DA808" s="85"/>
      <c r="DB808" s="59" t="s">
        <v>635</v>
      </c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 t="s">
        <v>645</v>
      </c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86" t="s">
        <v>102</v>
      </c>
      <c r="EA808" s="86"/>
      <c r="EB808" s="86"/>
      <c r="EC808" s="86"/>
      <c r="ED808" s="86"/>
      <c r="EE808" s="86"/>
      <c r="EF808" s="86"/>
      <c r="EG808" s="86"/>
      <c r="EH808" s="86"/>
      <c r="EI808" s="86"/>
      <c r="EJ808" s="86"/>
      <c r="EK808" s="86"/>
      <c r="EL808" s="62" t="s">
        <v>103</v>
      </c>
      <c r="EM808" s="62"/>
      <c r="EN808" s="62"/>
      <c r="EO808" s="62"/>
      <c r="EP808" s="62"/>
      <c r="EQ808" s="62"/>
      <c r="ER808" s="62"/>
      <c r="ES808" s="62"/>
      <c r="ET808" s="62"/>
      <c r="EU808" s="62"/>
      <c r="EV808" s="62"/>
      <c r="EW808" s="62"/>
      <c r="EX808" s="62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</row>
    <row r="809" spans="1:459" s="21" customFormat="1" ht="38.25" customHeight="1" x14ac:dyDescent="0.2">
      <c r="A809" s="43" t="s">
        <v>1041</v>
      </c>
      <c r="B809" s="44"/>
      <c r="C809" s="44"/>
      <c r="D809" s="44"/>
      <c r="E809" s="45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60" t="s">
        <v>552</v>
      </c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 t="s">
        <v>77</v>
      </c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84" t="s">
        <v>78</v>
      </c>
      <c r="AZ809" s="84"/>
      <c r="BA809" s="84"/>
      <c r="BB809" s="84"/>
      <c r="BC809" s="84"/>
      <c r="BD809" s="84"/>
      <c r="BE809" s="60" t="s">
        <v>79</v>
      </c>
      <c r="BF809" s="60"/>
      <c r="BG809" s="60"/>
      <c r="BH809" s="60"/>
      <c r="BI809" s="60"/>
      <c r="BJ809" s="60"/>
      <c r="BK809" s="60"/>
      <c r="BL809" s="60"/>
      <c r="BM809" s="60"/>
      <c r="BN809" s="59" t="s">
        <v>74</v>
      </c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  <c r="BY809" s="76" t="s">
        <v>22</v>
      </c>
      <c r="BZ809" s="76"/>
      <c r="CA809" s="76"/>
      <c r="CB809" s="76"/>
      <c r="CC809" s="76"/>
      <c r="CD809" s="76"/>
      <c r="CE809" s="62" t="s">
        <v>80</v>
      </c>
      <c r="CF809" s="62"/>
      <c r="CG809" s="62"/>
      <c r="CH809" s="62"/>
      <c r="CI809" s="62"/>
      <c r="CJ809" s="62"/>
      <c r="CK809" s="62"/>
      <c r="CL809" s="62"/>
      <c r="CM809" s="62"/>
      <c r="CN809" s="85">
        <v>4499893.66</v>
      </c>
      <c r="CO809" s="85"/>
      <c r="CP809" s="85"/>
      <c r="CQ809" s="85"/>
      <c r="CR809" s="85"/>
      <c r="CS809" s="85"/>
      <c r="CT809" s="85"/>
      <c r="CU809" s="85"/>
      <c r="CV809" s="85"/>
      <c r="CW809" s="85"/>
      <c r="CX809" s="85"/>
      <c r="CY809" s="85"/>
      <c r="CZ809" s="85"/>
      <c r="DA809" s="85"/>
      <c r="DB809" s="59" t="s">
        <v>635</v>
      </c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 t="s">
        <v>645</v>
      </c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62" t="s">
        <v>102</v>
      </c>
      <c r="EA809" s="62"/>
      <c r="EB809" s="62"/>
      <c r="EC809" s="62"/>
      <c r="ED809" s="62"/>
      <c r="EE809" s="62"/>
      <c r="EF809" s="62"/>
      <c r="EG809" s="62"/>
      <c r="EH809" s="62"/>
      <c r="EI809" s="62"/>
      <c r="EJ809" s="62"/>
      <c r="EK809" s="62"/>
      <c r="EL809" s="62" t="s">
        <v>103</v>
      </c>
      <c r="EM809" s="62"/>
      <c r="EN809" s="62"/>
      <c r="EO809" s="62"/>
      <c r="EP809" s="62"/>
      <c r="EQ809" s="62"/>
      <c r="ER809" s="62"/>
      <c r="ES809" s="62"/>
      <c r="ET809" s="62"/>
      <c r="EU809" s="62"/>
      <c r="EV809" s="62"/>
      <c r="EW809" s="62"/>
      <c r="EX809" s="6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  <c r="JU809" s="22"/>
      <c r="JV809" s="22"/>
      <c r="JW809" s="22"/>
      <c r="JX809" s="22"/>
      <c r="JY809" s="22"/>
      <c r="JZ809" s="22"/>
      <c r="KA809" s="22"/>
      <c r="KB809" s="22"/>
      <c r="KC809" s="22"/>
      <c r="KD809" s="22"/>
      <c r="KE809" s="22"/>
      <c r="KF809" s="22"/>
      <c r="KG809" s="22"/>
      <c r="KH809" s="22"/>
      <c r="KI809" s="22"/>
      <c r="KJ809" s="22"/>
      <c r="KK809" s="22"/>
      <c r="KL809" s="22"/>
      <c r="KM809" s="22"/>
      <c r="KN809" s="22"/>
      <c r="KO809" s="22"/>
      <c r="KP809" s="22"/>
      <c r="KQ809" s="22"/>
      <c r="KR809" s="22"/>
      <c r="KS809" s="22"/>
      <c r="KT809" s="22"/>
      <c r="KU809" s="22"/>
      <c r="KV809" s="22"/>
      <c r="KW809" s="22"/>
      <c r="KX809" s="22"/>
      <c r="KY809" s="22"/>
      <c r="KZ809" s="22"/>
      <c r="LA809" s="22"/>
      <c r="LB809" s="22"/>
      <c r="LC809" s="22"/>
      <c r="LD809" s="22"/>
      <c r="LE809" s="22"/>
      <c r="LF809" s="22"/>
      <c r="LG809" s="22"/>
      <c r="LH809" s="22"/>
      <c r="LI809" s="22"/>
      <c r="LJ809" s="22"/>
      <c r="LK809" s="22"/>
      <c r="LL809" s="22"/>
      <c r="LM809" s="22"/>
      <c r="LN809" s="22"/>
      <c r="LO809" s="22"/>
      <c r="LP809" s="22"/>
      <c r="LQ809" s="22"/>
      <c r="LR809" s="22"/>
      <c r="LS809" s="22"/>
      <c r="LT809" s="22"/>
      <c r="LU809" s="22"/>
      <c r="LV809" s="22"/>
      <c r="LW809" s="22"/>
      <c r="LX809" s="22"/>
      <c r="LY809" s="22"/>
      <c r="LZ809" s="22"/>
      <c r="MA809" s="22"/>
      <c r="MB809" s="22"/>
      <c r="MC809" s="22"/>
      <c r="MD809" s="22"/>
      <c r="ME809" s="22"/>
      <c r="MF809" s="22"/>
      <c r="MG809" s="22"/>
      <c r="MH809" s="22"/>
      <c r="MI809" s="22"/>
      <c r="MJ809" s="22"/>
      <c r="MK809" s="22"/>
      <c r="ML809" s="22"/>
      <c r="MM809" s="22"/>
      <c r="MN809" s="22"/>
      <c r="MO809" s="22"/>
      <c r="MP809" s="22"/>
    </row>
    <row r="810" spans="1:459" s="27" customFormat="1" ht="39" customHeight="1" x14ac:dyDescent="0.2">
      <c r="A810" s="43" t="s">
        <v>1042</v>
      </c>
      <c r="B810" s="44"/>
      <c r="C810" s="44"/>
      <c r="D810" s="44"/>
      <c r="E810" s="45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60" t="s">
        <v>552</v>
      </c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 t="s">
        <v>77</v>
      </c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84" t="s">
        <v>78</v>
      </c>
      <c r="AZ810" s="84"/>
      <c r="BA810" s="84"/>
      <c r="BB810" s="84"/>
      <c r="BC810" s="84"/>
      <c r="BD810" s="84"/>
      <c r="BE810" s="60" t="s">
        <v>79</v>
      </c>
      <c r="BF810" s="60"/>
      <c r="BG810" s="60"/>
      <c r="BH810" s="60"/>
      <c r="BI810" s="60"/>
      <c r="BJ810" s="60"/>
      <c r="BK810" s="60"/>
      <c r="BL810" s="60"/>
      <c r="BM810" s="60"/>
      <c r="BN810" s="76" t="s">
        <v>74</v>
      </c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76" t="s">
        <v>22</v>
      </c>
      <c r="BZ810" s="76"/>
      <c r="CA810" s="76"/>
      <c r="CB810" s="76"/>
      <c r="CC810" s="76"/>
      <c r="CD810" s="76"/>
      <c r="CE810" s="62" t="s">
        <v>80</v>
      </c>
      <c r="CF810" s="62"/>
      <c r="CG810" s="62"/>
      <c r="CH810" s="62"/>
      <c r="CI810" s="62"/>
      <c r="CJ810" s="62"/>
      <c r="CK810" s="62"/>
      <c r="CL810" s="62"/>
      <c r="CM810" s="62"/>
      <c r="CN810" s="85">
        <v>3386908</v>
      </c>
      <c r="CO810" s="85"/>
      <c r="CP810" s="85"/>
      <c r="CQ810" s="85"/>
      <c r="CR810" s="85"/>
      <c r="CS810" s="85"/>
      <c r="CT810" s="85"/>
      <c r="CU810" s="85"/>
      <c r="CV810" s="85"/>
      <c r="CW810" s="85"/>
      <c r="CX810" s="85"/>
      <c r="CY810" s="85"/>
      <c r="CZ810" s="85"/>
      <c r="DA810" s="85"/>
      <c r="DB810" s="59" t="s">
        <v>635</v>
      </c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 t="s">
        <v>645</v>
      </c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62" t="s">
        <v>102</v>
      </c>
      <c r="EA810" s="62"/>
      <c r="EB810" s="62"/>
      <c r="EC810" s="62"/>
      <c r="ED810" s="62"/>
      <c r="EE810" s="62"/>
      <c r="EF810" s="62"/>
      <c r="EG810" s="62"/>
      <c r="EH810" s="62"/>
      <c r="EI810" s="62"/>
      <c r="EJ810" s="62"/>
      <c r="EK810" s="62"/>
      <c r="EL810" s="62" t="s">
        <v>103</v>
      </c>
      <c r="EM810" s="62"/>
      <c r="EN810" s="62"/>
      <c r="EO810" s="62"/>
      <c r="EP810" s="62"/>
      <c r="EQ810" s="62"/>
      <c r="ER810" s="62"/>
      <c r="ES810" s="62"/>
      <c r="ET810" s="62"/>
      <c r="EU810" s="62"/>
      <c r="EV810" s="62"/>
      <c r="EW810" s="62"/>
      <c r="EX810" s="62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  <c r="IW810" s="28"/>
      <c r="IX810" s="28"/>
      <c r="IY810" s="28"/>
      <c r="IZ810" s="28"/>
      <c r="JA810" s="28"/>
      <c r="JB810" s="28"/>
      <c r="JC810" s="28"/>
      <c r="JD810" s="28"/>
      <c r="JE810" s="28"/>
      <c r="JF810" s="28"/>
      <c r="JG810" s="28"/>
      <c r="JH810" s="28"/>
      <c r="JI810" s="28"/>
      <c r="JJ810" s="28"/>
      <c r="JK810" s="28"/>
      <c r="JL810" s="28"/>
      <c r="JM810" s="28"/>
      <c r="JN810" s="28"/>
      <c r="JO810" s="28"/>
      <c r="JP810" s="28"/>
      <c r="JQ810" s="28"/>
      <c r="JR810" s="28"/>
      <c r="JS810" s="28"/>
      <c r="JT810" s="28"/>
      <c r="JU810" s="28"/>
      <c r="JV810" s="28"/>
      <c r="JW810" s="28"/>
      <c r="JX810" s="28"/>
      <c r="JY810" s="28"/>
      <c r="JZ810" s="28"/>
      <c r="KA810" s="28"/>
      <c r="KB810" s="28"/>
      <c r="KC810" s="28"/>
      <c r="KD810" s="28"/>
      <c r="KE810" s="28"/>
      <c r="KF810" s="28"/>
      <c r="KG810" s="28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</row>
    <row r="811" spans="1:459" s="27" customFormat="1" ht="40.5" customHeight="1" x14ac:dyDescent="0.2">
      <c r="A811" s="43" t="s">
        <v>1043</v>
      </c>
      <c r="B811" s="44"/>
      <c r="C811" s="44"/>
      <c r="D811" s="44"/>
      <c r="E811" s="45"/>
      <c r="F811" s="76"/>
      <c r="G811" s="76"/>
      <c r="H811" s="76"/>
      <c r="I811" s="76"/>
      <c r="J811" s="76"/>
      <c r="K811" s="76"/>
      <c r="L811" s="76"/>
      <c r="M811" s="76"/>
      <c r="N811" s="76"/>
      <c r="O811" s="59"/>
      <c r="P811" s="59"/>
      <c r="Q811" s="59"/>
      <c r="R811" s="59"/>
      <c r="S811" s="59"/>
      <c r="T811" s="59"/>
      <c r="U811" s="59"/>
      <c r="V811" s="59"/>
      <c r="W811" s="59"/>
      <c r="X811" s="60" t="s">
        <v>552</v>
      </c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 t="s">
        <v>77</v>
      </c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84" t="s">
        <v>94</v>
      </c>
      <c r="AZ811" s="84"/>
      <c r="BA811" s="84"/>
      <c r="BB811" s="84"/>
      <c r="BC811" s="84"/>
      <c r="BD811" s="84"/>
      <c r="BE811" s="60" t="s">
        <v>95</v>
      </c>
      <c r="BF811" s="60"/>
      <c r="BG811" s="60"/>
      <c r="BH811" s="60"/>
      <c r="BI811" s="60"/>
      <c r="BJ811" s="60"/>
      <c r="BK811" s="60"/>
      <c r="BL811" s="60"/>
      <c r="BM811" s="60"/>
      <c r="BN811" s="81">
        <v>1052</v>
      </c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76" t="s">
        <v>22</v>
      </c>
      <c r="BZ811" s="76"/>
      <c r="CA811" s="76"/>
      <c r="CB811" s="76"/>
      <c r="CC811" s="76"/>
      <c r="CD811" s="76"/>
      <c r="CE811" s="62" t="s">
        <v>80</v>
      </c>
      <c r="CF811" s="62"/>
      <c r="CG811" s="62"/>
      <c r="CH811" s="62"/>
      <c r="CI811" s="62"/>
      <c r="CJ811" s="62"/>
      <c r="CK811" s="62"/>
      <c r="CL811" s="62"/>
      <c r="CM811" s="62"/>
      <c r="CN811" s="85">
        <v>437800</v>
      </c>
      <c r="CO811" s="85"/>
      <c r="CP811" s="85"/>
      <c r="CQ811" s="85"/>
      <c r="CR811" s="85"/>
      <c r="CS811" s="85"/>
      <c r="CT811" s="85"/>
      <c r="CU811" s="85"/>
      <c r="CV811" s="85"/>
      <c r="CW811" s="85"/>
      <c r="CX811" s="85"/>
      <c r="CY811" s="85"/>
      <c r="CZ811" s="85"/>
      <c r="DA811" s="85"/>
      <c r="DB811" s="59" t="s">
        <v>635</v>
      </c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 t="s">
        <v>645</v>
      </c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62" t="s">
        <v>86</v>
      </c>
      <c r="EA811" s="62"/>
      <c r="EB811" s="62"/>
      <c r="EC811" s="62"/>
      <c r="ED811" s="62"/>
      <c r="EE811" s="62"/>
      <c r="EF811" s="62"/>
      <c r="EG811" s="62"/>
      <c r="EH811" s="62"/>
      <c r="EI811" s="62"/>
      <c r="EJ811" s="62"/>
      <c r="EK811" s="62"/>
      <c r="EL811" s="62" t="s">
        <v>84</v>
      </c>
      <c r="EM811" s="62"/>
      <c r="EN811" s="62"/>
      <c r="EO811" s="62"/>
      <c r="EP811" s="62"/>
      <c r="EQ811" s="62"/>
      <c r="ER811" s="62"/>
      <c r="ES811" s="62"/>
      <c r="ET811" s="62"/>
      <c r="EU811" s="62"/>
      <c r="EV811" s="62"/>
      <c r="EW811" s="62"/>
      <c r="EX811" s="62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  <c r="IW811" s="28"/>
      <c r="IX811" s="28"/>
      <c r="IY811" s="28"/>
      <c r="IZ811" s="28"/>
      <c r="JA811" s="28"/>
      <c r="JB811" s="28"/>
      <c r="JC811" s="28"/>
      <c r="JD811" s="28"/>
      <c r="JE811" s="28"/>
      <c r="JF811" s="28"/>
      <c r="JG811" s="28"/>
      <c r="JH811" s="28"/>
      <c r="JI811" s="28"/>
      <c r="JJ811" s="28"/>
      <c r="JK811" s="28"/>
      <c r="JL811" s="28"/>
      <c r="JM811" s="28"/>
      <c r="JN811" s="28"/>
      <c r="JO811" s="28"/>
      <c r="JP811" s="28"/>
      <c r="JQ811" s="28"/>
      <c r="JR811" s="28"/>
      <c r="JS811" s="28"/>
      <c r="JT811" s="28"/>
      <c r="JU811" s="28"/>
      <c r="JV811" s="28"/>
      <c r="JW811" s="28"/>
      <c r="JX811" s="28"/>
      <c r="JY811" s="28"/>
      <c r="JZ811" s="28"/>
      <c r="KA811" s="28"/>
      <c r="KB811" s="28"/>
      <c r="KC811" s="28"/>
      <c r="KD811" s="28"/>
      <c r="KE811" s="28"/>
      <c r="KF811" s="28"/>
      <c r="KG811" s="28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</row>
    <row r="812" spans="1:459" s="20" customFormat="1" ht="39" customHeight="1" x14ac:dyDescent="0.2">
      <c r="A812" s="43" t="s">
        <v>1044</v>
      </c>
      <c r="B812" s="44"/>
      <c r="C812" s="44"/>
      <c r="D812" s="44"/>
      <c r="E812" s="45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60" t="s">
        <v>382</v>
      </c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 t="s">
        <v>77</v>
      </c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84" t="s">
        <v>94</v>
      </c>
      <c r="AZ812" s="84"/>
      <c r="BA812" s="84"/>
      <c r="BB812" s="84"/>
      <c r="BC812" s="84"/>
      <c r="BD812" s="84"/>
      <c r="BE812" s="60" t="s">
        <v>95</v>
      </c>
      <c r="BF812" s="60"/>
      <c r="BG812" s="60"/>
      <c r="BH812" s="60"/>
      <c r="BI812" s="60"/>
      <c r="BJ812" s="60"/>
      <c r="BK812" s="60"/>
      <c r="BL812" s="60"/>
      <c r="BM812" s="60"/>
      <c r="BN812" s="80">
        <f>850+850+1100+1100+60+15+50+50+60+12</f>
        <v>4147</v>
      </c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76" t="s">
        <v>22</v>
      </c>
      <c r="BZ812" s="76"/>
      <c r="CA812" s="76"/>
      <c r="CB812" s="76"/>
      <c r="CC812" s="76"/>
      <c r="CD812" s="76"/>
      <c r="CE812" s="62" t="s">
        <v>80</v>
      </c>
      <c r="CF812" s="62"/>
      <c r="CG812" s="62"/>
      <c r="CH812" s="62"/>
      <c r="CI812" s="62"/>
      <c r="CJ812" s="62"/>
      <c r="CK812" s="62"/>
      <c r="CL812" s="62"/>
      <c r="CM812" s="62"/>
      <c r="CN812" s="85">
        <v>5391478.9100000001</v>
      </c>
      <c r="CO812" s="85"/>
      <c r="CP812" s="85"/>
      <c r="CQ812" s="85"/>
      <c r="CR812" s="85"/>
      <c r="CS812" s="85"/>
      <c r="CT812" s="85"/>
      <c r="CU812" s="85"/>
      <c r="CV812" s="85"/>
      <c r="CW812" s="85"/>
      <c r="CX812" s="85"/>
      <c r="CY812" s="85"/>
      <c r="CZ812" s="85"/>
      <c r="DA812" s="85"/>
      <c r="DB812" s="59" t="s">
        <v>635</v>
      </c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 t="s">
        <v>645</v>
      </c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86" t="s">
        <v>102</v>
      </c>
      <c r="EA812" s="86"/>
      <c r="EB812" s="86"/>
      <c r="EC812" s="86"/>
      <c r="ED812" s="86"/>
      <c r="EE812" s="86"/>
      <c r="EF812" s="86"/>
      <c r="EG812" s="86"/>
      <c r="EH812" s="86"/>
      <c r="EI812" s="86"/>
      <c r="EJ812" s="86"/>
      <c r="EK812" s="86"/>
      <c r="EL812" s="62" t="s">
        <v>103</v>
      </c>
      <c r="EM812" s="62"/>
      <c r="EN812" s="62"/>
      <c r="EO812" s="62"/>
      <c r="EP812" s="62"/>
      <c r="EQ812" s="62"/>
      <c r="ER812" s="62"/>
      <c r="ES812" s="62"/>
      <c r="ET812" s="62"/>
      <c r="EU812" s="62"/>
      <c r="EV812" s="62"/>
      <c r="EW812" s="62"/>
      <c r="EX812" s="62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  <c r="HV812" s="19"/>
      <c r="HW812" s="19"/>
      <c r="HX812" s="19"/>
      <c r="HY812" s="19"/>
      <c r="HZ812" s="19"/>
      <c r="IA812" s="19"/>
      <c r="IB812" s="19"/>
      <c r="IC812" s="19"/>
      <c r="ID812" s="19"/>
      <c r="IE812" s="19"/>
      <c r="IF812" s="19"/>
      <c r="IG812" s="19"/>
      <c r="IH812" s="19"/>
      <c r="II812" s="19"/>
      <c r="IJ812" s="19"/>
      <c r="IK812" s="19"/>
      <c r="IL812" s="19"/>
      <c r="IM812" s="19"/>
      <c r="IN812" s="19"/>
      <c r="IO812" s="19"/>
      <c r="IP812" s="19"/>
      <c r="IQ812" s="19"/>
      <c r="IR812" s="19"/>
      <c r="IS812" s="19"/>
      <c r="IT812" s="19"/>
      <c r="IU812" s="19"/>
      <c r="IV812" s="19"/>
      <c r="IW812" s="19"/>
      <c r="IX812" s="19"/>
      <c r="IY812" s="19"/>
      <c r="IZ812" s="19"/>
      <c r="JA812" s="19"/>
      <c r="JB812" s="19"/>
      <c r="JC812" s="19"/>
      <c r="JD812" s="19"/>
      <c r="JE812" s="19"/>
      <c r="JF812" s="19"/>
      <c r="JG812" s="19"/>
      <c r="JH812" s="19"/>
      <c r="JI812" s="19"/>
      <c r="JJ812" s="19"/>
      <c r="JK812" s="19"/>
      <c r="JL812" s="19"/>
      <c r="JM812" s="19"/>
      <c r="JN812" s="19"/>
      <c r="JO812" s="19"/>
      <c r="JP812" s="19"/>
      <c r="JQ812" s="19"/>
      <c r="JR812" s="19"/>
      <c r="JS812" s="19"/>
      <c r="JT812" s="19"/>
      <c r="JU812" s="19"/>
      <c r="JV812" s="19"/>
      <c r="JW812" s="19"/>
      <c r="JX812" s="19"/>
      <c r="JY812" s="19"/>
      <c r="JZ812" s="19"/>
      <c r="KA812" s="19"/>
      <c r="KB812" s="19"/>
      <c r="KC812" s="19"/>
      <c r="KD812" s="19"/>
      <c r="KE812" s="19"/>
      <c r="KF812" s="19"/>
      <c r="KG812" s="19"/>
      <c r="KH812" s="19"/>
      <c r="KI812" s="19"/>
      <c r="KJ812" s="19"/>
      <c r="KK812" s="19"/>
      <c r="KL812" s="19"/>
      <c r="KM812" s="19"/>
      <c r="KN812" s="19"/>
      <c r="KO812" s="19"/>
      <c r="KP812" s="19"/>
      <c r="KQ812" s="19"/>
      <c r="KR812" s="19"/>
      <c r="KS812" s="19"/>
      <c r="KT812" s="19"/>
      <c r="KU812" s="19"/>
      <c r="KV812" s="19"/>
      <c r="KW812" s="19"/>
      <c r="KX812" s="19"/>
      <c r="KY812" s="19"/>
      <c r="KZ812" s="19"/>
      <c r="LA812" s="19"/>
      <c r="LB812" s="19"/>
      <c r="LC812" s="19"/>
      <c r="LD812" s="19"/>
      <c r="LE812" s="19"/>
      <c r="LF812" s="19"/>
      <c r="LG812" s="19"/>
      <c r="LH812" s="19"/>
      <c r="LI812" s="19"/>
      <c r="LJ812" s="19"/>
      <c r="LK812" s="19"/>
      <c r="LL812" s="19"/>
      <c r="LM812" s="19"/>
      <c r="LN812" s="19"/>
      <c r="LO812" s="19"/>
      <c r="LP812" s="19"/>
      <c r="LQ812" s="19"/>
      <c r="LR812" s="19"/>
      <c r="LS812" s="19"/>
      <c r="LT812" s="19"/>
      <c r="LU812" s="19"/>
      <c r="LV812" s="19"/>
      <c r="LW812" s="19"/>
      <c r="LX812" s="19"/>
      <c r="LY812" s="19"/>
      <c r="LZ812" s="19"/>
      <c r="MA812" s="19"/>
      <c r="MB812" s="19"/>
      <c r="MC812" s="19"/>
      <c r="MD812" s="19"/>
      <c r="ME812" s="19"/>
      <c r="MF812" s="19"/>
      <c r="MG812" s="19"/>
      <c r="MH812" s="19"/>
      <c r="MI812" s="19"/>
      <c r="MJ812" s="19"/>
      <c r="MK812" s="19"/>
      <c r="ML812" s="19"/>
      <c r="MM812" s="19"/>
      <c r="MN812" s="19"/>
      <c r="MO812" s="19"/>
      <c r="MP812" s="19"/>
      <c r="MQ812" s="19"/>
      <c r="MR812" s="19"/>
      <c r="MS812" s="19"/>
      <c r="MT812" s="19"/>
      <c r="MU812" s="19"/>
      <c r="MV812" s="19"/>
      <c r="MW812" s="19"/>
      <c r="MX812" s="19"/>
      <c r="MY812" s="19"/>
      <c r="MZ812" s="19"/>
      <c r="NA812" s="19"/>
      <c r="NB812" s="19"/>
      <c r="NC812" s="19"/>
      <c r="ND812" s="19"/>
      <c r="NE812" s="19"/>
      <c r="NF812" s="19"/>
      <c r="NG812" s="19"/>
      <c r="NH812" s="19"/>
      <c r="NI812" s="19"/>
      <c r="NJ812" s="19"/>
      <c r="NK812" s="19"/>
      <c r="NL812" s="19"/>
      <c r="NM812" s="19"/>
      <c r="NN812" s="19"/>
      <c r="NO812" s="19"/>
      <c r="NP812" s="19"/>
      <c r="NQ812" s="19"/>
      <c r="NR812" s="19"/>
      <c r="NS812" s="19"/>
      <c r="NT812" s="19"/>
      <c r="NU812" s="19"/>
      <c r="NV812" s="19"/>
      <c r="NW812" s="19"/>
      <c r="NX812" s="19"/>
      <c r="NY812" s="19"/>
      <c r="NZ812" s="19"/>
      <c r="OA812" s="19"/>
      <c r="OB812" s="19"/>
      <c r="OC812" s="19"/>
      <c r="OD812" s="19"/>
      <c r="OE812" s="19"/>
      <c r="OF812" s="19"/>
      <c r="OG812" s="19"/>
      <c r="OH812" s="19"/>
      <c r="OI812" s="19"/>
      <c r="OJ812" s="19"/>
      <c r="OK812" s="19"/>
      <c r="OL812" s="19"/>
      <c r="OM812" s="19"/>
      <c r="ON812" s="19"/>
      <c r="OO812" s="19"/>
      <c r="OP812" s="19"/>
      <c r="OQ812" s="19"/>
      <c r="OR812" s="19"/>
      <c r="OS812" s="19"/>
      <c r="OT812" s="19"/>
      <c r="OU812" s="19"/>
      <c r="OV812" s="19"/>
      <c r="OW812" s="19"/>
      <c r="OX812" s="19"/>
      <c r="OY812" s="19"/>
      <c r="OZ812" s="19"/>
      <c r="PA812" s="19"/>
      <c r="PB812" s="19"/>
      <c r="PC812" s="19"/>
      <c r="PD812" s="19"/>
      <c r="PE812" s="19"/>
      <c r="PF812" s="19"/>
      <c r="PG812" s="19"/>
      <c r="PH812" s="19"/>
      <c r="PI812" s="19"/>
      <c r="PJ812" s="19"/>
      <c r="PK812" s="19"/>
      <c r="PL812" s="19"/>
      <c r="PM812" s="19"/>
      <c r="PN812" s="19"/>
      <c r="PO812" s="19"/>
      <c r="PP812" s="19"/>
      <c r="PQ812" s="19"/>
      <c r="PR812" s="19"/>
      <c r="PS812" s="19"/>
      <c r="PT812" s="19"/>
      <c r="PU812" s="19"/>
      <c r="PV812" s="19"/>
      <c r="PW812" s="19"/>
      <c r="PX812" s="19"/>
      <c r="PY812" s="19"/>
      <c r="PZ812" s="19"/>
      <c r="QA812" s="19"/>
      <c r="QB812" s="19"/>
      <c r="QC812" s="19"/>
      <c r="QD812" s="19"/>
      <c r="QE812" s="19"/>
      <c r="QF812" s="19"/>
      <c r="QG812" s="19"/>
      <c r="QH812" s="19"/>
      <c r="QI812" s="19"/>
      <c r="QJ812" s="19"/>
      <c r="QK812" s="19"/>
      <c r="QL812" s="19"/>
      <c r="QM812" s="19"/>
      <c r="QN812" s="19"/>
      <c r="QO812" s="19"/>
      <c r="QP812" s="19"/>
      <c r="QQ812" s="19"/>
    </row>
    <row r="813" spans="1:459" s="27" customFormat="1" ht="39" customHeight="1" x14ac:dyDescent="0.2">
      <c r="A813" s="43" t="s">
        <v>1045</v>
      </c>
      <c r="B813" s="44"/>
      <c r="C813" s="44"/>
      <c r="D813" s="44"/>
      <c r="E813" s="45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60" t="s">
        <v>555</v>
      </c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 t="s">
        <v>77</v>
      </c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84" t="s">
        <v>94</v>
      </c>
      <c r="AZ813" s="84"/>
      <c r="BA813" s="84"/>
      <c r="BB813" s="84"/>
      <c r="BC813" s="84"/>
      <c r="BD813" s="84"/>
      <c r="BE813" s="60" t="s">
        <v>95</v>
      </c>
      <c r="BF813" s="60"/>
      <c r="BG813" s="60"/>
      <c r="BH813" s="60"/>
      <c r="BI813" s="60"/>
      <c r="BJ813" s="60"/>
      <c r="BK813" s="60"/>
      <c r="BL813" s="60"/>
      <c r="BM813" s="60"/>
      <c r="BN813" s="80">
        <f>18+3+600+150+580</f>
        <v>1351</v>
      </c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76" t="s">
        <v>22</v>
      </c>
      <c r="BZ813" s="76"/>
      <c r="CA813" s="76"/>
      <c r="CB813" s="76"/>
      <c r="CC813" s="76"/>
      <c r="CD813" s="76"/>
      <c r="CE813" s="62" t="s">
        <v>80</v>
      </c>
      <c r="CF813" s="62"/>
      <c r="CG813" s="62"/>
      <c r="CH813" s="62"/>
      <c r="CI813" s="62"/>
      <c r="CJ813" s="62"/>
      <c r="CK813" s="62"/>
      <c r="CL813" s="62"/>
      <c r="CM813" s="62"/>
      <c r="CN813" s="85">
        <v>1015000</v>
      </c>
      <c r="CO813" s="85"/>
      <c r="CP813" s="85"/>
      <c r="CQ813" s="85"/>
      <c r="CR813" s="85"/>
      <c r="CS813" s="85"/>
      <c r="CT813" s="85"/>
      <c r="CU813" s="85"/>
      <c r="CV813" s="85"/>
      <c r="CW813" s="85"/>
      <c r="CX813" s="85"/>
      <c r="CY813" s="85"/>
      <c r="CZ813" s="85"/>
      <c r="DA813" s="85"/>
      <c r="DB813" s="59" t="s">
        <v>635</v>
      </c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 t="s">
        <v>645</v>
      </c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62" t="s">
        <v>86</v>
      </c>
      <c r="EA813" s="62"/>
      <c r="EB813" s="62"/>
      <c r="EC813" s="62"/>
      <c r="ED813" s="62"/>
      <c r="EE813" s="62"/>
      <c r="EF813" s="62"/>
      <c r="EG813" s="62"/>
      <c r="EH813" s="62"/>
      <c r="EI813" s="62"/>
      <c r="EJ813" s="62"/>
      <c r="EK813" s="62"/>
      <c r="EL813" s="62" t="s">
        <v>84</v>
      </c>
      <c r="EM813" s="62"/>
      <c r="EN813" s="62"/>
      <c r="EO813" s="62"/>
      <c r="EP813" s="62"/>
      <c r="EQ813" s="62"/>
      <c r="ER813" s="62"/>
      <c r="ES813" s="62"/>
      <c r="ET813" s="62"/>
      <c r="EU813" s="62"/>
      <c r="EV813" s="62"/>
      <c r="EW813" s="62"/>
      <c r="EX813" s="62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  <c r="IW813" s="28"/>
      <c r="IX813" s="28"/>
      <c r="IY813" s="28"/>
      <c r="IZ813" s="28"/>
      <c r="JA813" s="28"/>
      <c r="JB813" s="28"/>
      <c r="JC813" s="28"/>
      <c r="JD813" s="28"/>
      <c r="JE813" s="28"/>
      <c r="JF813" s="28"/>
      <c r="JG813" s="28"/>
      <c r="JH813" s="28"/>
      <c r="JI813" s="28"/>
      <c r="JJ813" s="28"/>
      <c r="JK813" s="28"/>
      <c r="JL813" s="28"/>
      <c r="JM813" s="28"/>
      <c r="JN813" s="28"/>
      <c r="JO813" s="28"/>
      <c r="JP813" s="28"/>
      <c r="JQ813" s="28"/>
      <c r="JR813" s="28"/>
      <c r="JS813" s="28"/>
      <c r="JT813" s="28"/>
      <c r="JU813" s="28"/>
      <c r="JV813" s="28"/>
      <c r="JW813" s="28"/>
      <c r="JX813" s="28"/>
      <c r="JY813" s="28"/>
      <c r="JZ813" s="28"/>
      <c r="KA813" s="28"/>
      <c r="KB813" s="28"/>
      <c r="KC813" s="28"/>
      <c r="KD813" s="28"/>
      <c r="KE813" s="28"/>
      <c r="KF813" s="28"/>
      <c r="KG813" s="28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</row>
    <row r="814" spans="1:459" s="20" customFormat="1" ht="39.75" customHeight="1" x14ac:dyDescent="0.2">
      <c r="A814" s="43" t="s">
        <v>1046</v>
      </c>
      <c r="B814" s="44"/>
      <c r="C814" s="44"/>
      <c r="D814" s="44"/>
      <c r="E814" s="45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60" t="s">
        <v>382</v>
      </c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 t="s">
        <v>77</v>
      </c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84" t="s">
        <v>94</v>
      </c>
      <c r="AZ814" s="84"/>
      <c r="BA814" s="84"/>
      <c r="BB814" s="84"/>
      <c r="BC814" s="84"/>
      <c r="BD814" s="84"/>
      <c r="BE814" s="60" t="s">
        <v>95</v>
      </c>
      <c r="BF814" s="60"/>
      <c r="BG814" s="60"/>
      <c r="BH814" s="60"/>
      <c r="BI814" s="60"/>
      <c r="BJ814" s="60"/>
      <c r="BK814" s="60"/>
      <c r="BL814" s="60"/>
      <c r="BM814" s="60"/>
      <c r="BN814" s="80">
        <f>100+100+200+1000+30+10</f>
        <v>1440</v>
      </c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76" t="s">
        <v>22</v>
      </c>
      <c r="BZ814" s="76"/>
      <c r="CA814" s="76"/>
      <c r="CB814" s="76"/>
      <c r="CC814" s="76"/>
      <c r="CD814" s="76"/>
      <c r="CE814" s="62" t="s">
        <v>80</v>
      </c>
      <c r="CF814" s="62"/>
      <c r="CG814" s="62"/>
      <c r="CH814" s="62"/>
      <c r="CI814" s="62"/>
      <c r="CJ814" s="62"/>
      <c r="CK814" s="62"/>
      <c r="CL814" s="62"/>
      <c r="CM814" s="62"/>
      <c r="CN814" s="85">
        <v>3026380</v>
      </c>
      <c r="CO814" s="85"/>
      <c r="CP814" s="85"/>
      <c r="CQ814" s="85"/>
      <c r="CR814" s="85"/>
      <c r="CS814" s="85"/>
      <c r="CT814" s="85"/>
      <c r="CU814" s="85"/>
      <c r="CV814" s="85"/>
      <c r="CW814" s="85"/>
      <c r="CX814" s="85"/>
      <c r="CY814" s="85"/>
      <c r="CZ814" s="85"/>
      <c r="DA814" s="85"/>
      <c r="DB814" s="59" t="s">
        <v>635</v>
      </c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 t="s">
        <v>645</v>
      </c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62" t="s">
        <v>102</v>
      </c>
      <c r="EA814" s="62"/>
      <c r="EB814" s="62"/>
      <c r="EC814" s="62"/>
      <c r="ED814" s="62"/>
      <c r="EE814" s="62"/>
      <c r="EF814" s="62"/>
      <c r="EG814" s="62"/>
      <c r="EH814" s="62"/>
      <c r="EI814" s="62"/>
      <c r="EJ814" s="62"/>
      <c r="EK814" s="62"/>
      <c r="EL814" s="62" t="s">
        <v>103</v>
      </c>
      <c r="EM814" s="62"/>
      <c r="EN814" s="62"/>
      <c r="EO814" s="62"/>
      <c r="EP814" s="62"/>
      <c r="EQ814" s="62"/>
      <c r="ER814" s="62"/>
      <c r="ES814" s="62"/>
      <c r="ET814" s="62"/>
      <c r="EU814" s="62"/>
      <c r="EV814" s="62"/>
      <c r="EW814" s="62"/>
      <c r="EX814" s="62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19"/>
      <c r="HK814" s="19"/>
      <c r="HL814" s="19"/>
      <c r="HM814" s="19"/>
      <c r="HN814" s="19"/>
      <c r="HO814" s="19"/>
      <c r="HP814" s="19"/>
      <c r="HQ814" s="19"/>
      <c r="HR814" s="19"/>
      <c r="HS814" s="19"/>
      <c r="HT814" s="19"/>
      <c r="HU814" s="19"/>
      <c r="HV814" s="19"/>
      <c r="HW814" s="19"/>
      <c r="HX814" s="19"/>
      <c r="HY814" s="19"/>
      <c r="HZ814" s="19"/>
      <c r="IA814" s="19"/>
      <c r="IB814" s="19"/>
      <c r="IC814" s="19"/>
      <c r="ID814" s="19"/>
      <c r="IE814" s="19"/>
      <c r="IF814" s="19"/>
      <c r="IG814" s="19"/>
      <c r="IH814" s="19"/>
      <c r="II814" s="19"/>
      <c r="IJ814" s="19"/>
      <c r="IK814" s="19"/>
      <c r="IL814" s="19"/>
      <c r="IM814" s="19"/>
      <c r="IN814" s="19"/>
      <c r="IO814" s="19"/>
      <c r="IP814" s="19"/>
      <c r="IQ814" s="19"/>
      <c r="IR814" s="19"/>
      <c r="IS814" s="19"/>
      <c r="IT814" s="19"/>
      <c r="IU814" s="19"/>
      <c r="IV814" s="19"/>
      <c r="IW814" s="19"/>
      <c r="IX814" s="19"/>
      <c r="IY814" s="19"/>
      <c r="IZ814" s="19"/>
      <c r="JA814" s="19"/>
      <c r="JB814" s="19"/>
      <c r="JC814" s="19"/>
      <c r="JD814" s="19"/>
      <c r="JE814" s="19"/>
      <c r="JF814" s="19"/>
      <c r="JG814" s="19"/>
      <c r="JH814" s="19"/>
      <c r="JI814" s="19"/>
      <c r="JJ814" s="19"/>
      <c r="JK814" s="19"/>
      <c r="JL814" s="19"/>
      <c r="JM814" s="19"/>
      <c r="JN814" s="19"/>
      <c r="JO814" s="19"/>
      <c r="JP814" s="19"/>
      <c r="JQ814" s="19"/>
      <c r="JR814" s="19"/>
      <c r="JS814" s="19"/>
      <c r="JT814" s="19"/>
      <c r="JU814" s="19"/>
      <c r="JV814" s="19"/>
      <c r="JW814" s="19"/>
      <c r="JX814" s="19"/>
      <c r="JY814" s="19"/>
      <c r="JZ814" s="19"/>
      <c r="KA814" s="19"/>
      <c r="KB814" s="19"/>
      <c r="KC814" s="19"/>
      <c r="KD814" s="19"/>
      <c r="KE814" s="19"/>
      <c r="KF814" s="19"/>
      <c r="KG814" s="19"/>
      <c r="KH814" s="19"/>
      <c r="KI814" s="19"/>
      <c r="KJ814" s="19"/>
      <c r="KK814" s="19"/>
      <c r="KL814" s="19"/>
      <c r="KM814" s="19"/>
      <c r="KN814" s="19"/>
      <c r="KO814" s="19"/>
      <c r="KP814" s="19"/>
      <c r="KQ814" s="19"/>
      <c r="KR814" s="19"/>
      <c r="KS814" s="19"/>
      <c r="KT814" s="19"/>
      <c r="KU814" s="19"/>
      <c r="KV814" s="19"/>
      <c r="KW814" s="19"/>
      <c r="KX814" s="19"/>
      <c r="KY814" s="19"/>
      <c r="KZ814" s="19"/>
      <c r="LA814" s="19"/>
      <c r="LB814" s="19"/>
      <c r="LC814" s="19"/>
      <c r="LD814" s="19"/>
      <c r="LE814" s="19"/>
      <c r="LF814" s="19"/>
      <c r="LG814" s="19"/>
      <c r="LH814" s="19"/>
      <c r="LI814" s="19"/>
      <c r="LJ814" s="19"/>
      <c r="LK814" s="19"/>
      <c r="LL814" s="19"/>
      <c r="LM814" s="19"/>
      <c r="LN814" s="19"/>
      <c r="LO814" s="19"/>
      <c r="LP814" s="19"/>
      <c r="LQ814" s="19"/>
      <c r="LR814" s="19"/>
      <c r="LS814" s="19"/>
      <c r="LT814" s="19"/>
      <c r="LU814" s="19"/>
      <c r="LV814" s="19"/>
      <c r="LW814" s="19"/>
      <c r="LX814" s="19"/>
      <c r="LY814" s="19"/>
      <c r="LZ814" s="19"/>
      <c r="MA814" s="19"/>
      <c r="MB814" s="19"/>
      <c r="MC814" s="19"/>
      <c r="MD814" s="19"/>
      <c r="ME814" s="19"/>
      <c r="MF814" s="19"/>
      <c r="MG814" s="19"/>
      <c r="MH814" s="19"/>
      <c r="MI814" s="19"/>
      <c r="MJ814" s="19"/>
      <c r="MK814" s="19"/>
      <c r="ML814" s="19"/>
      <c r="MM814" s="19"/>
      <c r="MN814" s="19"/>
      <c r="MO814" s="19"/>
      <c r="MP814" s="19"/>
      <c r="MQ814" s="19"/>
      <c r="MR814" s="19"/>
      <c r="MS814" s="19"/>
      <c r="MT814" s="19"/>
      <c r="MU814" s="19"/>
      <c r="MV814" s="19"/>
      <c r="MW814" s="19"/>
      <c r="MX814" s="19"/>
      <c r="MY814" s="19"/>
      <c r="MZ814" s="19"/>
      <c r="NA814" s="19"/>
      <c r="NB814" s="19"/>
      <c r="NC814" s="19"/>
      <c r="ND814" s="19"/>
      <c r="NE814" s="19"/>
      <c r="NF814" s="19"/>
      <c r="NG814" s="19"/>
      <c r="NH814" s="19"/>
      <c r="NI814" s="19"/>
      <c r="NJ814" s="19"/>
      <c r="NK814" s="19"/>
      <c r="NL814" s="19"/>
      <c r="NM814" s="19"/>
      <c r="NN814" s="19"/>
      <c r="NO814" s="19"/>
      <c r="NP814" s="19"/>
      <c r="NQ814" s="19"/>
      <c r="NR814" s="19"/>
      <c r="NS814" s="19"/>
      <c r="NT814" s="19"/>
      <c r="NU814" s="19"/>
      <c r="NV814" s="19"/>
      <c r="NW814" s="19"/>
      <c r="NX814" s="19"/>
      <c r="NY814" s="19"/>
      <c r="NZ814" s="19"/>
      <c r="OA814" s="19"/>
      <c r="OB814" s="19"/>
      <c r="OC814" s="19"/>
      <c r="OD814" s="19"/>
      <c r="OE814" s="19"/>
      <c r="OF814" s="19"/>
      <c r="OG814" s="19"/>
      <c r="OH814" s="19"/>
      <c r="OI814" s="19"/>
      <c r="OJ814" s="19"/>
      <c r="OK814" s="19"/>
      <c r="OL814" s="19"/>
      <c r="OM814" s="19"/>
      <c r="ON814" s="19"/>
      <c r="OO814" s="19"/>
      <c r="OP814" s="19"/>
      <c r="OQ814" s="19"/>
      <c r="OR814" s="19"/>
      <c r="OS814" s="19"/>
      <c r="OT814" s="19"/>
      <c r="OU814" s="19"/>
      <c r="OV814" s="19"/>
      <c r="OW814" s="19"/>
      <c r="OX814" s="19"/>
      <c r="OY814" s="19"/>
      <c r="OZ814" s="19"/>
      <c r="PA814" s="19"/>
      <c r="PB814" s="19"/>
      <c r="PC814" s="19"/>
      <c r="PD814" s="19"/>
      <c r="PE814" s="19"/>
      <c r="PF814" s="19"/>
      <c r="PG814" s="19"/>
      <c r="PH814" s="19"/>
      <c r="PI814" s="19"/>
      <c r="PJ814" s="19"/>
      <c r="PK814" s="19"/>
      <c r="PL814" s="19"/>
      <c r="PM814" s="19"/>
      <c r="PN814" s="19"/>
      <c r="PO814" s="19"/>
      <c r="PP814" s="19"/>
      <c r="PQ814" s="19"/>
      <c r="PR814" s="19"/>
      <c r="PS814" s="19"/>
      <c r="PT814" s="19"/>
      <c r="PU814" s="19"/>
      <c r="PV814" s="19"/>
      <c r="PW814" s="19"/>
      <c r="PX814" s="19"/>
      <c r="PY814" s="19"/>
      <c r="PZ814" s="19"/>
      <c r="QA814" s="19"/>
      <c r="QB814" s="19"/>
      <c r="QC814" s="19"/>
      <c r="QD814" s="19"/>
      <c r="QE814" s="19"/>
      <c r="QF814" s="19"/>
      <c r="QG814" s="19"/>
      <c r="QH814" s="19"/>
      <c r="QI814" s="19"/>
      <c r="QJ814" s="19"/>
      <c r="QK814" s="19"/>
      <c r="QL814" s="19"/>
      <c r="QM814" s="19"/>
      <c r="QN814" s="19"/>
      <c r="QO814" s="19"/>
      <c r="QP814" s="19"/>
      <c r="QQ814" s="19"/>
    </row>
    <row r="815" spans="1:459" s="27" customFormat="1" ht="39" customHeight="1" x14ac:dyDescent="0.2">
      <c r="A815" s="43" t="s">
        <v>1047</v>
      </c>
      <c r="B815" s="44"/>
      <c r="C815" s="44"/>
      <c r="D815" s="44"/>
      <c r="E815" s="45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60" t="s">
        <v>382</v>
      </c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 t="s">
        <v>77</v>
      </c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84" t="s">
        <v>94</v>
      </c>
      <c r="AZ815" s="84"/>
      <c r="BA815" s="84"/>
      <c r="BB815" s="84"/>
      <c r="BC815" s="84"/>
      <c r="BD815" s="84"/>
      <c r="BE815" s="60" t="s">
        <v>95</v>
      </c>
      <c r="BF815" s="60"/>
      <c r="BG815" s="60"/>
      <c r="BH815" s="60"/>
      <c r="BI815" s="60"/>
      <c r="BJ815" s="60"/>
      <c r="BK815" s="60"/>
      <c r="BL815" s="60"/>
      <c r="BM815" s="60"/>
      <c r="BN815" s="80">
        <f>72+75+200+400+10+15+150+150+20+100+150+50+100+70+50</f>
        <v>1612</v>
      </c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76" t="s">
        <v>22</v>
      </c>
      <c r="BZ815" s="76"/>
      <c r="CA815" s="76"/>
      <c r="CB815" s="76"/>
      <c r="CC815" s="76"/>
      <c r="CD815" s="76"/>
      <c r="CE815" s="62" t="s">
        <v>80</v>
      </c>
      <c r="CF815" s="62"/>
      <c r="CG815" s="62"/>
      <c r="CH815" s="62"/>
      <c r="CI815" s="62"/>
      <c r="CJ815" s="62"/>
      <c r="CK815" s="62"/>
      <c r="CL815" s="62"/>
      <c r="CM815" s="62"/>
      <c r="CN815" s="85">
        <v>7070410.2000000002</v>
      </c>
      <c r="CO815" s="85"/>
      <c r="CP815" s="85"/>
      <c r="CQ815" s="85"/>
      <c r="CR815" s="85"/>
      <c r="CS815" s="85"/>
      <c r="CT815" s="85"/>
      <c r="CU815" s="85"/>
      <c r="CV815" s="85"/>
      <c r="CW815" s="85"/>
      <c r="CX815" s="85"/>
      <c r="CY815" s="85"/>
      <c r="CZ815" s="85"/>
      <c r="DA815" s="85"/>
      <c r="DB815" s="59" t="s">
        <v>635</v>
      </c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 t="s">
        <v>645</v>
      </c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62" t="s">
        <v>102</v>
      </c>
      <c r="EA815" s="62"/>
      <c r="EB815" s="62"/>
      <c r="EC815" s="62"/>
      <c r="ED815" s="62"/>
      <c r="EE815" s="62"/>
      <c r="EF815" s="62"/>
      <c r="EG815" s="62"/>
      <c r="EH815" s="62"/>
      <c r="EI815" s="62"/>
      <c r="EJ815" s="62"/>
      <c r="EK815" s="62"/>
      <c r="EL815" s="62" t="s">
        <v>103</v>
      </c>
      <c r="EM815" s="62"/>
      <c r="EN815" s="62"/>
      <c r="EO815" s="62"/>
      <c r="EP815" s="62"/>
      <c r="EQ815" s="62"/>
      <c r="ER815" s="62"/>
      <c r="ES815" s="62"/>
      <c r="ET815" s="62"/>
      <c r="EU815" s="62"/>
      <c r="EV815" s="62"/>
      <c r="EW815" s="62"/>
      <c r="EX815" s="62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</row>
    <row r="816" spans="1:459" s="20" customFormat="1" ht="39" customHeight="1" x14ac:dyDescent="0.2">
      <c r="A816" s="43" t="s">
        <v>1048</v>
      </c>
      <c r="B816" s="44"/>
      <c r="C816" s="44"/>
      <c r="D816" s="44"/>
      <c r="E816" s="45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60" t="s">
        <v>382</v>
      </c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 t="s">
        <v>77</v>
      </c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84" t="s">
        <v>94</v>
      </c>
      <c r="AZ816" s="84"/>
      <c r="BA816" s="84"/>
      <c r="BB816" s="84"/>
      <c r="BC816" s="84"/>
      <c r="BD816" s="84"/>
      <c r="BE816" s="60" t="s">
        <v>95</v>
      </c>
      <c r="BF816" s="60"/>
      <c r="BG816" s="60"/>
      <c r="BH816" s="60"/>
      <c r="BI816" s="60"/>
      <c r="BJ816" s="60"/>
      <c r="BK816" s="60"/>
      <c r="BL816" s="60"/>
      <c r="BM816" s="60"/>
      <c r="BN816" s="80">
        <f>10500+200+200+100+60+20+50+50+90+80+10+5000+1000+200+350+150+250+250+600+50+1200+1250+50+30+55</f>
        <v>21795</v>
      </c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76" t="s">
        <v>22</v>
      </c>
      <c r="BZ816" s="76"/>
      <c r="CA816" s="76"/>
      <c r="CB816" s="76"/>
      <c r="CC816" s="76"/>
      <c r="CD816" s="76"/>
      <c r="CE816" s="62" t="s">
        <v>80</v>
      </c>
      <c r="CF816" s="62"/>
      <c r="CG816" s="62"/>
      <c r="CH816" s="62"/>
      <c r="CI816" s="62"/>
      <c r="CJ816" s="62"/>
      <c r="CK816" s="62"/>
      <c r="CL816" s="62"/>
      <c r="CM816" s="62"/>
      <c r="CN816" s="85">
        <v>11690243</v>
      </c>
      <c r="CO816" s="85"/>
      <c r="CP816" s="85"/>
      <c r="CQ816" s="85"/>
      <c r="CR816" s="85"/>
      <c r="CS816" s="85"/>
      <c r="CT816" s="85"/>
      <c r="CU816" s="85"/>
      <c r="CV816" s="85"/>
      <c r="CW816" s="85"/>
      <c r="CX816" s="85"/>
      <c r="CY816" s="85"/>
      <c r="CZ816" s="85"/>
      <c r="DA816" s="85"/>
      <c r="DB816" s="59" t="s">
        <v>635</v>
      </c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 t="s">
        <v>645</v>
      </c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62" t="s">
        <v>102</v>
      </c>
      <c r="EA816" s="62"/>
      <c r="EB816" s="62"/>
      <c r="EC816" s="62"/>
      <c r="ED816" s="62"/>
      <c r="EE816" s="62"/>
      <c r="EF816" s="62"/>
      <c r="EG816" s="62"/>
      <c r="EH816" s="62"/>
      <c r="EI816" s="62"/>
      <c r="EJ816" s="62"/>
      <c r="EK816" s="62"/>
      <c r="EL816" s="62" t="s">
        <v>103</v>
      </c>
      <c r="EM816" s="62"/>
      <c r="EN816" s="62"/>
      <c r="EO816" s="62"/>
      <c r="EP816" s="62"/>
      <c r="EQ816" s="62"/>
      <c r="ER816" s="62"/>
      <c r="ES816" s="62"/>
      <c r="ET816" s="62"/>
      <c r="EU816" s="62"/>
      <c r="EV816" s="62"/>
      <c r="EW816" s="62"/>
      <c r="EX816" s="62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  <c r="HV816" s="19"/>
      <c r="HW816" s="19"/>
      <c r="HX816" s="19"/>
      <c r="HY816" s="19"/>
      <c r="HZ816" s="19"/>
      <c r="IA816" s="19"/>
      <c r="IB816" s="19"/>
      <c r="IC816" s="19"/>
      <c r="ID816" s="19"/>
      <c r="IE816" s="19"/>
      <c r="IF816" s="19"/>
      <c r="IG816" s="19"/>
      <c r="IH816" s="19"/>
      <c r="II816" s="19"/>
      <c r="IJ816" s="19"/>
      <c r="IK816" s="19"/>
      <c r="IL816" s="19"/>
      <c r="IM816" s="19"/>
      <c r="IN816" s="19"/>
      <c r="IO816" s="19"/>
      <c r="IP816" s="19"/>
      <c r="IQ816" s="19"/>
      <c r="IR816" s="19"/>
      <c r="IS816" s="19"/>
      <c r="IT816" s="19"/>
      <c r="IU816" s="19"/>
      <c r="IV816" s="19"/>
      <c r="IW816" s="19"/>
      <c r="IX816" s="19"/>
      <c r="IY816" s="19"/>
      <c r="IZ816" s="19"/>
      <c r="JA816" s="19"/>
      <c r="JB816" s="19"/>
      <c r="JC816" s="19"/>
      <c r="JD816" s="19"/>
      <c r="JE816" s="19"/>
      <c r="JF816" s="19"/>
      <c r="JG816" s="19"/>
      <c r="JH816" s="19"/>
      <c r="JI816" s="19"/>
      <c r="JJ816" s="19"/>
      <c r="JK816" s="19"/>
      <c r="JL816" s="19"/>
      <c r="JM816" s="19"/>
      <c r="JN816" s="19"/>
      <c r="JO816" s="19"/>
      <c r="JP816" s="19"/>
      <c r="JQ816" s="19"/>
      <c r="JR816" s="19"/>
      <c r="JS816" s="19"/>
      <c r="JT816" s="19"/>
      <c r="JU816" s="19"/>
      <c r="JV816" s="19"/>
      <c r="JW816" s="19"/>
      <c r="JX816" s="19"/>
      <c r="JY816" s="19"/>
      <c r="JZ816" s="19"/>
      <c r="KA816" s="19"/>
      <c r="KB816" s="19"/>
      <c r="KC816" s="19"/>
      <c r="KD816" s="19"/>
      <c r="KE816" s="19"/>
      <c r="KF816" s="19"/>
      <c r="KG816" s="19"/>
      <c r="KH816" s="19"/>
      <c r="KI816" s="19"/>
      <c r="KJ816" s="19"/>
      <c r="KK816" s="19"/>
      <c r="KL816" s="19"/>
      <c r="KM816" s="19"/>
      <c r="KN816" s="19"/>
      <c r="KO816" s="19"/>
      <c r="KP816" s="19"/>
      <c r="KQ816" s="19"/>
      <c r="KR816" s="19"/>
      <c r="KS816" s="19"/>
      <c r="KT816" s="19"/>
      <c r="KU816" s="19"/>
      <c r="KV816" s="19"/>
      <c r="KW816" s="19"/>
      <c r="KX816" s="19"/>
      <c r="KY816" s="19"/>
      <c r="KZ816" s="19"/>
      <c r="LA816" s="19"/>
      <c r="LB816" s="19"/>
      <c r="LC816" s="19"/>
      <c r="LD816" s="19"/>
      <c r="LE816" s="19"/>
      <c r="LF816" s="19"/>
      <c r="LG816" s="19"/>
      <c r="LH816" s="19"/>
      <c r="LI816" s="19"/>
      <c r="LJ816" s="19"/>
      <c r="LK816" s="19"/>
      <c r="LL816" s="19"/>
      <c r="LM816" s="19"/>
      <c r="LN816" s="19"/>
      <c r="LO816" s="19"/>
      <c r="LP816" s="19"/>
      <c r="LQ816" s="19"/>
      <c r="LR816" s="19"/>
      <c r="LS816" s="19"/>
      <c r="LT816" s="19"/>
      <c r="LU816" s="19"/>
      <c r="LV816" s="19"/>
      <c r="LW816" s="19"/>
      <c r="LX816" s="19"/>
      <c r="LY816" s="19"/>
      <c r="LZ816" s="19"/>
      <c r="MA816" s="19"/>
      <c r="MB816" s="19"/>
      <c r="MC816" s="19"/>
      <c r="MD816" s="19"/>
      <c r="ME816" s="19"/>
      <c r="MF816" s="19"/>
      <c r="MG816" s="19"/>
      <c r="MH816" s="19"/>
      <c r="MI816" s="19"/>
      <c r="MJ816" s="19"/>
      <c r="MK816" s="19"/>
      <c r="ML816" s="19"/>
      <c r="MM816" s="19"/>
      <c r="MN816" s="19"/>
      <c r="MO816" s="19"/>
      <c r="MP816" s="19"/>
      <c r="MQ816" s="19"/>
      <c r="MR816" s="19"/>
      <c r="MS816" s="19"/>
      <c r="MT816" s="19"/>
      <c r="MU816" s="19"/>
      <c r="MV816" s="19"/>
      <c r="MW816" s="19"/>
      <c r="MX816" s="19"/>
      <c r="MY816" s="19"/>
      <c r="MZ816" s="19"/>
      <c r="NA816" s="19"/>
      <c r="NB816" s="19"/>
      <c r="NC816" s="19"/>
      <c r="ND816" s="19"/>
      <c r="NE816" s="19"/>
      <c r="NF816" s="19"/>
      <c r="NG816" s="19"/>
      <c r="NH816" s="19"/>
      <c r="NI816" s="19"/>
      <c r="NJ816" s="19"/>
      <c r="NK816" s="19"/>
      <c r="NL816" s="19"/>
      <c r="NM816" s="19"/>
      <c r="NN816" s="19"/>
      <c r="NO816" s="19"/>
      <c r="NP816" s="19"/>
      <c r="NQ816" s="19"/>
      <c r="NR816" s="19"/>
      <c r="NS816" s="19"/>
      <c r="NT816" s="19"/>
      <c r="NU816" s="19"/>
      <c r="NV816" s="19"/>
      <c r="NW816" s="19"/>
      <c r="NX816" s="19"/>
      <c r="NY816" s="19"/>
      <c r="NZ816" s="19"/>
      <c r="OA816" s="19"/>
      <c r="OB816" s="19"/>
      <c r="OC816" s="19"/>
      <c r="OD816" s="19"/>
      <c r="OE816" s="19"/>
      <c r="OF816" s="19"/>
      <c r="OG816" s="19"/>
      <c r="OH816" s="19"/>
      <c r="OI816" s="19"/>
      <c r="OJ816" s="19"/>
      <c r="OK816" s="19"/>
      <c r="OL816" s="19"/>
      <c r="OM816" s="19"/>
      <c r="ON816" s="19"/>
      <c r="OO816" s="19"/>
      <c r="OP816" s="19"/>
      <c r="OQ816" s="19"/>
      <c r="OR816" s="19"/>
      <c r="OS816" s="19"/>
      <c r="OT816" s="19"/>
      <c r="OU816" s="19"/>
      <c r="OV816" s="19"/>
      <c r="OW816" s="19"/>
      <c r="OX816" s="19"/>
      <c r="OY816" s="19"/>
      <c r="OZ816" s="19"/>
      <c r="PA816" s="19"/>
      <c r="PB816" s="19"/>
      <c r="PC816" s="19"/>
      <c r="PD816" s="19"/>
      <c r="PE816" s="19"/>
      <c r="PF816" s="19"/>
      <c r="PG816" s="19"/>
      <c r="PH816" s="19"/>
      <c r="PI816" s="19"/>
      <c r="PJ816" s="19"/>
      <c r="PK816" s="19"/>
      <c r="PL816" s="19"/>
      <c r="PM816" s="19"/>
      <c r="PN816" s="19"/>
      <c r="PO816" s="19"/>
      <c r="PP816" s="19"/>
      <c r="PQ816" s="19"/>
      <c r="PR816" s="19"/>
      <c r="PS816" s="19"/>
      <c r="PT816" s="19"/>
      <c r="PU816" s="19"/>
      <c r="PV816" s="19"/>
      <c r="PW816" s="19"/>
      <c r="PX816" s="19"/>
      <c r="PY816" s="19"/>
      <c r="PZ816" s="19"/>
      <c r="QA816" s="19"/>
      <c r="QB816" s="19"/>
      <c r="QC816" s="19"/>
      <c r="QD816" s="19"/>
      <c r="QE816" s="19"/>
      <c r="QF816" s="19"/>
      <c r="QG816" s="19"/>
      <c r="QH816" s="19"/>
      <c r="QI816" s="19"/>
      <c r="QJ816" s="19"/>
      <c r="QK816" s="19"/>
      <c r="QL816" s="19"/>
      <c r="QM816" s="19"/>
      <c r="QN816" s="19"/>
      <c r="QO816" s="19"/>
      <c r="QP816" s="19"/>
      <c r="QQ816" s="19"/>
    </row>
    <row r="817" spans="1:459" s="27" customFormat="1" ht="39" customHeight="1" x14ac:dyDescent="0.2">
      <c r="A817" s="43" t="s">
        <v>1049</v>
      </c>
      <c r="B817" s="44"/>
      <c r="C817" s="44"/>
      <c r="D817" s="44"/>
      <c r="E817" s="45"/>
      <c r="F817" s="76"/>
      <c r="G817" s="76"/>
      <c r="H817" s="76"/>
      <c r="I817" s="76"/>
      <c r="J817" s="76"/>
      <c r="K817" s="76"/>
      <c r="L817" s="76"/>
      <c r="M817" s="76"/>
      <c r="N817" s="76"/>
      <c r="O817" s="58"/>
      <c r="P817" s="59"/>
      <c r="Q817" s="59"/>
      <c r="R817" s="59"/>
      <c r="S817" s="59"/>
      <c r="T817" s="59"/>
      <c r="U817" s="59"/>
      <c r="V817" s="59"/>
      <c r="W817" s="59"/>
      <c r="X817" s="60" t="s">
        <v>619</v>
      </c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 t="s">
        <v>77</v>
      </c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84" t="s">
        <v>94</v>
      </c>
      <c r="AZ817" s="84"/>
      <c r="BA817" s="84"/>
      <c r="BB817" s="84"/>
      <c r="BC817" s="84"/>
      <c r="BD817" s="84"/>
      <c r="BE817" s="60" t="s">
        <v>95</v>
      </c>
      <c r="BF817" s="60"/>
      <c r="BG817" s="60"/>
      <c r="BH817" s="60"/>
      <c r="BI817" s="60"/>
      <c r="BJ817" s="60"/>
      <c r="BK817" s="60"/>
      <c r="BL817" s="60"/>
      <c r="BM817" s="60"/>
      <c r="BN817" s="80">
        <f>470+400+2000</f>
        <v>2870</v>
      </c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76" t="s">
        <v>22</v>
      </c>
      <c r="BZ817" s="76"/>
      <c r="CA817" s="76"/>
      <c r="CB817" s="76"/>
      <c r="CC817" s="76"/>
      <c r="CD817" s="76"/>
      <c r="CE817" s="62" t="s">
        <v>80</v>
      </c>
      <c r="CF817" s="62"/>
      <c r="CG817" s="62"/>
      <c r="CH817" s="62"/>
      <c r="CI817" s="62"/>
      <c r="CJ817" s="62"/>
      <c r="CK817" s="62"/>
      <c r="CL817" s="62"/>
      <c r="CM817" s="62"/>
      <c r="CN817" s="85">
        <v>2291499</v>
      </c>
      <c r="CO817" s="85"/>
      <c r="CP817" s="85"/>
      <c r="CQ817" s="85"/>
      <c r="CR817" s="85"/>
      <c r="CS817" s="85"/>
      <c r="CT817" s="85"/>
      <c r="CU817" s="85"/>
      <c r="CV817" s="85"/>
      <c r="CW817" s="85"/>
      <c r="CX817" s="85"/>
      <c r="CY817" s="85"/>
      <c r="CZ817" s="85"/>
      <c r="DA817" s="85"/>
      <c r="DB817" s="59" t="s">
        <v>635</v>
      </c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 t="s">
        <v>645</v>
      </c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62" t="s">
        <v>102</v>
      </c>
      <c r="EA817" s="62"/>
      <c r="EB817" s="62"/>
      <c r="EC817" s="62"/>
      <c r="ED817" s="62"/>
      <c r="EE817" s="62"/>
      <c r="EF817" s="62"/>
      <c r="EG817" s="62"/>
      <c r="EH817" s="62"/>
      <c r="EI817" s="62"/>
      <c r="EJ817" s="62"/>
      <c r="EK817" s="62"/>
      <c r="EL817" s="62" t="s">
        <v>103</v>
      </c>
      <c r="EM817" s="62"/>
      <c r="EN817" s="62"/>
      <c r="EO817" s="62"/>
      <c r="EP817" s="62"/>
      <c r="EQ817" s="62"/>
      <c r="ER817" s="62"/>
      <c r="ES817" s="62"/>
      <c r="ET817" s="62"/>
      <c r="EU817" s="62"/>
      <c r="EV817" s="62"/>
      <c r="EW817" s="62"/>
      <c r="EX817" s="62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</row>
    <row r="818" spans="1:459" s="20" customFormat="1" ht="52.5" customHeight="1" x14ac:dyDescent="0.2">
      <c r="A818" s="43" t="s">
        <v>1050</v>
      </c>
      <c r="B818" s="44"/>
      <c r="C818" s="44"/>
      <c r="D818" s="44"/>
      <c r="E818" s="45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60" t="s">
        <v>563</v>
      </c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 t="s">
        <v>77</v>
      </c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84" t="s">
        <v>78</v>
      </c>
      <c r="AZ818" s="84"/>
      <c r="BA818" s="84"/>
      <c r="BB818" s="84"/>
      <c r="BC818" s="84"/>
      <c r="BD818" s="84"/>
      <c r="BE818" s="60" t="s">
        <v>79</v>
      </c>
      <c r="BF818" s="60"/>
      <c r="BG818" s="60"/>
      <c r="BH818" s="60"/>
      <c r="BI818" s="60"/>
      <c r="BJ818" s="60"/>
      <c r="BK818" s="60"/>
      <c r="BL818" s="60"/>
      <c r="BM818" s="60"/>
      <c r="BN818" s="59" t="s">
        <v>74</v>
      </c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76" t="s">
        <v>22</v>
      </c>
      <c r="BZ818" s="76"/>
      <c r="CA818" s="76"/>
      <c r="CB818" s="76"/>
      <c r="CC818" s="76"/>
      <c r="CD818" s="76"/>
      <c r="CE818" s="62" t="s">
        <v>80</v>
      </c>
      <c r="CF818" s="62"/>
      <c r="CG818" s="62"/>
      <c r="CH818" s="62"/>
      <c r="CI818" s="62"/>
      <c r="CJ818" s="62"/>
      <c r="CK818" s="62"/>
      <c r="CL818" s="62"/>
      <c r="CM818" s="62"/>
      <c r="CN818" s="61">
        <v>2400000</v>
      </c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59" t="s">
        <v>635</v>
      </c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 t="s">
        <v>645</v>
      </c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62" t="s">
        <v>102</v>
      </c>
      <c r="EA818" s="62"/>
      <c r="EB818" s="62"/>
      <c r="EC818" s="62"/>
      <c r="ED818" s="62"/>
      <c r="EE818" s="62"/>
      <c r="EF818" s="62"/>
      <c r="EG818" s="62"/>
      <c r="EH818" s="62"/>
      <c r="EI818" s="62"/>
      <c r="EJ818" s="62"/>
      <c r="EK818" s="62"/>
      <c r="EL818" s="62" t="s">
        <v>103</v>
      </c>
      <c r="EM818" s="62"/>
      <c r="EN818" s="62"/>
      <c r="EO818" s="62"/>
      <c r="EP818" s="62"/>
      <c r="EQ818" s="62"/>
      <c r="ER818" s="62"/>
      <c r="ES818" s="62"/>
      <c r="ET818" s="62"/>
      <c r="EU818" s="62"/>
      <c r="EV818" s="62"/>
      <c r="EW818" s="62"/>
      <c r="EX818" s="62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J818" s="19"/>
      <c r="HK818" s="19"/>
      <c r="HL818" s="19"/>
      <c r="HM818" s="19"/>
      <c r="HN818" s="19"/>
      <c r="HO818" s="19"/>
      <c r="HP818" s="19"/>
      <c r="HQ818" s="19"/>
      <c r="HR818" s="19"/>
      <c r="HS818" s="19"/>
      <c r="HT818" s="19"/>
      <c r="HU818" s="19"/>
      <c r="HV818" s="19"/>
      <c r="HW818" s="19"/>
      <c r="HX818" s="19"/>
      <c r="HY818" s="19"/>
      <c r="HZ818" s="19"/>
      <c r="IA818" s="19"/>
      <c r="IB818" s="19"/>
      <c r="IC818" s="19"/>
      <c r="ID818" s="19"/>
      <c r="IE818" s="19"/>
      <c r="IF818" s="19"/>
      <c r="IG818" s="19"/>
      <c r="IH818" s="19"/>
      <c r="II818" s="19"/>
      <c r="IJ818" s="19"/>
      <c r="IK818" s="19"/>
      <c r="IL818" s="19"/>
      <c r="IM818" s="19"/>
      <c r="IN818" s="19"/>
      <c r="IO818" s="19"/>
      <c r="IP818" s="19"/>
      <c r="IQ818" s="19"/>
      <c r="IR818" s="19"/>
      <c r="IS818" s="19"/>
      <c r="IT818" s="19"/>
      <c r="IU818" s="19"/>
      <c r="IV818" s="19"/>
      <c r="IW818" s="19"/>
      <c r="IX818" s="19"/>
      <c r="IY818" s="19"/>
      <c r="IZ818" s="19"/>
      <c r="JA818" s="19"/>
      <c r="JB818" s="19"/>
      <c r="JC818" s="19"/>
      <c r="JD818" s="19"/>
      <c r="JE818" s="19"/>
      <c r="JF818" s="19"/>
      <c r="JG818" s="19"/>
      <c r="JH818" s="19"/>
      <c r="JI818" s="19"/>
      <c r="JJ818" s="19"/>
      <c r="JK818" s="19"/>
      <c r="JL818" s="19"/>
      <c r="JM818" s="19"/>
      <c r="JN818" s="19"/>
      <c r="JO818" s="19"/>
      <c r="JP818" s="19"/>
      <c r="JQ818" s="19"/>
      <c r="JR818" s="19"/>
      <c r="JS818" s="19"/>
      <c r="JT818" s="19"/>
      <c r="JU818" s="19"/>
      <c r="JV818" s="19"/>
      <c r="JW818" s="19"/>
      <c r="JX818" s="19"/>
      <c r="JY818" s="19"/>
      <c r="JZ818" s="19"/>
      <c r="KA818" s="19"/>
      <c r="KB818" s="19"/>
      <c r="KC818" s="19"/>
      <c r="KD818" s="19"/>
      <c r="KE818" s="19"/>
      <c r="KF818" s="19"/>
      <c r="KG818" s="19"/>
      <c r="KH818" s="19"/>
      <c r="KI818" s="19"/>
      <c r="KJ818" s="19"/>
      <c r="KK818" s="19"/>
      <c r="KL818" s="19"/>
      <c r="KM818" s="19"/>
      <c r="KN818" s="19"/>
      <c r="KO818" s="19"/>
      <c r="KP818" s="19"/>
      <c r="KQ818" s="19"/>
      <c r="KR818" s="19"/>
      <c r="KS818" s="19"/>
      <c r="KT818" s="19"/>
      <c r="KU818" s="19"/>
      <c r="KV818" s="19"/>
      <c r="KW818" s="19"/>
      <c r="KX818" s="19"/>
      <c r="KY818" s="19"/>
      <c r="KZ818" s="19"/>
      <c r="LA818" s="19"/>
      <c r="LB818" s="19"/>
      <c r="LC818" s="19"/>
      <c r="LD818" s="19"/>
      <c r="LE818" s="19"/>
      <c r="LF818" s="19"/>
      <c r="LG818" s="19"/>
      <c r="LH818" s="19"/>
      <c r="LI818" s="19"/>
      <c r="LJ818" s="19"/>
      <c r="LK818" s="19"/>
      <c r="LL818" s="19"/>
      <c r="LM818" s="19"/>
      <c r="LN818" s="19"/>
      <c r="LO818" s="19"/>
      <c r="LP818" s="19"/>
      <c r="LQ818" s="19"/>
      <c r="LR818" s="19"/>
      <c r="LS818" s="19"/>
      <c r="LT818" s="19"/>
      <c r="LU818" s="19"/>
      <c r="LV818" s="19"/>
      <c r="LW818" s="19"/>
      <c r="LX818" s="19"/>
      <c r="LY818" s="19"/>
      <c r="LZ818" s="19"/>
      <c r="MA818" s="19"/>
      <c r="MB818" s="19"/>
      <c r="MC818" s="19"/>
      <c r="MD818" s="19"/>
      <c r="ME818" s="19"/>
      <c r="MF818" s="19"/>
      <c r="MG818" s="19"/>
      <c r="MH818" s="19"/>
      <c r="MI818" s="19"/>
      <c r="MJ818" s="19"/>
      <c r="MK818" s="19"/>
      <c r="ML818" s="19"/>
      <c r="MM818" s="19"/>
      <c r="MN818" s="19"/>
      <c r="MO818" s="19"/>
      <c r="MP818" s="19"/>
      <c r="MQ818" s="19"/>
      <c r="MR818" s="19"/>
      <c r="MS818" s="19"/>
      <c r="MT818" s="19"/>
      <c r="MU818" s="19"/>
      <c r="MV818" s="19"/>
      <c r="MW818" s="19"/>
      <c r="MX818" s="19"/>
      <c r="MY818" s="19"/>
      <c r="MZ818" s="19"/>
      <c r="NA818" s="19"/>
      <c r="NB818" s="19"/>
      <c r="NC818" s="19"/>
      <c r="ND818" s="19"/>
      <c r="NE818" s="19"/>
      <c r="NF818" s="19"/>
      <c r="NG818" s="19"/>
      <c r="NH818" s="19"/>
      <c r="NI818" s="19"/>
      <c r="NJ818" s="19"/>
      <c r="NK818" s="19"/>
      <c r="NL818" s="19"/>
      <c r="NM818" s="19"/>
      <c r="NN818" s="19"/>
      <c r="NO818" s="19"/>
      <c r="NP818" s="19"/>
      <c r="NQ818" s="19"/>
      <c r="NR818" s="19"/>
      <c r="NS818" s="19"/>
      <c r="NT818" s="19"/>
      <c r="NU818" s="19"/>
      <c r="NV818" s="19"/>
      <c r="NW818" s="19"/>
      <c r="NX818" s="19"/>
      <c r="NY818" s="19"/>
      <c r="NZ818" s="19"/>
      <c r="OA818" s="19"/>
      <c r="OB818" s="19"/>
      <c r="OC818" s="19"/>
      <c r="OD818" s="19"/>
      <c r="OE818" s="19"/>
      <c r="OF818" s="19"/>
      <c r="OG818" s="19"/>
      <c r="OH818" s="19"/>
      <c r="OI818" s="19"/>
      <c r="OJ818" s="19"/>
      <c r="OK818" s="19"/>
      <c r="OL818" s="19"/>
      <c r="OM818" s="19"/>
      <c r="ON818" s="19"/>
      <c r="OO818" s="19"/>
      <c r="OP818" s="19"/>
      <c r="OQ818" s="19"/>
      <c r="OR818" s="19"/>
      <c r="OS818" s="19"/>
      <c r="OT818" s="19"/>
      <c r="OU818" s="19"/>
      <c r="OV818" s="19"/>
      <c r="OW818" s="19"/>
      <c r="OX818" s="19"/>
      <c r="OY818" s="19"/>
      <c r="OZ818" s="19"/>
      <c r="PA818" s="19"/>
      <c r="PB818" s="19"/>
      <c r="PC818" s="19"/>
      <c r="PD818" s="19"/>
      <c r="PE818" s="19"/>
      <c r="PF818" s="19"/>
      <c r="PG818" s="19"/>
      <c r="PH818" s="19"/>
      <c r="PI818" s="19"/>
      <c r="PJ818" s="19"/>
      <c r="PK818" s="19"/>
      <c r="PL818" s="19"/>
      <c r="PM818" s="19"/>
      <c r="PN818" s="19"/>
      <c r="PO818" s="19"/>
      <c r="PP818" s="19"/>
      <c r="PQ818" s="19"/>
      <c r="PR818" s="19"/>
      <c r="PS818" s="19"/>
      <c r="PT818" s="19"/>
      <c r="PU818" s="19"/>
      <c r="PV818" s="19"/>
      <c r="PW818" s="19"/>
      <c r="PX818" s="19"/>
      <c r="PY818" s="19"/>
      <c r="PZ818" s="19"/>
      <c r="QA818" s="19"/>
      <c r="QB818" s="19"/>
      <c r="QC818" s="19"/>
      <c r="QD818" s="19"/>
      <c r="QE818" s="19"/>
      <c r="QF818" s="19"/>
      <c r="QG818" s="19"/>
      <c r="QH818" s="19"/>
      <c r="QI818" s="19"/>
      <c r="QJ818" s="19"/>
      <c r="QK818" s="19"/>
      <c r="QL818" s="19"/>
      <c r="QM818" s="19"/>
      <c r="QN818" s="19"/>
      <c r="QO818" s="19"/>
      <c r="QP818" s="19"/>
      <c r="QQ818" s="19"/>
    </row>
    <row r="819" spans="1:459" s="27" customFormat="1" ht="42.75" customHeight="1" x14ac:dyDescent="0.2">
      <c r="A819" s="43" t="s">
        <v>1051</v>
      </c>
      <c r="B819" s="44"/>
      <c r="C819" s="44"/>
      <c r="D819" s="44"/>
      <c r="E819" s="45"/>
      <c r="F819" s="76"/>
      <c r="G819" s="76"/>
      <c r="H819" s="76"/>
      <c r="I819" s="76"/>
      <c r="J819" s="76"/>
      <c r="K819" s="76"/>
      <c r="L819" s="76"/>
      <c r="M819" s="76"/>
      <c r="N819" s="76"/>
      <c r="O819" s="59"/>
      <c r="P819" s="59"/>
      <c r="Q819" s="59"/>
      <c r="R819" s="59"/>
      <c r="S819" s="59"/>
      <c r="T819" s="59"/>
      <c r="U819" s="59"/>
      <c r="V819" s="59"/>
      <c r="W819" s="59"/>
      <c r="X819" s="60" t="s">
        <v>579</v>
      </c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 t="s">
        <v>77</v>
      </c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84" t="s">
        <v>78</v>
      </c>
      <c r="AZ819" s="84"/>
      <c r="BA819" s="84"/>
      <c r="BB819" s="84"/>
      <c r="BC819" s="84"/>
      <c r="BD819" s="84"/>
      <c r="BE819" s="60" t="s">
        <v>79</v>
      </c>
      <c r="BF819" s="60"/>
      <c r="BG819" s="60"/>
      <c r="BH819" s="60"/>
      <c r="BI819" s="60"/>
      <c r="BJ819" s="60"/>
      <c r="BK819" s="60"/>
      <c r="BL819" s="60"/>
      <c r="BM819" s="60"/>
      <c r="BN819" s="59" t="s">
        <v>74</v>
      </c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  <c r="BY819" s="76" t="s">
        <v>22</v>
      </c>
      <c r="BZ819" s="76"/>
      <c r="CA819" s="76"/>
      <c r="CB819" s="76"/>
      <c r="CC819" s="76"/>
      <c r="CD819" s="76"/>
      <c r="CE819" s="62" t="s">
        <v>80</v>
      </c>
      <c r="CF819" s="62"/>
      <c r="CG819" s="62"/>
      <c r="CH819" s="62"/>
      <c r="CI819" s="62"/>
      <c r="CJ819" s="62"/>
      <c r="CK819" s="62"/>
      <c r="CL819" s="62"/>
      <c r="CM819" s="62"/>
      <c r="CN819" s="61">
        <v>1700000</v>
      </c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59" t="s">
        <v>635</v>
      </c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 t="s">
        <v>645</v>
      </c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62" t="s">
        <v>102</v>
      </c>
      <c r="EA819" s="62"/>
      <c r="EB819" s="62"/>
      <c r="EC819" s="62"/>
      <c r="ED819" s="62"/>
      <c r="EE819" s="62"/>
      <c r="EF819" s="62"/>
      <c r="EG819" s="62"/>
      <c r="EH819" s="62"/>
      <c r="EI819" s="62"/>
      <c r="EJ819" s="62"/>
      <c r="EK819" s="62"/>
      <c r="EL819" s="62" t="s">
        <v>103</v>
      </c>
      <c r="EM819" s="62"/>
      <c r="EN819" s="62"/>
      <c r="EO819" s="62"/>
      <c r="EP819" s="62"/>
      <c r="EQ819" s="62"/>
      <c r="ER819" s="62"/>
      <c r="ES819" s="62"/>
      <c r="ET819" s="62"/>
      <c r="EU819" s="62"/>
      <c r="EV819" s="62"/>
      <c r="EW819" s="62"/>
      <c r="EX819" s="62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</row>
    <row r="820" spans="1:459" s="27" customFormat="1" ht="42.75" customHeight="1" x14ac:dyDescent="0.2">
      <c r="A820" s="43" t="s">
        <v>1052</v>
      </c>
      <c r="B820" s="44"/>
      <c r="C820" s="44"/>
      <c r="D820" s="44"/>
      <c r="E820" s="45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60" t="s">
        <v>567</v>
      </c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 t="s">
        <v>77</v>
      </c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84" t="s">
        <v>94</v>
      </c>
      <c r="AZ820" s="84"/>
      <c r="BA820" s="84"/>
      <c r="BB820" s="84"/>
      <c r="BC820" s="84"/>
      <c r="BD820" s="84"/>
      <c r="BE820" s="60" t="s">
        <v>95</v>
      </c>
      <c r="BF820" s="60"/>
      <c r="BG820" s="60"/>
      <c r="BH820" s="60"/>
      <c r="BI820" s="60"/>
      <c r="BJ820" s="60"/>
      <c r="BK820" s="60"/>
      <c r="BL820" s="60"/>
      <c r="BM820" s="60"/>
      <c r="BN820" s="81">
        <v>145</v>
      </c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76" t="s">
        <v>22</v>
      </c>
      <c r="BZ820" s="76"/>
      <c r="CA820" s="76"/>
      <c r="CB820" s="76"/>
      <c r="CC820" s="76"/>
      <c r="CD820" s="76"/>
      <c r="CE820" s="62" t="s">
        <v>80</v>
      </c>
      <c r="CF820" s="62"/>
      <c r="CG820" s="62"/>
      <c r="CH820" s="62"/>
      <c r="CI820" s="62"/>
      <c r="CJ820" s="62"/>
      <c r="CK820" s="62"/>
      <c r="CL820" s="62"/>
      <c r="CM820" s="62"/>
      <c r="CN820" s="61">
        <v>3500000</v>
      </c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59" t="s">
        <v>635</v>
      </c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 t="s">
        <v>645</v>
      </c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62" t="s">
        <v>102</v>
      </c>
      <c r="EA820" s="62"/>
      <c r="EB820" s="62"/>
      <c r="EC820" s="62"/>
      <c r="ED820" s="62"/>
      <c r="EE820" s="62"/>
      <c r="EF820" s="62"/>
      <c r="EG820" s="62"/>
      <c r="EH820" s="62"/>
      <c r="EI820" s="62"/>
      <c r="EJ820" s="62"/>
      <c r="EK820" s="62"/>
      <c r="EL820" s="62" t="s">
        <v>103</v>
      </c>
      <c r="EM820" s="62"/>
      <c r="EN820" s="62"/>
      <c r="EO820" s="62"/>
      <c r="EP820" s="62"/>
      <c r="EQ820" s="62"/>
      <c r="ER820" s="62"/>
      <c r="ES820" s="62"/>
      <c r="ET820" s="62"/>
      <c r="EU820" s="62"/>
      <c r="EV820" s="62"/>
      <c r="EW820" s="62"/>
      <c r="EX820" s="62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</row>
    <row r="821" spans="1:459" s="27" customFormat="1" ht="39" customHeight="1" x14ac:dyDescent="0.2">
      <c r="A821" s="43" t="s">
        <v>1053</v>
      </c>
      <c r="B821" s="44"/>
      <c r="C821" s="44"/>
      <c r="D821" s="44"/>
      <c r="E821" s="45"/>
      <c r="F821" s="76"/>
      <c r="G821" s="76"/>
      <c r="H821" s="76"/>
      <c r="I821" s="76"/>
      <c r="J821" s="76"/>
      <c r="K821" s="76"/>
      <c r="L821" s="76"/>
      <c r="M821" s="76"/>
      <c r="N821" s="76"/>
      <c r="O821" s="58"/>
      <c r="P821" s="59"/>
      <c r="Q821" s="59"/>
      <c r="R821" s="59"/>
      <c r="S821" s="59"/>
      <c r="T821" s="59"/>
      <c r="U821" s="59"/>
      <c r="V821" s="59"/>
      <c r="W821" s="59"/>
      <c r="X821" s="60" t="s">
        <v>558</v>
      </c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 t="s">
        <v>77</v>
      </c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84" t="s">
        <v>94</v>
      </c>
      <c r="AZ821" s="84"/>
      <c r="BA821" s="84"/>
      <c r="BB821" s="84"/>
      <c r="BC821" s="84"/>
      <c r="BD821" s="84"/>
      <c r="BE821" s="60" t="s">
        <v>95</v>
      </c>
      <c r="BF821" s="60"/>
      <c r="BG821" s="60"/>
      <c r="BH821" s="60"/>
      <c r="BI821" s="60"/>
      <c r="BJ821" s="60"/>
      <c r="BK821" s="60"/>
      <c r="BL821" s="60"/>
      <c r="BM821" s="60"/>
      <c r="BN821" s="80">
        <f>700</f>
        <v>700</v>
      </c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76" t="s">
        <v>22</v>
      </c>
      <c r="BZ821" s="76"/>
      <c r="CA821" s="76"/>
      <c r="CB821" s="76"/>
      <c r="CC821" s="76"/>
      <c r="CD821" s="76"/>
      <c r="CE821" s="62" t="s">
        <v>80</v>
      </c>
      <c r="CF821" s="62"/>
      <c r="CG821" s="62"/>
      <c r="CH821" s="62"/>
      <c r="CI821" s="62"/>
      <c r="CJ821" s="62"/>
      <c r="CK821" s="62"/>
      <c r="CL821" s="62"/>
      <c r="CM821" s="62"/>
      <c r="CN821" s="85">
        <v>1000000</v>
      </c>
      <c r="CO821" s="85"/>
      <c r="CP821" s="85"/>
      <c r="CQ821" s="85"/>
      <c r="CR821" s="85"/>
      <c r="CS821" s="85"/>
      <c r="CT821" s="85"/>
      <c r="CU821" s="85"/>
      <c r="CV821" s="85"/>
      <c r="CW821" s="85"/>
      <c r="CX821" s="85"/>
      <c r="CY821" s="85"/>
      <c r="CZ821" s="85"/>
      <c r="DA821" s="85"/>
      <c r="DB821" s="59" t="s">
        <v>635</v>
      </c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 t="s">
        <v>645</v>
      </c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62" t="s">
        <v>86</v>
      </c>
      <c r="EA821" s="62"/>
      <c r="EB821" s="62"/>
      <c r="EC821" s="62"/>
      <c r="ED821" s="62"/>
      <c r="EE821" s="62"/>
      <c r="EF821" s="62"/>
      <c r="EG821" s="62"/>
      <c r="EH821" s="62"/>
      <c r="EI821" s="62"/>
      <c r="EJ821" s="62"/>
      <c r="EK821" s="62"/>
      <c r="EL821" s="62" t="s">
        <v>84</v>
      </c>
      <c r="EM821" s="62"/>
      <c r="EN821" s="62"/>
      <c r="EO821" s="62"/>
      <c r="EP821" s="62"/>
      <c r="EQ821" s="62"/>
      <c r="ER821" s="62"/>
      <c r="ES821" s="62"/>
      <c r="ET821" s="62"/>
      <c r="EU821" s="62"/>
      <c r="EV821" s="62"/>
      <c r="EW821" s="62"/>
      <c r="EX821" s="62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</row>
    <row r="822" spans="1:459" s="27" customFormat="1" ht="50.25" customHeight="1" x14ac:dyDescent="0.2">
      <c r="A822" s="43" t="s">
        <v>1054</v>
      </c>
      <c r="B822" s="44"/>
      <c r="C822" s="44"/>
      <c r="D822" s="44"/>
      <c r="E822" s="45"/>
      <c r="F822" s="76"/>
      <c r="G822" s="76"/>
      <c r="H822" s="76"/>
      <c r="I822" s="76"/>
      <c r="J822" s="76"/>
      <c r="K822" s="76"/>
      <c r="L822" s="76"/>
      <c r="M822" s="76"/>
      <c r="N822" s="76"/>
      <c r="O822" s="59"/>
      <c r="P822" s="59"/>
      <c r="Q822" s="59"/>
      <c r="R822" s="59"/>
      <c r="S822" s="59"/>
      <c r="T822" s="59"/>
      <c r="U822" s="59"/>
      <c r="V822" s="59"/>
      <c r="W822" s="59"/>
      <c r="X822" s="60" t="s">
        <v>620</v>
      </c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 t="s">
        <v>77</v>
      </c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84" t="s">
        <v>78</v>
      </c>
      <c r="AZ822" s="84"/>
      <c r="BA822" s="84"/>
      <c r="BB822" s="84"/>
      <c r="BC822" s="84"/>
      <c r="BD822" s="84"/>
      <c r="BE822" s="60" t="s">
        <v>79</v>
      </c>
      <c r="BF822" s="60"/>
      <c r="BG822" s="60"/>
      <c r="BH822" s="60"/>
      <c r="BI822" s="60"/>
      <c r="BJ822" s="60"/>
      <c r="BK822" s="60"/>
      <c r="BL822" s="60"/>
      <c r="BM822" s="60"/>
      <c r="BN822" s="76" t="s">
        <v>74</v>
      </c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76" t="s">
        <v>22</v>
      </c>
      <c r="BZ822" s="76"/>
      <c r="CA822" s="76"/>
      <c r="CB822" s="76"/>
      <c r="CC822" s="76"/>
      <c r="CD822" s="76"/>
      <c r="CE822" s="62" t="s">
        <v>80</v>
      </c>
      <c r="CF822" s="62"/>
      <c r="CG822" s="62"/>
      <c r="CH822" s="62"/>
      <c r="CI822" s="62"/>
      <c r="CJ822" s="62"/>
      <c r="CK822" s="62"/>
      <c r="CL822" s="62"/>
      <c r="CM822" s="62"/>
      <c r="CN822" s="61">
        <v>2500000</v>
      </c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59" t="s">
        <v>635</v>
      </c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 t="s">
        <v>645</v>
      </c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86" t="s">
        <v>102</v>
      </c>
      <c r="EA822" s="86"/>
      <c r="EB822" s="86"/>
      <c r="EC822" s="86"/>
      <c r="ED822" s="86"/>
      <c r="EE822" s="86"/>
      <c r="EF822" s="86"/>
      <c r="EG822" s="86"/>
      <c r="EH822" s="86"/>
      <c r="EI822" s="86"/>
      <c r="EJ822" s="86"/>
      <c r="EK822" s="86"/>
      <c r="EL822" s="62" t="s">
        <v>103</v>
      </c>
      <c r="EM822" s="62"/>
      <c r="EN822" s="62"/>
      <c r="EO822" s="62"/>
      <c r="EP822" s="62"/>
      <c r="EQ822" s="62"/>
      <c r="ER822" s="62"/>
      <c r="ES822" s="62"/>
      <c r="ET822" s="62"/>
      <c r="EU822" s="62"/>
      <c r="EV822" s="62"/>
      <c r="EW822" s="62"/>
      <c r="EX822" s="62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</row>
    <row r="823" spans="1:459" s="27" customFormat="1" ht="50.25" customHeight="1" x14ac:dyDescent="0.2">
      <c r="A823" s="43" t="s">
        <v>1055</v>
      </c>
      <c r="B823" s="44"/>
      <c r="C823" s="44"/>
      <c r="D823" s="44"/>
      <c r="E823" s="45"/>
      <c r="F823" s="76"/>
      <c r="G823" s="76"/>
      <c r="H823" s="76"/>
      <c r="I823" s="76"/>
      <c r="J823" s="76"/>
      <c r="K823" s="76"/>
      <c r="L823" s="76"/>
      <c r="M823" s="76"/>
      <c r="N823" s="76"/>
      <c r="O823" s="58"/>
      <c r="P823" s="59"/>
      <c r="Q823" s="59"/>
      <c r="R823" s="59"/>
      <c r="S823" s="59"/>
      <c r="T823" s="59"/>
      <c r="U823" s="59"/>
      <c r="V823" s="59"/>
      <c r="W823" s="59"/>
      <c r="X823" s="60" t="s">
        <v>621</v>
      </c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 t="s">
        <v>77</v>
      </c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84" t="s">
        <v>94</v>
      </c>
      <c r="AZ823" s="84"/>
      <c r="BA823" s="84"/>
      <c r="BB823" s="84"/>
      <c r="BC823" s="84"/>
      <c r="BD823" s="84"/>
      <c r="BE823" s="60" t="s">
        <v>95</v>
      </c>
      <c r="BF823" s="60"/>
      <c r="BG823" s="60"/>
      <c r="BH823" s="60"/>
      <c r="BI823" s="60"/>
      <c r="BJ823" s="60"/>
      <c r="BK823" s="60"/>
      <c r="BL823" s="60"/>
      <c r="BM823" s="60"/>
      <c r="BN823" s="58">
        <f>1+200</f>
        <v>201</v>
      </c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  <c r="BY823" s="76" t="s">
        <v>22</v>
      </c>
      <c r="BZ823" s="76"/>
      <c r="CA823" s="76"/>
      <c r="CB823" s="76"/>
      <c r="CC823" s="76"/>
      <c r="CD823" s="76"/>
      <c r="CE823" s="62" t="s">
        <v>80</v>
      </c>
      <c r="CF823" s="62"/>
      <c r="CG823" s="62"/>
      <c r="CH823" s="62"/>
      <c r="CI823" s="62"/>
      <c r="CJ823" s="62"/>
      <c r="CK823" s="62"/>
      <c r="CL823" s="62"/>
      <c r="CM823" s="62"/>
      <c r="CN823" s="85">
        <v>549670</v>
      </c>
      <c r="CO823" s="85"/>
      <c r="CP823" s="85"/>
      <c r="CQ823" s="85"/>
      <c r="CR823" s="85"/>
      <c r="CS823" s="85"/>
      <c r="CT823" s="85"/>
      <c r="CU823" s="85"/>
      <c r="CV823" s="85"/>
      <c r="CW823" s="85"/>
      <c r="CX823" s="85"/>
      <c r="CY823" s="85"/>
      <c r="CZ823" s="85"/>
      <c r="DA823" s="85"/>
      <c r="DB823" s="59" t="s">
        <v>635</v>
      </c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 t="s">
        <v>645</v>
      </c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62" t="s">
        <v>86</v>
      </c>
      <c r="EA823" s="62"/>
      <c r="EB823" s="62"/>
      <c r="EC823" s="62"/>
      <c r="ED823" s="62"/>
      <c r="EE823" s="62"/>
      <c r="EF823" s="62"/>
      <c r="EG823" s="62"/>
      <c r="EH823" s="62"/>
      <c r="EI823" s="62"/>
      <c r="EJ823" s="62"/>
      <c r="EK823" s="62"/>
      <c r="EL823" s="62" t="s">
        <v>84</v>
      </c>
      <c r="EM823" s="62"/>
      <c r="EN823" s="62"/>
      <c r="EO823" s="62"/>
      <c r="EP823" s="62"/>
      <c r="EQ823" s="62"/>
      <c r="ER823" s="62"/>
      <c r="ES823" s="62"/>
      <c r="ET823" s="62"/>
      <c r="EU823" s="62"/>
      <c r="EV823" s="62"/>
      <c r="EW823" s="62"/>
      <c r="EX823" s="62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</row>
    <row r="824" spans="1:459" s="27" customFormat="1" ht="40.5" customHeight="1" x14ac:dyDescent="0.2">
      <c r="A824" s="43" t="s">
        <v>1056</v>
      </c>
      <c r="B824" s="44"/>
      <c r="C824" s="44"/>
      <c r="D824" s="44"/>
      <c r="E824" s="45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60" t="s">
        <v>547</v>
      </c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 t="s">
        <v>77</v>
      </c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84" t="s">
        <v>94</v>
      </c>
      <c r="AZ824" s="84"/>
      <c r="BA824" s="84"/>
      <c r="BB824" s="84"/>
      <c r="BC824" s="84"/>
      <c r="BD824" s="84"/>
      <c r="BE824" s="60" t="s">
        <v>95</v>
      </c>
      <c r="BF824" s="60"/>
      <c r="BG824" s="60"/>
      <c r="BH824" s="60"/>
      <c r="BI824" s="60"/>
      <c r="BJ824" s="60"/>
      <c r="BK824" s="60"/>
      <c r="BL824" s="60"/>
      <c r="BM824" s="60"/>
      <c r="BN824" s="58">
        <f>200</f>
        <v>200</v>
      </c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  <c r="BY824" s="76" t="s">
        <v>22</v>
      </c>
      <c r="BZ824" s="76"/>
      <c r="CA824" s="76"/>
      <c r="CB824" s="76"/>
      <c r="CC824" s="76"/>
      <c r="CD824" s="76"/>
      <c r="CE824" s="62" t="s">
        <v>80</v>
      </c>
      <c r="CF824" s="62"/>
      <c r="CG824" s="62"/>
      <c r="CH824" s="62"/>
      <c r="CI824" s="62"/>
      <c r="CJ824" s="62"/>
      <c r="CK824" s="62"/>
      <c r="CL824" s="62"/>
      <c r="CM824" s="62"/>
      <c r="CN824" s="85">
        <v>500000</v>
      </c>
      <c r="CO824" s="85"/>
      <c r="CP824" s="85"/>
      <c r="CQ824" s="85"/>
      <c r="CR824" s="85"/>
      <c r="CS824" s="85"/>
      <c r="CT824" s="85"/>
      <c r="CU824" s="85"/>
      <c r="CV824" s="85"/>
      <c r="CW824" s="85"/>
      <c r="CX824" s="85"/>
      <c r="CY824" s="85"/>
      <c r="CZ824" s="85"/>
      <c r="DA824" s="85"/>
      <c r="DB824" s="59" t="s">
        <v>635</v>
      </c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 t="s">
        <v>645</v>
      </c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62" t="s">
        <v>86</v>
      </c>
      <c r="EA824" s="62"/>
      <c r="EB824" s="62"/>
      <c r="EC824" s="62"/>
      <c r="ED824" s="62"/>
      <c r="EE824" s="62"/>
      <c r="EF824" s="62"/>
      <c r="EG824" s="62"/>
      <c r="EH824" s="62"/>
      <c r="EI824" s="62"/>
      <c r="EJ824" s="62"/>
      <c r="EK824" s="62"/>
      <c r="EL824" s="62" t="s">
        <v>84</v>
      </c>
      <c r="EM824" s="62"/>
      <c r="EN824" s="62"/>
      <c r="EO824" s="62"/>
      <c r="EP824" s="62"/>
      <c r="EQ824" s="62"/>
      <c r="ER824" s="62"/>
      <c r="ES824" s="62"/>
      <c r="ET824" s="62"/>
      <c r="EU824" s="62"/>
      <c r="EV824" s="62"/>
      <c r="EW824" s="62"/>
      <c r="EX824" s="62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</row>
    <row r="825" spans="1:459" s="27" customFormat="1" ht="41.25" customHeight="1" x14ac:dyDescent="0.2">
      <c r="A825" s="43" t="s">
        <v>1057</v>
      </c>
      <c r="B825" s="44"/>
      <c r="C825" s="44"/>
      <c r="D825" s="44"/>
      <c r="E825" s="45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60" t="s">
        <v>557</v>
      </c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 t="s">
        <v>77</v>
      </c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84" t="s">
        <v>94</v>
      </c>
      <c r="AZ825" s="84"/>
      <c r="BA825" s="84"/>
      <c r="BB825" s="84"/>
      <c r="BC825" s="84"/>
      <c r="BD825" s="84"/>
      <c r="BE825" s="60" t="s">
        <v>95</v>
      </c>
      <c r="BF825" s="60"/>
      <c r="BG825" s="60"/>
      <c r="BH825" s="60"/>
      <c r="BI825" s="60"/>
      <c r="BJ825" s="60"/>
      <c r="BK825" s="60"/>
      <c r="BL825" s="60"/>
      <c r="BM825" s="60"/>
      <c r="BN825" s="58">
        <f>2500+250+250</f>
        <v>3000</v>
      </c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  <c r="BY825" s="76" t="s">
        <v>22</v>
      </c>
      <c r="BZ825" s="76"/>
      <c r="CA825" s="76"/>
      <c r="CB825" s="76"/>
      <c r="CC825" s="76"/>
      <c r="CD825" s="76"/>
      <c r="CE825" s="62" t="s">
        <v>80</v>
      </c>
      <c r="CF825" s="62"/>
      <c r="CG825" s="62"/>
      <c r="CH825" s="62"/>
      <c r="CI825" s="62"/>
      <c r="CJ825" s="62"/>
      <c r="CK825" s="62"/>
      <c r="CL825" s="62"/>
      <c r="CM825" s="62"/>
      <c r="CN825" s="85">
        <v>1500000</v>
      </c>
      <c r="CO825" s="85"/>
      <c r="CP825" s="85"/>
      <c r="CQ825" s="85"/>
      <c r="CR825" s="85"/>
      <c r="CS825" s="85"/>
      <c r="CT825" s="85"/>
      <c r="CU825" s="85"/>
      <c r="CV825" s="85"/>
      <c r="CW825" s="85"/>
      <c r="CX825" s="85"/>
      <c r="CY825" s="85"/>
      <c r="CZ825" s="85"/>
      <c r="DA825" s="85"/>
      <c r="DB825" s="59" t="s">
        <v>635</v>
      </c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 t="s">
        <v>645</v>
      </c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62" t="s">
        <v>86</v>
      </c>
      <c r="EA825" s="62"/>
      <c r="EB825" s="62"/>
      <c r="EC825" s="62"/>
      <c r="ED825" s="62"/>
      <c r="EE825" s="62"/>
      <c r="EF825" s="62"/>
      <c r="EG825" s="62"/>
      <c r="EH825" s="62"/>
      <c r="EI825" s="62"/>
      <c r="EJ825" s="62"/>
      <c r="EK825" s="62"/>
      <c r="EL825" s="62" t="s">
        <v>84</v>
      </c>
      <c r="EM825" s="62"/>
      <c r="EN825" s="62"/>
      <c r="EO825" s="62"/>
      <c r="EP825" s="62"/>
      <c r="EQ825" s="62"/>
      <c r="ER825" s="62"/>
      <c r="ES825" s="62"/>
      <c r="ET825" s="62"/>
      <c r="EU825" s="62"/>
      <c r="EV825" s="62"/>
      <c r="EW825" s="62"/>
      <c r="EX825" s="62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</row>
    <row r="826" spans="1:459" s="27" customFormat="1" ht="69.75" customHeight="1" x14ac:dyDescent="0.2">
      <c r="A826" s="43" t="s">
        <v>1058</v>
      </c>
      <c r="B826" s="44"/>
      <c r="C826" s="44"/>
      <c r="D826" s="44"/>
      <c r="E826" s="45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60" t="s">
        <v>572</v>
      </c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 t="s">
        <v>77</v>
      </c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84" t="s">
        <v>94</v>
      </c>
      <c r="AZ826" s="84"/>
      <c r="BA826" s="84"/>
      <c r="BB826" s="84"/>
      <c r="BC826" s="84"/>
      <c r="BD826" s="84"/>
      <c r="BE826" s="60" t="s">
        <v>95</v>
      </c>
      <c r="BF826" s="60"/>
      <c r="BG826" s="60"/>
      <c r="BH826" s="60"/>
      <c r="BI826" s="60"/>
      <c r="BJ826" s="60"/>
      <c r="BK826" s="60"/>
      <c r="BL826" s="60"/>
      <c r="BM826" s="60"/>
      <c r="BN826" s="58">
        <f>40+12+6</f>
        <v>58</v>
      </c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  <c r="BY826" s="76" t="s">
        <v>22</v>
      </c>
      <c r="BZ826" s="76"/>
      <c r="CA826" s="76"/>
      <c r="CB826" s="76"/>
      <c r="CC826" s="76"/>
      <c r="CD826" s="76"/>
      <c r="CE826" s="62" t="s">
        <v>80</v>
      </c>
      <c r="CF826" s="62"/>
      <c r="CG826" s="62"/>
      <c r="CH826" s="62"/>
      <c r="CI826" s="62"/>
      <c r="CJ826" s="62"/>
      <c r="CK826" s="62"/>
      <c r="CL826" s="62"/>
      <c r="CM826" s="62"/>
      <c r="CN826" s="85">
        <v>475671</v>
      </c>
      <c r="CO826" s="85"/>
      <c r="CP826" s="85"/>
      <c r="CQ826" s="85"/>
      <c r="CR826" s="85"/>
      <c r="CS826" s="85"/>
      <c r="CT826" s="85"/>
      <c r="CU826" s="85"/>
      <c r="CV826" s="85"/>
      <c r="CW826" s="85"/>
      <c r="CX826" s="85"/>
      <c r="CY826" s="85"/>
      <c r="CZ826" s="85"/>
      <c r="DA826" s="85"/>
      <c r="DB826" s="59" t="s">
        <v>635</v>
      </c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 t="s">
        <v>645</v>
      </c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62" t="s">
        <v>86</v>
      </c>
      <c r="EA826" s="62"/>
      <c r="EB826" s="62"/>
      <c r="EC826" s="62"/>
      <c r="ED826" s="62"/>
      <c r="EE826" s="62"/>
      <c r="EF826" s="62"/>
      <c r="EG826" s="62"/>
      <c r="EH826" s="62"/>
      <c r="EI826" s="62"/>
      <c r="EJ826" s="62"/>
      <c r="EK826" s="62"/>
      <c r="EL826" s="62" t="s">
        <v>84</v>
      </c>
      <c r="EM826" s="62"/>
      <c r="EN826" s="62"/>
      <c r="EO826" s="62"/>
      <c r="EP826" s="62"/>
      <c r="EQ826" s="62"/>
      <c r="ER826" s="62"/>
      <c r="ES826" s="62"/>
      <c r="ET826" s="62"/>
      <c r="EU826" s="62"/>
      <c r="EV826" s="62"/>
      <c r="EW826" s="62"/>
      <c r="EX826" s="62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</row>
    <row r="827" spans="1:459" s="27" customFormat="1" ht="78.75" customHeight="1" x14ac:dyDescent="0.2">
      <c r="A827" s="43" t="s">
        <v>1059</v>
      </c>
      <c r="B827" s="44"/>
      <c r="C827" s="44"/>
      <c r="D827" s="44"/>
      <c r="E827" s="45"/>
      <c r="F827" s="76"/>
      <c r="G827" s="76"/>
      <c r="H827" s="76"/>
      <c r="I827" s="76"/>
      <c r="J827" s="76"/>
      <c r="K827" s="76"/>
      <c r="L827" s="76"/>
      <c r="M827" s="76"/>
      <c r="N827" s="76"/>
      <c r="O827" s="58"/>
      <c r="P827" s="59"/>
      <c r="Q827" s="59"/>
      <c r="R827" s="59"/>
      <c r="S827" s="59"/>
      <c r="T827" s="59"/>
      <c r="U827" s="59"/>
      <c r="V827" s="59"/>
      <c r="W827" s="59"/>
      <c r="X827" s="60" t="s">
        <v>622</v>
      </c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 t="s">
        <v>77</v>
      </c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84" t="s">
        <v>94</v>
      </c>
      <c r="AZ827" s="84"/>
      <c r="BA827" s="84"/>
      <c r="BB827" s="84"/>
      <c r="BC827" s="84"/>
      <c r="BD827" s="84"/>
      <c r="BE827" s="60" t="s">
        <v>95</v>
      </c>
      <c r="BF827" s="60"/>
      <c r="BG827" s="60"/>
      <c r="BH827" s="60"/>
      <c r="BI827" s="60"/>
      <c r="BJ827" s="60"/>
      <c r="BK827" s="60"/>
      <c r="BL827" s="60"/>
      <c r="BM827" s="60"/>
      <c r="BN827" s="58">
        <f>36+6</f>
        <v>42</v>
      </c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76" t="s">
        <v>22</v>
      </c>
      <c r="BZ827" s="76"/>
      <c r="CA827" s="76"/>
      <c r="CB827" s="76"/>
      <c r="CC827" s="76"/>
      <c r="CD827" s="76"/>
      <c r="CE827" s="62" t="s">
        <v>80</v>
      </c>
      <c r="CF827" s="62"/>
      <c r="CG827" s="62"/>
      <c r="CH827" s="62"/>
      <c r="CI827" s="62"/>
      <c r="CJ827" s="62"/>
      <c r="CK827" s="62"/>
      <c r="CL827" s="62"/>
      <c r="CM827" s="62"/>
      <c r="CN827" s="85">
        <v>1000000</v>
      </c>
      <c r="CO827" s="85"/>
      <c r="CP827" s="85"/>
      <c r="CQ827" s="85"/>
      <c r="CR827" s="85"/>
      <c r="CS827" s="85"/>
      <c r="CT827" s="85"/>
      <c r="CU827" s="85"/>
      <c r="CV827" s="85"/>
      <c r="CW827" s="85"/>
      <c r="CX827" s="85"/>
      <c r="CY827" s="85"/>
      <c r="CZ827" s="85"/>
      <c r="DA827" s="85"/>
      <c r="DB827" s="59" t="s">
        <v>635</v>
      </c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 t="s">
        <v>645</v>
      </c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62" t="s">
        <v>86</v>
      </c>
      <c r="EA827" s="62"/>
      <c r="EB827" s="62"/>
      <c r="EC827" s="62"/>
      <c r="ED827" s="62"/>
      <c r="EE827" s="62"/>
      <c r="EF827" s="62"/>
      <c r="EG827" s="62"/>
      <c r="EH827" s="62"/>
      <c r="EI827" s="62"/>
      <c r="EJ827" s="62"/>
      <c r="EK827" s="62"/>
      <c r="EL827" s="62" t="s">
        <v>84</v>
      </c>
      <c r="EM827" s="62"/>
      <c r="EN827" s="62"/>
      <c r="EO827" s="62"/>
      <c r="EP827" s="62"/>
      <c r="EQ827" s="62"/>
      <c r="ER827" s="62"/>
      <c r="ES827" s="62"/>
      <c r="ET827" s="62"/>
      <c r="EU827" s="62"/>
      <c r="EV827" s="62"/>
      <c r="EW827" s="62"/>
      <c r="EX827" s="62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</row>
    <row r="828" spans="1:459" s="20" customFormat="1" ht="41.25" customHeight="1" x14ac:dyDescent="0.2">
      <c r="A828" s="43" t="s">
        <v>1060</v>
      </c>
      <c r="B828" s="44"/>
      <c r="C828" s="44"/>
      <c r="D828" s="44"/>
      <c r="E828" s="45"/>
      <c r="F828" s="76"/>
      <c r="G828" s="76"/>
      <c r="H828" s="76"/>
      <c r="I828" s="76"/>
      <c r="J828" s="76"/>
      <c r="K828" s="76"/>
      <c r="L828" s="76"/>
      <c r="M828" s="76"/>
      <c r="N828" s="76"/>
      <c r="O828" s="58"/>
      <c r="P828" s="59"/>
      <c r="Q828" s="59"/>
      <c r="R828" s="59"/>
      <c r="S828" s="59"/>
      <c r="T828" s="59"/>
      <c r="U828" s="59"/>
      <c r="V828" s="59"/>
      <c r="W828" s="59"/>
      <c r="X828" s="60" t="s">
        <v>545</v>
      </c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 t="s">
        <v>77</v>
      </c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84" t="s">
        <v>78</v>
      </c>
      <c r="AZ828" s="84"/>
      <c r="BA828" s="84"/>
      <c r="BB828" s="84"/>
      <c r="BC828" s="84"/>
      <c r="BD828" s="84"/>
      <c r="BE828" s="60" t="s">
        <v>79</v>
      </c>
      <c r="BF828" s="60"/>
      <c r="BG828" s="60"/>
      <c r="BH828" s="60"/>
      <c r="BI828" s="60"/>
      <c r="BJ828" s="60"/>
      <c r="BK828" s="60"/>
      <c r="BL828" s="60"/>
      <c r="BM828" s="60"/>
      <c r="BN828" s="76" t="s">
        <v>74</v>
      </c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76" t="s">
        <v>22</v>
      </c>
      <c r="BZ828" s="76"/>
      <c r="CA828" s="76"/>
      <c r="CB828" s="76"/>
      <c r="CC828" s="76"/>
      <c r="CD828" s="76"/>
      <c r="CE828" s="62" t="s">
        <v>80</v>
      </c>
      <c r="CF828" s="62"/>
      <c r="CG828" s="62"/>
      <c r="CH828" s="62"/>
      <c r="CI828" s="62"/>
      <c r="CJ828" s="62"/>
      <c r="CK828" s="62"/>
      <c r="CL828" s="62"/>
      <c r="CM828" s="62"/>
      <c r="CN828" s="85">
        <v>1000000</v>
      </c>
      <c r="CO828" s="85"/>
      <c r="CP828" s="85"/>
      <c r="CQ828" s="85"/>
      <c r="CR828" s="85"/>
      <c r="CS828" s="85"/>
      <c r="CT828" s="85"/>
      <c r="CU828" s="85"/>
      <c r="CV828" s="85"/>
      <c r="CW828" s="85"/>
      <c r="CX828" s="85"/>
      <c r="CY828" s="85"/>
      <c r="CZ828" s="85"/>
      <c r="DA828" s="85"/>
      <c r="DB828" s="59" t="s">
        <v>635</v>
      </c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 t="s">
        <v>645</v>
      </c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62" t="s">
        <v>86</v>
      </c>
      <c r="EA828" s="62"/>
      <c r="EB828" s="62"/>
      <c r="EC828" s="62"/>
      <c r="ED828" s="62"/>
      <c r="EE828" s="62"/>
      <c r="EF828" s="62"/>
      <c r="EG828" s="62"/>
      <c r="EH828" s="62"/>
      <c r="EI828" s="62"/>
      <c r="EJ828" s="62"/>
      <c r="EK828" s="62"/>
      <c r="EL828" s="62" t="s">
        <v>84</v>
      </c>
      <c r="EM828" s="62"/>
      <c r="EN828" s="62"/>
      <c r="EO828" s="62"/>
      <c r="EP828" s="62"/>
      <c r="EQ828" s="62"/>
      <c r="ER828" s="62"/>
      <c r="ES828" s="62"/>
      <c r="ET828" s="62"/>
      <c r="EU828" s="62"/>
      <c r="EV828" s="62"/>
      <c r="EW828" s="62"/>
      <c r="EX828" s="62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19"/>
      <c r="HK828" s="19"/>
      <c r="HL828" s="19"/>
      <c r="HM828" s="19"/>
      <c r="HN828" s="19"/>
      <c r="HO828" s="19"/>
      <c r="HP828" s="19"/>
      <c r="HQ828" s="19"/>
      <c r="HR828" s="19"/>
      <c r="HS828" s="19"/>
      <c r="HT828" s="19"/>
      <c r="HU828" s="19"/>
      <c r="HV828" s="19"/>
      <c r="HW828" s="19"/>
      <c r="HX828" s="19"/>
      <c r="HY828" s="19"/>
      <c r="HZ828" s="19"/>
      <c r="IA828" s="19"/>
      <c r="IB828" s="19"/>
      <c r="IC828" s="19"/>
      <c r="ID828" s="19"/>
      <c r="IE828" s="19"/>
      <c r="IF828" s="19"/>
      <c r="IG828" s="19"/>
      <c r="IH828" s="19"/>
      <c r="II828" s="19"/>
      <c r="IJ828" s="19"/>
      <c r="IK828" s="19"/>
      <c r="IL828" s="19"/>
      <c r="IM828" s="19"/>
      <c r="IN828" s="19"/>
      <c r="IO828" s="19"/>
      <c r="IP828" s="19"/>
      <c r="IQ828" s="19"/>
      <c r="IR828" s="19"/>
      <c r="IS828" s="19"/>
      <c r="IT828" s="19"/>
      <c r="IU828" s="19"/>
      <c r="IV828" s="19"/>
      <c r="IW828" s="19"/>
      <c r="IX828" s="19"/>
      <c r="IY828" s="19"/>
      <c r="IZ828" s="19"/>
      <c r="JA828" s="19"/>
      <c r="JB828" s="19"/>
      <c r="JC828" s="19"/>
      <c r="JD828" s="19"/>
      <c r="JE828" s="19"/>
      <c r="JF828" s="19"/>
      <c r="JG828" s="19"/>
      <c r="JH828" s="19"/>
      <c r="JI828" s="19"/>
      <c r="JJ828" s="19"/>
      <c r="JK828" s="19"/>
      <c r="JL828" s="19"/>
      <c r="JM828" s="19"/>
      <c r="JN828" s="19"/>
      <c r="JO828" s="19"/>
      <c r="JP828" s="19"/>
      <c r="JQ828" s="19"/>
      <c r="JR828" s="19"/>
      <c r="JS828" s="19"/>
      <c r="JT828" s="19"/>
      <c r="JU828" s="19"/>
      <c r="JV828" s="19"/>
      <c r="JW828" s="19"/>
      <c r="JX828" s="19"/>
      <c r="JY828" s="19"/>
      <c r="JZ828" s="19"/>
      <c r="KA828" s="19"/>
      <c r="KB828" s="19"/>
      <c r="KC828" s="19"/>
      <c r="KD828" s="19"/>
      <c r="KE828" s="19"/>
      <c r="KF828" s="19"/>
      <c r="KG828" s="19"/>
      <c r="KH828" s="19"/>
      <c r="KI828" s="19"/>
      <c r="KJ828" s="19"/>
      <c r="KK828" s="19"/>
      <c r="KL828" s="19"/>
      <c r="KM828" s="19"/>
      <c r="KN828" s="19"/>
      <c r="KO828" s="19"/>
      <c r="KP828" s="19"/>
      <c r="KQ828" s="19"/>
      <c r="KR828" s="19"/>
      <c r="KS828" s="19"/>
      <c r="KT828" s="19"/>
      <c r="KU828" s="19"/>
      <c r="KV828" s="19"/>
      <c r="KW828" s="19"/>
      <c r="KX828" s="19"/>
      <c r="KY828" s="19"/>
      <c r="KZ828" s="19"/>
      <c r="LA828" s="19"/>
      <c r="LB828" s="19"/>
      <c r="LC828" s="19"/>
      <c r="LD828" s="19"/>
      <c r="LE828" s="19"/>
      <c r="LF828" s="19"/>
      <c r="LG828" s="19"/>
      <c r="LH828" s="19"/>
      <c r="LI828" s="19"/>
      <c r="LJ828" s="19"/>
      <c r="LK828" s="19"/>
      <c r="LL828" s="19"/>
      <c r="LM828" s="19"/>
      <c r="LN828" s="19"/>
      <c r="LO828" s="19"/>
      <c r="LP828" s="19"/>
      <c r="LQ828" s="19"/>
      <c r="LR828" s="19"/>
      <c r="LS828" s="19"/>
      <c r="LT828" s="19"/>
      <c r="LU828" s="19"/>
      <c r="LV828" s="19"/>
      <c r="LW828" s="19"/>
      <c r="LX828" s="19"/>
      <c r="LY828" s="19"/>
      <c r="LZ828" s="19"/>
      <c r="MA828" s="19"/>
      <c r="MB828" s="19"/>
      <c r="MC828" s="19"/>
      <c r="MD828" s="19"/>
      <c r="ME828" s="19"/>
      <c r="MF828" s="19"/>
      <c r="MG828" s="19"/>
      <c r="MH828" s="19"/>
      <c r="MI828" s="19"/>
      <c r="MJ828" s="19"/>
      <c r="MK828" s="19"/>
      <c r="ML828" s="19"/>
      <c r="MM828" s="19"/>
      <c r="MN828" s="19"/>
      <c r="MO828" s="19"/>
      <c r="MP828" s="19"/>
      <c r="MQ828" s="19"/>
      <c r="MR828" s="19"/>
      <c r="MS828" s="19"/>
      <c r="MT828" s="19"/>
      <c r="MU828" s="19"/>
      <c r="MV828" s="19"/>
      <c r="MW828" s="19"/>
      <c r="MX828" s="19"/>
      <c r="MY828" s="19"/>
      <c r="MZ828" s="19"/>
      <c r="NA828" s="19"/>
      <c r="NB828" s="19"/>
      <c r="NC828" s="19"/>
      <c r="ND828" s="19"/>
      <c r="NE828" s="19"/>
      <c r="NF828" s="19"/>
      <c r="NG828" s="19"/>
      <c r="NH828" s="19"/>
      <c r="NI828" s="19"/>
      <c r="NJ828" s="19"/>
      <c r="NK828" s="19"/>
      <c r="NL828" s="19"/>
      <c r="NM828" s="19"/>
      <c r="NN828" s="19"/>
      <c r="NO828" s="19"/>
      <c r="NP828" s="19"/>
      <c r="NQ828" s="19"/>
      <c r="NR828" s="19"/>
      <c r="NS828" s="19"/>
      <c r="NT828" s="19"/>
      <c r="NU828" s="19"/>
      <c r="NV828" s="19"/>
      <c r="NW828" s="19"/>
      <c r="NX828" s="19"/>
      <c r="NY828" s="19"/>
      <c r="NZ828" s="19"/>
      <c r="OA828" s="19"/>
      <c r="OB828" s="19"/>
      <c r="OC828" s="19"/>
      <c r="OD828" s="19"/>
      <c r="OE828" s="19"/>
      <c r="OF828" s="19"/>
      <c r="OG828" s="19"/>
      <c r="OH828" s="19"/>
      <c r="OI828" s="19"/>
      <c r="OJ828" s="19"/>
      <c r="OK828" s="19"/>
      <c r="OL828" s="19"/>
      <c r="OM828" s="19"/>
      <c r="ON828" s="19"/>
      <c r="OO828" s="19"/>
      <c r="OP828" s="19"/>
      <c r="OQ828" s="19"/>
      <c r="OR828" s="19"/>
      <c r="OS828" s="19"/>
      <c r="OT828" s="19"/>
      <c r="OU828" s="19"/>
      <c r="OV828" s="19"/>
      <c r="OW828" s="19"/>
      <c r="OX828" s="19"/>
      <c r="OY828" s="19"/>
      <c r="OZ828" s="19"/>
      <c r="PA828" s="19"/>
      <c r="PB828" s="19"/>
      <c r="PC828" s="19"/>
      <c r="PD828" s="19"/>
      <c r="PE828" s="19"/>
      <c r="PF828" s="19"/>
      <c r="PG828" s="19"/>
      <c r="PH828" s="19"/>
      <c r="PI828" s="19"/>
      <c r="PJ828" s="19"/>
      <c r="PK828" s="19"/>
      <c r="PL828" s="19"/>
      <c r="PM828" s="19"/>
      <c r="PN828" s="19"/>
      <c r="PO828" s="19"/>
      <c r="PP828" s="19"/>
      <c r="PQ828" s="19"/>
      <c r="PR828" s="19"/>
      <c r="PS828" s="19"/>
      <c r="PT828" s="19"/>
      <c r="PU828" s="19"/>
      <c r="PV828" s="19"/>
      <c r="PW828" s="19"/>
      <c r="PX828" s="19"/>
      <c r="PY828" s="19"/>
      <c r="PZ828" s="19"/>
      <c r="QA828" s="19"/>
      <c r="QB828" s="19"/>
      <c r="QC828" s="19"/>
      <c r="QD828" s="19"/>
      <c r="QE828" s="19"/>
      <c r="QF828" s="19"/>
      <c r="QG828" s="19"/>
      <c r="QH828" s="19"/>
      <c r="QI828" s="19"/>
      <c r="QJ828" s="19"/>
      <c r="QK828" s="19"/>
      <c r="QL828" s="19"/>
      <c r="QM828" s="19"/>
      <c r="QN828" s="19"/>
      <c r="QO828" s="19"/>
      <c r="QP828" s="19"/>
      <c r="QQ828" s="19"/>
    </row>
    <row r="829" spans="1:459" s="27" customFormat="1" ht="43.5" customHeight="1" x14ac:dyDescent="0.2">
      <c r="A829" s="43" t="s">
        <v>1061</v>
      </c>
      <c r="B829" s="44"/>
      <c r="C829" s="44"/>
      <c r="D829" s="44"/>
      <c r="E829" s="45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60" t="s">
        <v>372</v>
      </c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 t="s">
        <v>77</v>
      </c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84" t="s">
        <v>78</v>
      </c>
      <c r="AZ829" s="84"/>
      <c r="BA829" s="84"/>
      <c r="BB829" s="84"/>
      <c r="BC829" s="84"/>
      <c r="BD829" s="84"/>
      <c r="BE829" s="60" t="s">
        <v>79</v>
      </c>
      <c r="BF829" s="60"/>
      <c r="BG829" s="60"/>
      <c r="BH829" s="60"/>
      <c r="BI829" s="60"/>
      <c r="BJ829" s="60"/>
      <c r="BK829" s="60"/>
      <c r="BL829" s="60"/>
      <c r="BM829" s="60"/>
      <c r="BN829" s="81">
        <v>1</v>
      </c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76" t="s">
        <v>22</v>
      </c>
      <c r="BZ829" s="76"/>
      <c r="CA829" s="76"/>
      <c r="CB829" s="76"/>
      <c r="CC829" s="76"/>
      <c r="CD829" s="76"/>
      <c r="CE829" s="62" t="s">
        <v>80</v>
      </c>
      <c r="CF829" s="62"/>
      <c r="CG829" s="62"/>
      <c r="CH829" s="62"/>
      <c r="CI829" s="62"/>
      <c r="CJ829" s="62"/>
      <c r="CK829" s="62"/>
      <c r="CL829" s="62"/>
      <c r="CM829" s="62"/>
      <c r="CN829" s="61">
        <v>1200000</v>
      </c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59" t="s">
        <v>635</v>
      </c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 t="s">
        <v>645</v>
      </c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62" t="s">
        <v>86</v>
      </c>
      <c r="EA829" s="62"/>
      <c r="EB829" s="62"/>
      <c r="EC829" s="62"/>
      <c r="ED829" s="62"/>
      <c r="EE829" s="62"/>
      <c r="EF829" s="62"/>
      <c r="EG829" s="62"/>
      <c r="EH829" s="62"/>
      <c r="EI829" s="62"/>
      <c r="EJ829" s="62"/>
      <c r="EK829" s="62"/>
      <c r="EL829" s="62" t="s">
        <v>84</v>
      </c>
      <c r="EM829" s="62"/>
      <c r="EN829" s="62"/>
      <c r="EO829" s="62"/>
      <c r="EP829" s="62"/>
      <c r="EQ829" s="62"/>
      <c r="ER829" s="62"/>
      <c r="ES829" s="62"/>
      <c r="ET829" s="62"/>
      <c r="EU829" s="62"/>
      <c r="EV829" s="62"/>
      <c r="EW829" s="62"/>
      <c r="EX829" s="62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</row>
    <row r="830" spans="1:459" s="20" customFormat="1" ht="44.25" customHeight="1" x14ac:dyDescent="0.2">
      <c r="A830" s="43" t="s">
        <v>1062</v>
      </c>
      <c r="B830" s="44"/>
      <c r="C830" s="44"/>
      <c r="D830" s="44"/>
      <c r="E830" s="45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60" t="s">
        <v>542</v>
      </c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 t="s">
        <v>77</v>
      </c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84" t="s">
        <v>94</v>
      </c>
      <c r="AZ830" s="84"/>
      <c r="BA830" s="84"/>
      <c r="BB830" s="84"/>
      <c r="BC830" s="84"/>
      <c r="BD830" s="84"/>
      <c r="BE830" s="60" t="s">
        <v>95</v>
      </c>
      <c r="BF830" s="60"/>
      <c r="BG830" s="60"/>
      <c r="BH830" s="60"/>
      <c r="BI830" s="60"/>
      <c r="BJ830" s="60"/>
      <c r="BK830" s="60"/>
      <c r="BL830" s="60"/>
      <c r="BM830" s="60"/>
      <c r="BN830" s="59" t="s">
        <v>630</v>
      </c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  <c r="BY830" s="76" t="s">
        <v>22</v>
      </c>
      <c r="BZ830" s="76"/>
      <c r="CA830" s="76"/>
      <c r="CB830" s="76"/>
      <c r="CC830" s="76"/>
      <c r="CD830" s="76"/>
      <c r="CE830" s="62" t="s">
        <v>80</v>
      </c>
      <c r="CF830" s="62"/>
      <c r="CG830" s="62"/>
      <c r="CH830" s="62"/>
      <c r="CI830" s="62"/>
      <c r="CJ830" s="62"/>
      <c r="CK830" s="62"/>
      <c r="CL830" s="62"/>
      <c r="CM830" s="62"/>
      <c r="CN830" s="85">
        <v>300000</v>
      </c>
      <c r="CO830" s="85"/>
      <c r="CP830" s="85"/>
      <c r="CQ830" s="85"/>
      <c r="CR830" s="85"/>
      <c r="CS830" s="85"/>
      <c r="CT830" s="85"/>
      <c r="CU830" s="85"/>
      <c r="CV830" s="85"/>
      <c r="CW830" s="85"/>
      <c r="CX830" s="85"/>
      <c r="CY830" s="85"/>
      <c r="CZ830" s="85"/>
      <c r="DA830" s="85"/>
      <c r="DB830" s="59" t="s">
        <v>635</v>
      </c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 t="s">
        <v>645</v>
      </c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62" t="s">
        <v>86</v>
      </c>
      <c r="EA830" s="62"/>
      <c r="EB830" s="62"/>
      <c r="EC830" s="62"/>
      <c r="ED830" s="62"/>
      <c r="EE830" s="62"/>
      <c r="EF830" s="62"/>
      <c r="EG830" s="62"/>
      <c r="EH830" s="62"/>
      <c r="EI830" s="62"/>
      <c r="EJ830" s="62"/>
      <c r="EK830" s="62"/>
      <c r="EL830" s="62" t="s">
        <v>84</v>
      </c>
      <c r="EM830" s="62"/>
      <c r="EN830" s="62"/>
      <c r="EO830" s="62"/>
      <c r="EP830" s="62"/>
      <c r="EQ830" s="62"/>
      <c r="ER830" s="62"/>
      <c r="ES830" s="62"/>
      <c r="ET830" s="62"/>
      <c r="EU830" s="62"/>
      <c r="EV830" s="62"/>
      <c r="EW830" s="62"/>
      <c r="EX830" s="62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J830" s="19"/>
      <c r="HK830" s="19"/>
      <c r="HL830" s="19"/>
      <c r="HM830" s="19"/>
      <c r="HN830" s="19"/>
      <c r="HO830" s="19"/>
      <c r="HP830" s="19"/>
      <c r="HQ830" s="19"/>
      <c r="HR830" s="19"/>
      <c r="HS830" s="19"/>
      <c r="HT830" s="19"/>
      <c r="HU830" s="19"/>
      <c r="HV830" s="19"/>
      <c r="HW830" s="19"/>
      <c r="HX830" s="19"/>
      <c r="HY830" s="19"/>
      <c r="HZ830" s="19"/>
      <c r="IA830" s="19"/>
      <c r="IB830" s="19"/>
      <c r="IC830" s="19"/>
      <c r="ID830" s="19"/>
      <c r="IE830" s="19"/>
      <c r="IF830" s="19"/>
      <c r="IG830" s="19"/>
      <c r="IH830" s="19"/>
      <c r="II830" s="19"/>
      <c r="IJ830" s="19"/>
      <c r="IK830" s="19"/>
      <c r="IL830" s="19"/>
      <c r="IM830" s="19"/>
      <c r="IN830" s="19"/>
      <c r="IO830" s="19"/>
      <c r="IP830" s="19"/>
      <c r="IQ830" s="19"/>
      <c r="IR830" s="19"/>
      <c r="IS830" s="19"/>
      <c r="IT830" s="19"/>
      <c r="IU830" s="19"/>
      <c r="IV830" s="19"/>
      <c r="IW830" s="19"/>
      <c r="IX830" s="19"/>
      <c r="IY830" s="19"/>
      <c r="IZ830" s="19"/>
      <c r="JA830" s="19"/>
      <c r="JB830" s="19"/>
      <c r="JC830" s="19"/>
      <c r="JD830" s="19"/>
      <c r="JE830" s="19"/>
      <c r="JF830" s="19"/>
      <c r="JG830" s="19"/>
      <c r="JH830" s="19"/>
      <c r="JI830" s="19"/>
      <c r="JJ830" s="19"/>
      <c r="JK830" s="19"/>
      <c r="JL830" s="19"/>
      <c r="JM830" s="19"/>
      <c r="JN830" s="19"/>
      <c r="JO830" s="19"/>
      <c r="JP830" s="19"/>
      <c r="JQ830" s="19"/>
      <c r="JR830" s="19"/>
      <c r="JS830" s="19"/>
      <c r="JT830" s="19"/>
      <c r="JU830" s="19"/>
      <c r="JV830" s="19"/>
      <c r="JW830" s="19"/>
      <c r="JX830" s="19"/>
      <c r="JY830" s="19"/>
      <c r="JZ830" s="19"/>
      <c r="KA830" s="19"/>
      <c r="KB830" s="19"/>
      <c r="KC830" s="19"/>
      <c r="KD830" s="19"/>
      <c r="KE830" s="19"/>
      <c r="KF830" s="19"/>
      <c r="KG830" s="19"/>
      <c r="KH830" s="19"/>
      <c r="KI830" s="19"/>
      <c r="KJ830" s="19"/>
      <c r="KK830" s="19"/>
      <c r="KL830" s="19"/>
      <c r="KM830" s="19"/>
      <c r="KN830" s="19"/>
      <c r="KO830" s="19"/>
      <c r="KP830" s="19"/>
      <c r="KQ830" s="19"/>
      <c r="KR830" s="19"/>
      <c r="KS830" s="19"/>
      <c r="KT830" s="19"/>
      <c r="KU830" s="19"/>
      <c r="KV830" s="19"/>
      <c r="KW830" s="19"/>
      <c r="KX830" s="19"/>
      <c r="KY830" s="19"/>
      <c r="KZ830" s="19"/>
      <c r="LA830" s="19"/>
      <c r="LB830" s="19"/>
      <c r="LC830" s="19"/>
      <c r="LD830" s="19"/>
      <c r="LE830" s="19"/>
      <c r="LF830" s="19"/>
      <c r="LG830" s="19"/>
      <c r="LH830" s="19"/>
      <c r="LI830" s="19"/>
      <c r="LJ830" s="19"/>
      <c r="LK830" s="19"/>
      <c r="LL830" s="19"/>
      <c r="LM830" s="19"/>
      <c r="LN830" s="19"/>
      <c r="LO830" s="19"/>
      <c r="LP830" s="19"/>
      <c r="LQ830" s="19"/>
      <c r="LR830" s="19"/>
      <c r="LS830" s="19"/>
      <c r="LT830" s="19"/>
      <c r="LU830" s="19"/>
      <c r="LV830" s="19"/>
      <c r="LW830" s="19"/>
      <c r="LX830" s="19"/>
      <c r="LY830" s="19"/>
      <c r="LZ830" s="19"/>
      <c r="MA830" s="19"/>
      <c r="MB830" s="19"/>
      <c r="MC830" s="19"/>
      <c r="MD830" s="19"/>
      <c r="ME830" s="19"/>
      <c r="MF830" s="19"/>
      <c r="MG830" s="19"/>
      <c r="MH830" s="19"/>
      <c r="MI830" s="19"/>
      <c r="MJ830" s="19"/>
      <c r="MK830" s="19"/>
      <c r="ML830" s="19"/>
      <c r="MM830" s="19"/>
      <c r="MN830" s="19"/>
      <c r="MO830" s="19"/>
      <c r="MP830" s="19"/>
      <c r="MQ830" s="19"/>
      <c r="MR830" s="19"/>
      <c r="MS830" s="19"/>
      <c r="MT830" s="19"/>
      <c r="MU830" s="19"/>
      <c r="MV830" s="19"/>
      <c r="MW830" s="19"/>
      <c r="MX830" s="19"/>
      <c r="MY830" s="19"/>
      <c r="MZ830" s="19"/>
      <c r="NA830" s="19"/>
      <c r="NB830" s="19"/>
      <c r="NC830" s="19"/>
      <c r="ND830" s="19"/>
      <c r="NE830" s="19"/>
      <c r="NF830" s="19"/>
      <c r="NG830" s="19"/>
      <c r="NH830" s="19"/>
      <c r="NI830" s="19"/>
      <c r="NJ830" s="19"/>
      <c r="NK830" s="19"/>
      <c r="NL830" s="19"/>
      <c r="NM830" s="19"/>
      <c r="NN830" s="19"/>
      <c r="NO830" s="19"/>
      <c r="NP830" s="19"/>
      <c r="NQ830" s="19"/>
      <c r="NR830" s="19"/>
      <c r="NS830" s="19"/>
      <c r="NT830" s="19"/>
      <c r="NU830" s="19"/>
      <c r="NV830" s="19"/>
      <c r="NW830" s="19"/>
      <c r="NX830" s="19"/>
      <c r="NY830" s="19"/>
      <c r="NZ830" s="19"/>
      <c r="OA830" s="19"/>
      <c r="OB830" s="19"/>
      <c r="OC830" s="19"/>
      <c r="OD830" s="19"/>
      <c r="OE830" s="19"/>
      <c r="OF830" s="19"/>
      <c r="OG830" s="19"/>
      <c r="OH830" s="19"/>
      <c r="OI830" s="19"/>
      <c r="OJ830" s="19"/>
      <c r="OK830" s="19"/>
      <c r="OL830" s="19"/>
      <c r="OM830" s="19"/>
      <c r="ON830" s="19"/>
      <c r="OO830" s="19"/>
      <c r="OP830" s="19"/>
      <c r="OQ830" s="19"/>
      <c r="OR830" s="19"/>
      <c r="OS830" s="19"/>
      <c r="OT830" s="19"/>
      <c r="OU830" s="19"/>
      <c r="OV830" s="19"/>
      <c r="OW830" s="19"/>
      <c r="OX830" s="19"/>
      <c r="OY830" s="19"/>
      <c r="OZ830" s="19"/>
      <c r="PA830" s="19"/>
      <c r="PB830" s="19"/>
      <c r="PC830" s="19"/>
      <c r="PD830" s="19"/>
      <c r="PE830" s="19"/>
      <c r="PF830" s="19"/>
      <c r="PG830" s="19"/>
      <c r="PH830" s="19"/>
      <c r="PI830" s="19"/>
      <c r="PJ830" s="19"/>
      <c r="PK830" s="19"/>
      <c r="PL830" s="19"/>
      <c r="PM830" s="19"/>
      <c r="PN830" s="19"/>
      <c r="PO830" s="19"/>
      <c r="PP830" s="19"/>
      <c r="PQ830" s="19"/>
      <c r="PR830" s="19"/>
      <c r="PS830" s="19"/>
      <c r="PT830" s="19"/>
      <c r="PU830" s="19"/>
      <c r="PV830" s="19"/>
      <c r="PW830" s="19"/>
      <c r="PX830" s="19"/>
      <c r="PY830" s="19"/>
      <c r="PZ830" s="19"/>
      <c r="QA830" s="19"/>
      <c r="QB830" s="19"/>
      <c r="QC830" s="19"/>
      <c r="QD830" s="19"/>
      <c r="QE830" s="19"/>
      <c r="QF830" s="19"/>
      <c r="QG830" s="19"/>
      <c r="QH830" s="19"/>
      <c r="QI830" s="19"/>
      <c r="QJ830" s="19"/>
      <c r="QK830" s="19"/>
      <c r="QL830" s="19"/>
      <c r="QM830" s="19"/>
      <c r="QN830" s="19"/>
      <c r="QO830" s="19"/>
      <c r="QP830" s="19"/>
      <c r="QQ830" s="19"/>
    </row>
    <row r="831" spans="1:459" s="27" customFormat="1" ht="44.25" customHeight="1" x14ac:dyDescent="0.2">
      <c r="A831" s="43" t="s">
        <v>1063</v>
      </c>
      <c r="B831" s="44"/>
      <c r="C831" s="44"/>
      <c r="D831" s="44"/>
      <c r="E831" s="45"/>
      <c r="F831" s="76"/>
      <c r="G831" s="76"/>
      <c r="H831" s="76"/>
      <c r="I831" s="76"/>
      <c r="J831" s="76"/>
      <c r="K831" s="76"/>
      <c r="L831" s="76"/>
      <c r="M831" s="76"/>
      <c r="N831" s="76"/>
      <c r="O831" s="58"/>
      <c r="P831" s="59"/>
      <c r="Q831" s="59"/>
      <c r="R831" s="59"/>
      <c r="S831" s="59"/>
      <c r="T831" s="59"/>
      <c r="U831" s="59"/>
      <c r="V831" s="59"/>
      <c r="W831" s="59"/>
      <c r="X831" s="60" t="s">
        <v>623</v>
      </c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 t="s">
        <v>77</v>
      </c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84" t="s">
        <v>313</v>
      </c>
      <c r="AZ831" s="84"/>
      <c r="BA831" s="84"/>
      <c r="BB831" s="84"/>
      <c r="BC831" s="84"/>
      <c r="BD831" s="84"/>
      <c r="BE831" s="60" t="s">
        <v>313</v>
      </c>
      <c r="BF831" s="60"/>
      <c r="BG831" s="60"/>
      <c r="BH831" s="60"/>
      <c r="BI831" s="60"/>
      <c r="BJ831" s="60"/>
      <c r="BK831" s="60"/>
      <c r="BL831" s="60"/>
      <c r="BM831" s="60"/>
      <c r="BN831" s="76" t="s">
        <v>126</v>
      </c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76" t="s">
        <v>22</v>
      </c>
      <c r="BZ831" s="76"/>
      <c r="CA831" s="76"/>
      <c r="CB831" s="76"/>
      <c r="CC831" s="76"/>
      <c r="CD831" s="76"/>
      <c r="CE831" s="62" t="s">
        <v>80</v>
      </c>
      <c r="CF831" s="62"/>
      <c r="CG831" s="62"/>
      <c r="CH831" s="62"/>
      <c r="CI831" s="62"/>
      <c r="CJ831" s="62"/>
      <c r="CK831" s="62"/>
      <c r="CL831" s="62"/>
      <c r="CM831" s="62"/>
      <c r="CN831" s="85">
        <v>505000</v>
      </c>
      <c r="CO831" s="85"/>
      <c r="CP831" s="85"/>
      <c r="CQ831" s="85"/>
      <c r="CR831" s="85"/>
      <c r="CS831" s="85"/>
      <c r="CT831" s="85"/>
      <c r="CU831" s="85"/>
      <c r="CV831" s="85"/>
      <c r="CW831" s="85"/>
      <c r="CX831" s="85"/>
      <c r="CY831" s="85"/>
      <c r="CZ831" s="85"/>
      <c r="DA831" s="85"/>
      <c r="DB831" s="59" t="s">
        <v>635</v>
      </c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 t="s">
        <v>645</v>
      </c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62" t="s">
        <v>86</v>
      </c>
      <c r="EA831" s="62"/>
      <c r="EB831" s="62"/>
      <c r="EC831" s="62"/>
      <c r="ED831" s="62"/>
      <c r="EE831" s="62"/>
      <c r="EF831" s="62"/>
      <c r="EG831" s="62"/>
      <c r="EH831" s="62"/>
      <c r="EI831" s="62"/>
      <c r="EJ831" s="62"/>
      <c r="EK831" s="62"/>
      <c r="EL831" s="62" t="s">
        <v>84</v>
      </c>
      <c r="EM831" s="62"/>
      <c r="EN831" s="62"/>
      <c r="EO831" s="62"/>
      <c r="EP831" s="62"/>
      <c r="EQ831" s="62"/>
      <c r="ER831" s="62"/>
      <c r="ES831" s="62"/>
      <c r="ET831" s="62"/>
      <c r="EU831" s="62"/>
      <c r="EV831" s="62"/>
      <c r="EW831" s="62"/>
      <c r="EX831" s="62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  <c r="JC831" s="29"/>
      <c r="JD831" s="29"/>
      <c r="JE831" s="29"/>
      <c r="JF831" s="29"/>
      <c r="JG831" s="29"/>
      <c r="JH831" s="29"/>
      <c r="JI831" s="29"/>
      <c r="JJ831" s="29"/>
      <c r="JK831" s="29"/>
      <c r="JL831" s="29"/>
      <c r="JM831" s="29"/>
      <c r="JN831" s="29"/>
      <c r="JO831" s="29"/>
      <c r="JP831" s="29"/>
      <c r="JQ831" s="29"/>
      <c r="JR831" s="29"/>
      <c r="JS831" s="29"/>
      <c r="JT831" s="29"/>
      <c r="JU831" s="29"/>
      <c r="JV831" s="29"/>
      <c r="JW831" s="29"/>
      <c r="JX831" s="29"/>
      <c r="JY831" s="29"/>
      <c r="JZ831" s="29"/>
      <c r="KA831" s="29"/>
      <c r="KB831" s="29"/>
      <c r="KC831" s="29"/>
      <c r="KD831" s="29"/>
      <c r="KE831" s="29"/>
      <c r="KF831" s="29"/>
      <c r="KG831" s="29"/>
    </row>
    <row r="832" spans="1:459" s="20" customFormat="1" ht="44.25" customHeight="1" x14ac:dyDescent="0.2">
      <c r="A832" s="43" t="s">
        <v>1064</v>
      </c>
      <c r="B832" s="44"/>
      <c r="C832" s="44"/>
      <c r="D832" s="44"/>
      <c r="E832" s="45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60" t="s">
        <v>117</v>
      </c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 t="s">
        <v>77</v>
      </c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84" t="s">
        <v>94</v>
      </c>
      <c r="AZ832" s="84"/>
      <c r="BA832" s="84"/>
      <c r="BB832" s="84"/>
      <c r="BC832" s="84"/>
      <c r="BD832" s="84"/>
      <c r="BE832" s="60" t="s">
        <v>95</v>
      </c>
      <c r="BF832" s="60"/>
      <c r="BG832" s="60"/>
      <c r="BH832" s="60"/>
      <c r="BI832" s="60"/>
      <c r="BJ832" s="60"/>
      <c r="BK832" s="60"/>
      <c r="BL832" s="60"/>
      <c r="BM832" s="60"/>
      <c r="BN832" s="59" t="s">
        <v>590</v>
      </c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76" t="s">
        <v>22</v>
      </c>
      <c r="BZ832" s="76"/>
      <c r="CA832" s="76"/>
      <c r="CB832" s="76"/>
      <c r="CC832" s="76"/>
      <c r="CD832" s="76"/>
      <c r="CE832" s="62" t="s">
        <v>80</v>
      </c>
      <c r="CF832" s="62"/>
      <c r="CG832" s="62"/>
      <c r="CH832" s="62"/>
      <c r="CI832" s="62"/>
      <c r="CJ832" s="62"/>
      <c r="CK832" s="62"/>
      <c r="CL832" s="62"/>
      <c r="CM832" s="62"/>
      <c r="CN832" s="61">
        <v>317337</v>
      </c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59" t="s">
        <v>635</v>
      </c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 t="s">
        <v>645</v>
      </c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62" t="s">
        <v>86</v>
      </c>
      <c r="EA832" s="62"/>
      <c r="EB832" s="62"/>
      <c r="EC832" s="62"/>
      <c r="ED832" s="62"/>
      <c r="EE832" s="62"/>
      <c r="EF832" s="62"/>
      <c r="EG832" s="62"/>
      <c r="EH832" s="62"/>
      <c r="EI832" s="62"/>
      <c r="EJ832" s="62"/>
      <c r="EK832" s="62"/>
      <c r="EL832" s="62" t="s">
        <v>84</v>
      </c>
      <c r="EM832" s="62"/>
      <c r="EN832" s="62"/>
      <c r="EO832" s="62"/>
      <c r="EP832" s="62"/>
      <c r="EQ832" s="62"/>
      <c r="ER832" s="62"/>
      <c r="ES832" s="62"/>
      <c r="ET832" s="62"/>
      <c r="EU832" s="62"/>
      <c r="EV832" s="62"/>
      <c r="EW832" s="62"/>
      <c r="EX832" s="62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19"/>
      <c r="HK832" s="19"/>
      <c r="HL832" s="19"/>
      <c r="HM832" s="19"/>
      <c r="HN832" s="19"/>
      <c r="HO832" s="19"/>
      <c r="HP832" s="19"/>
      <c r="HQ832" s="19"/>
      <c r="HR832" s="19"/>
      <c r="HS832" s="19"/>
      <c r="HT832" s="19"/>
      <c r="HU832" s="19"/>
      <c r="HV832" s="19"/>
      <c r="HW832" s="19"/>
      <c r="HX832" s="19"/>
      <c r="HY832" s="19"/>
      <c r="HZ832" s="19"/>
      <c r="IA832" s="19"/>
      <c r="IB832" s="19"/>
      <c r="IC832" s="19"/>
      <c r="ID832" s="19"/>
      <c r="IE832" s="19"/>
      <c r="IF832" s="19"/>
      <c r="IG832" s="19"/>
      <c r="IH832" s="19"/>
      <c r="II832" s="19"/>
      <c r="IJ832" s="19"/>
      <c r="IK832" s="19"/>
      <c r="IL832" s="19"/>
      <c r="IM832" s="19"/>
      <c r="IN832" s="19"/>
      <c r="IO832" s="19"/>
      <c r="IP832" s="19"/>
      <c r="IQ832" s="19"/>
      <c r="IR832" s="19"/>
      <c r="IS832" s="19"/>
      <c r="IT832" s="19"/>
      <c r="IU832" s="19"/>
      <c r="IV832" s="19"/>
      <c r="IW832" s="19"/>
      <c r="IX832" s="19"/>
      <c r="IY832" s="19"/>
      <c r="IZ832" s="19"/>
      <c r="JA832" s="19"/>
      <c r="JB832" s="19"/>
      <c r="JC832" s="19"/>
      <c r="JD832" s="19"/>
      <c r="JE832" s="19"/>
      <c r="JF832" s="19"/>
      <c r="JG832" s="19"/>
      <c r="JH832" s="19"/>
      <c r="JI832" s="19"/>
      <c r="JJ832" s="19"/>
      <c r="JK832" s="19"/>
      <c r="JL832" s="19"/>
      <c r="JM832" s="19"/>
      <c r="JN832" s="19"/>
      <c r="JO832" s="19"/>
      <c r="JP832" s="19"/>
      <c r="JQ832" s="19"/>
      <c r="JR832" s="19"/>
      <c r="JS832" s="19"/>
      <c r="JT832" s="19"/>
      <c r="JU832" s="19"/>
      <c r="JV832" s="19"/>
      <c r="JW832" s="19"/>
      <c r="JX832" s="19"/>
      <c r="JY832" s="19"/>
      <c r="JZ832" s="19"/>
      <c r="KA832" s="19"/>
      <c r="KB832" s="19"/>
      <c r="KC832" s="19"/>
      <c r="KD832" s="19"/>
      <c r="KE832" s="19"/>
      <c r="KF832" s="19"/>
      <c r="KG832" s="19"/>
      <c r="KH832" s="19"/>
      <c r="KI832" s="19"/>
      <c r="KJ832" s="19"/>
      <c r="KK832" s="19"/>
      <c r="KL832" s="19"/>
      <c r="KM832" s="19"/>
      <c r="KN832" s="19"/>
      <c r="KO832" s="19"/>
      <c r="KP832" s="19"/>
      <c r="KQ832" s="19"/>
      <c r="KR832" s="19"/>
      <c r="KS832" s="19"/>
      <c r="KT832" s="19"/>
      <c r="KU832" s="19"/>
      <c r="KV832" s="19"/>
      <c r="KW832" s="19"/>
      <c r="KX832" s="19"/>
      <c r="KY832" s="19"/>
      <c r="KZ832" s="19"/>
      <c r="LA832" s="19"/>
      <c r="LB832" s="19"/>
      <c r="LC832" s="19"/>
      <c r="LD832" s="19"/>
      <c r="LE832" s="19"/>
      <c r="LF832" s="19"/>
      <c r="LG832" s="19"/>
      <c r="LH832" s="19"/>
      <c r="LI832" s="19"/>
      <c r="LJ832" s="19"/>
      <c r="LK832" s="19"/>
      <c r="LL832" s="19"/>
      <c r="LM832" s="19"/>
      <c r="LN832" s="19"/>
      <c r="LO832" s="19"/>
      <c r="LP832" s="19"/>
      <c r="LQ832" s="19"/>
      <c r="LR832" s="19"/>
      <c r="LS832" s="19"/>
      <c r="LT832" s="19"/>
      <c r="LU832" s="19"/>
      <c r="LV832" s="19"/>
      <c r="LW832" s="19"/>
      <c r="LX832" s="19"/>
      <c r="LY832" s="19"/>
      <c r="LZ832" s="19"/>
      <c r="MA832" s="19"/>
      <c r="MB832" s="19"/>
      <c r="MC832" s="19"/>
      <c r="MD832" s="19"/>
      <c r="ME832" s="19"/>
      <c r="MF832" s="19"/>
      <c r="MG832" s="19"/>
      <c r="MH832" s="19"/>
      <c r="MI832" s="19"/>
      <c r="MJ832" s="19"/>
      <c r="MK832" s="19"/>
      <c r="ML832" s="19"/>
      <c r="MM832" s="19"/>
      <c r="MN832" s="19"/>
      <c r="MO832" s="19"/>
      <c r="MP832" s="19"/>
      <c r="MQ832" s="19"/>
      <c r="MR832" s="19"/>
      <c r="MS832" s="19"/>
      <c r="MT832" s="19"/>
      <c r="MU832" s="19"/>
      <c r="MV832" s="19"/>
      <c r="MW832" s="19"/>
      <c r="MX832" s="19"/>
      <c r="MY832" s="19"/>
      <c r="MZ832" s="19"/>
      <c r="NA832" s="19"/>
      <c r="NB832" s="19"/>
      <c r="NC832" s="19"/>
      <c r="ND832" s="19"/>
      <c r="NE832" s="19"/>
      <c r="NF832" s="19"/>
      <c r="NG832" s="19"/>
      <c r="NH832" s="19"/>
      <c r="NI832" s="19"/>
      <c r="NJ832" s="19"/>
      <c r="NK832" s="19"/>
      <c r="NL832" s="19"/>
      <c r="NM832" s="19"/>
      <c r="NN832" s="19"/>
      <c r="NO832" s="19"/>
      <c r="NP832" s="19"/>
      <c r="NQ832" s="19"/>
      <c r="NR832" s="19"/>
      <c r="NS832" s="19"/>
      <c r="NT832" s="19"/>
      <c r="NU832" s="19"/>
      <c r="NV832" s="19"/>
      <c r="NW832" s="19"/>
      <c r="NX832" s="19"/>
      <c r="NY832" s="19"/>
      <c r="NZ832" s="19"/>
      <c r="OA832" s="19"/>
      <c r="OB832" s="19"/>
      <c r="OC832" s="19"/>
      <c r="OD832" s="19"/>
      <c r="OE832" s="19"/>
      <c r="OF832" s="19"/>
      <c r="OG832" s="19"/>
      <c r="OH832" s="19"/>
      <c r="OI832" s="19"/>
      <c r="OJ832" s="19"/>
      <c r="OK832" s="19"/>
      <c r="OL832" s="19"/>
      <c r="OM832" s="19"/>
      <c r="ON832" s="19"/>
      <c r="OO832" s="19"/>
      <c r="OP832" s="19"/>
      <c r="OQ832" s="19"/>
      <c r="OR832" s="19"/>
      <c r="OS832" s="19"/>
      <c r="OT832" s="19"/>
      <c r="OU832" s="19"/>
      <c r="OV832" s="19"/>
      <c r="OW832" s="19"/>
      <c r="OX832" s="19"/>
      <c r="OY832" s="19"/>
      <c r="OZ832" s="19"/>
      <c r="PA832" s="19"/>
      <c r="PB832" s="19"/>
      <c r="PC832" s="19"/>
      <c r="PD832" s="19"/>
      <c r="PE832" s="19"/>
      <c r="PF832" s="19"/>
      <c r="PG832" s="19"/>
      <c r="PH832" s="19"/>
      <c r="PI832" s="19"/>
      <c r="PJ832" s="19"/>
      <c r="PK832" s="19"/>
      <c r="PL832" s="19"/>
      <c r="PM832" s="19"/>
      <c r="PN832" s="19"/>
      <c r="PO832" s="19"/>
      <c r="PP832" s="19"/>
      <c r="PQ832" s="19"/>
      <c r="PR832" s="19"/>
      <c r="PS832" s="19"/>
      <c r="PT832" s="19"/>
      <c r="PU832" s="19"/>
      <c r="PV832" s="19"/>
      <c r="PW832" s="19"/>
      <c r="PX832" s="19"/>
      <c r="PY832" s="19"/>
      <c r="PZ832" s="19"/>
      <c r="QA832" s="19"/>
      <c r="QB832" s="19"/>
      <c r="QC832" s="19"/>
      <c r="QD832" s="19"/>
      <c r="QE832" s="19"/>
      <c r="QF832" s="19"/>
      <c r="QG832" s="19"/>
      <c r="QH832" s="19"/>
      <c r="QI832" s="19"/>
      <c r="QJ832" s="19"/>
      <c r="QK832" s="19"/>
      <c r="QL832" s="19"/>
      <c r="QM832" s="19"/>
      <c r="QN832" s="19"/>
      <c r="QO832" s="19"/>
      <c r="QP832" s="19"/>
      <c r="QQ832" s="19"/>
    </row>
    <row r="833" spans="1:459" s="27" customFormat="1" ht="50.25" customHeight="1" x14ac:dyDescent="0.2">
      <c r="A833" s="43" t="s">
        <v>1065</v>
      </c>
      <c r="B833" s="44"/>
      <c r="C833" s="44"/>
      <c r="D833" s="44"/>
      <c r="E833" s="45"/>
      <c r="F833" s="76"/>
      <c r="G833" s="76"/>
      <c r="H833" s="76"/>
      <c r="I833" s="76"/>
      <c r="J833" s="76"/>
      <c r="K833" s="76"/>
      <c r="L833" s="76"/>
      <c r="M833" s="76"/>
      <c r="N833" s="76"/>
      <c r="O833" s="59"/>
      <c r="P833" s="59"/>
      <c r="Q833" s="59"/>
      <c r="R833" s="59"/>
      <c r="S833" s="59"/>
      <c r="T833" s="59"/>
      <c r="U833" s="59"/>
      <c r="V833" s="59"/>
      <c r="W833" s="59"/>
      <c r="X833" s="60" t="s">
        <v>375</v>
      </c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 t="s">
        <v>77</v>
      </c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84" t="s">
        <v>78</v>
      </c>
      <c r="AZ833" s="84"/>
      <c r="BA833" s="84"/>
      <c r="BB833" s="84"/>
      <c r="BC833" s="84"/>
      <c r="BD833" s="84"/>
      <c r="BE833" s="60" t="s">
        <v>79</v>
      </c>
      <c r="BF833" s="60"/>
      <c r="BG833" s="60"/>
      <c r="BH833" s="60"/>
      <c r="BI833" s="60"/>
      <c r="BJ833" s="60"/>
      <c r="BK833" s="60"/>
      <c r="BL833" s="60"/>
      <c r="BM833" s="60"/>
      <c r="BN833" s="59" t="s">
        <v>74</v>
      </c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  <c r="BY833" s="76" t="s">
        <v>22</v>
      </c>
      <c r="BZ833" s="76"/>
      <c r="CA833" s="76"/>
      <c r="CB833" s="76"/>
      <c r="CC833" s="76"/>
      <c r="CD833" s="76"/>
      <c r="CE833" s="62" t="s">
        <v>80</v>
      </c>
      <c r="CF833" s="62"/>
      <c r="CG833" s="62"/>
      <c r="CH833" s="62"/>
      <c r="CI833" s="62"/>
      <c r="CJ833" s="62"/>
      <c r="CK833" s="62"/>
      <c r="CL833" s="62"/>
      <c r="CM833" s="62"/>
      <c r="CN833" s="85">
        <v>830000</v>
      </c>
      <c r="CO833" s="85"/>
      <c r="CP833" s="85"/>
      <c r="CQ833" s="85"/>
      <c r="CR833" s="85"/>
      <c r="CS833" s="85"/>
      <c r="CT833" s="85"/>
      <c r="CU833" s="85"/>
      <c r="CV833" s="85"/>
      <c r="CW833" s="85"/>
      <c r="CX833" s="85"/>
      <c r="CY833" s="85"/>
      <c r="CZ833" s="85"/>
      <c r="DA833" s="85"/>
      <c r="DB833" s="59" t="s">
        <v>635</v>
      </c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 t="s">
        <v>645</v>
      </c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62" t="s">
        <v>86</v>
      </c>
      <c r="EA833" s="62"/>
      <c r="EB833" s="62"/>
      <c r="EC833" s="62"/>
      <c r="ED833" s="62"/>
      <c r="EE833" s="62"/>
      <c r="EF833" s="62"/>
      <c r="EG833" s="62"/>
      <c r="EH833" s="62"/>
      <c r="EI833" s="62"/>
      <c r="EJ833" s="62"/>
      <c r="EK833" s="62"/>
      <c r="EL833" s="62" t="s">
        <v>84</v>
      </c>
      <c r="EM833" s="62"/>
      <c r="EN833" s="62"/>
      <c r="EO833" s="62"/>
      <c r="EP833" s="62"/>
      <c r="EQ833" s="62"/>
      <c r="ER833" s="62"/>
      <c r="ES833" s="62"/>
      <c r="ET833" s="62"/>
      <c r="EU833" s="62"/>
      <c r="EV833" s="62"/>
      <c r="EW833" s="62"/>
      <c r="EX833" s="62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  <c r="JC833" s="29"/>
      <c r="JD833" s="29"/>
      <c r="JE833" s="29"/>
      <c r="JF833" s="29"/>
      <c r="JG833" s="29"/>
      <c r="JH833" s="29"/>
      <c r="JI833" s="29"/>
      <c r="JJ833" s="29"/>
      <c r="JK833" s="29"/>
      <c r="JL833" s="29"/>
      <c r="JM833" s="29"/>
      <c r="JN833" s="29"/>
      <c r="JO833" s="29"/>
      <c r="JP833" s="29"/>
      <c r="JQ833" s="29"/>
      <c r="JR833" s="29"/>
      <c r="JS833" s="29"/>
      <c r="JT833" s="29"/>
      <c r="JU833" s="29"/>
      <c r="JV833" s="29"/>
      <c r="JW833" s="29"/>
      <c r="JX833" s="29"/>
      <c r="JY833" s="29"/>
      <c r="JZ833" s="29"/>
      <c r="KA833" s="29"/>
      <c r="KB833" s="29"/>
      <c r="KC833" s="29"/>
      <c r="KD833" s="29"/>
      <c r="KE833" s="29"/>
      <c r="KF833" s="29"/>
      <c r="KG833" s="29"/>
    </row>
    <row r="834" spans="1:459" s="27" customFormat="1" ht="50.25" customHeight="1" x14ac:dyDescent="0.2">
      <c r="A834" s="43" t="s">
        <v>1066</v>
      </c>
      <c r="B834" s="44"/>
      <c r="C834" s="44"/>
      <c r="D834" s="44"/>
      <c r="E834" s="45"/>
      <c r="F834" s="76"/>
      <c r="G834" s="76"/>
      <c r="H834" s="76"/>
      <c r="I834" s="76"/>
      <c r="J834" s="76"/>
      <c r="K834" s="76"/>
      <c r="L834" s="76"/>
      <c r="M834" s="76"/>
      <c r="N834" s="76"/>
      <c r="O834" s="58"/>
      <c r="P834" s="58"/>
      <c r="Q834" s="58"/>
      <c r="R834" s="58"/>
      <c r="S834" s="58"/>
      <c r="T834" s="58"/>
      <c r="U834" s="58"/>
      <c r="V834" s="58"/>
      <c r="W834" s="58"/>
      <c r="X834" s="60" t="s">
        <v>541</v>
      </c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 t="s">
        <v>77</v>
      </c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84" t="s">
        <v>78</v>
      </c>
      <c r="AZ834" s="84"/>
      <c r="BA834" s="84"/>
      <c r="BB834" s="84"/>
      <c r="BC834" s="84"/>
      <c r="BD834" s="84"/>
      <c r="BE834" s="60" t="s">
        <v>79</v>
      </c>
      <c r="BF834" s="60"/>
      <c r="BG834" s="60"/>
      <c r="BH834" s="60"/>
      <c r="BI834" s="60"/>
      <c r="BJ834" s="60"/>
      <c r="BK834" s="60"/>
      <c r="BL834" s="60"/>
      <c r="BM834" s="60"/>
      <c r="BN834" s="59" t="s">
        <v>74</v>
      </c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76" t="s">
        <v>22</v>
      </c>
      <c r="BZ834" s="76"/>
      <c r="CA834" s="76"/>
      <c r="CB834" s="76"/>
      <c r="CC834" s="76"/>
      <c r="CD834" s="76"/>
      <c r="CE834" s="62" t="s">
        <v>80</v>
      </c>
      <c r="CF834" s="62"/>
      <c r="CG834" s="62"/>
      <c r="CH834" s="62"/>
      <c r="CI834" s="62"/>
      <c r="CJ834" s="62"/>
      <c r="CK834" s="62"/>
      <c r="CL834" s="62"/>
      <c r="CM834" s="62"/>
      <c r="CN834" s="61">
        <v>1300000</v>
      </c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59" t="s">
        <v>635</v>
      </c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 t="s">
        <v>645</v>
      </c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62" t="s">
        <v>86</v>
      </c>
      <c r="EA834" s="62"/>
      <c r="EB834" s="62"/>
      <c r="EC834" s="62"/>
      <c r="ED834" s="62"/>
      <c r="EE834" s="62"/>
      <c r="EF834" s="62"/>
      <c r="EG834" s="62"/>
      <c r="EH834" s="62"/>
      <c r="EI834" s="62"/>
      <c r="EJ834" s="62"/>
      <c r="EK834" s="62"/>
      <c r="EL834" s="62" t="s">
        <v>84</v>
      </c>
      <c r="EM834" s="62"/>
      <c r="EN834" s="62"/>
      <c r="EO834" s="62"/>
      <c r="EP834" s="62"/>
      <c r="EQ834" s="62"/>
      <c r="ER834" s="62"/>
      <c r="ES834" s="62"/>
      <c r="ET834" s="62"/>
      <c r="EU834" s="62"/>
      <c r="EV834" s="62"/>
      <c r="EW834" s="62"/>
      <c r="EX834" s="62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  <c r="JC834" s="29"/>
      <c r="JD834" s="29"/>
      <c r="JE834" s="29"/>
      <c r="JF834" s="29"/>
      <c r="JG834" s="29"/>
      <c r="JH834" s="29"/>
      <c r="JI834" s="29"/>
      <c r="JJ834" s="29"/>
      <c r="JK834" s="29"/>
      <c r="JL834" s="29"/>
      <c r="JM834" s="29"/>
      <c r="JN834" s="29"/>
      <c r="JO834" s="29"/>
      <c r="JP834" s="29"/>
      <c r="JQ834" s="29"/>
      <c r="JR834" s="29"/>
      <c r="JS834" s="29"/>
      <c r="JT834" s="29"/>
      <c r="JU834" s="29"/>
      <c r="JV834" s="29"/>
      <c r="JW834" s="29"/>
      <c r="JX834" s="29"/>
      <c r="JY834" s="29"/>
      <c r="JZ834" s="29"/>
      <c r="KA834" s="29"/>
      <c r="KB834" s="29"/>
      <c r="KC834" s="29"/>
      <c r="KD834" s="29"/>
      <c r="KE834" s="29"/>
      <c r="KF834" s="29"/>
      <c r="KG834" s="29"/>
    </row>
    <row r="835" spans="1:459" s="27" customFormat="1" ht="41.25" customHeight="1" x14ac:dyDescent="0.2">
      <c r="A835" s="43" t="s">
        <v>589</v>
      </c>
      <c r="B835" s="44"/>
      <c r="C835" s="44"/>
      <c r="D835" s="44"/>
      <c r="E835" s="45"/>
      <c r="F835" s="76"/>
      <c r="G835" s="76"/>
      <c r="H835" s="76"/>
      <c r="I835" s="76"/>
      <c r="J835" s="76"/>
      <c r="K835" s="76"/>
      <c r="L835" s="76"/>
      <c r="M835" s="76"/>
      <c r="N835" s="76"/>
      <c r="O835" s="58"/>
      <c r="P835" s="59"/>
      <c r="Q835" s="59"/>
      <c r="R835" s="59"/>
      <c r="S835" s="59"/>
      <c r="T835" s="59"/>
      <c r="U835" s="59"/>
      <c r="V835" s="59"/>
      <c r="W835" s="59"/>
      <c r="X835" s="60" t="s">
        <v>370</v>
      </c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 t="s">
        <v>77</v>
      </c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84" t="s">
        <v>94</v>
      </c>
      <c r="AZ835" s="84"/>
      <c r="BA835" s="84"/>
      <c r="BB835" s="84"/>
      <c r="BC835" s="84"/>
      <c r="BD835" s="84"/>
      <c r="BE835" s="60" t="s">
        <v>95</v>
      </c>
      <c r="BF835" s="60"/>
      <c r="BG835" s="60"/>
      <c r="BH835" s="60"/>
      <c r="BI835" s="60"/>
      <c r="BJ835" s="60"/>
      <c r="BK835" s="60"/>
      <c r="BL835" s="60"/>
      <c r="BM835" s="60"/>
      <c r="BN835" s="59" t="s">
        <v>631</v>
      </c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76" t="s">
        <v>22</v>
      </c>
      <c r="BZ835" s="76"/>
      <c r="CA835" s="76"/>
      <c r="CB835" s="76"/>
      <c r="CC835" s="76"/>
      <c r="CD835" s="76"/>
      <c r="CE835" s="62" t="s">
        <v>80</v>
      </c>
      <c r="CF835" s="62"/>
      <c r="CG835" s="62"/>
      <c r="CH835" s="62"/>
      <c r="CI835" s="62"/>
      <c r="CJ835" s="62"/>
      <c r="CK835" s="62"/>
      <c r="CL835" s="62"/>
      <c r="CM835" s="62"/>
      <c r="CN835" s="85">
        <v>1127600</v>
      </c>
      <c r="CO835" s="85"/>
      <c r="CP835" s="85"/>
      <c r="CQ835" s="85"/>
      <c r="CR835" s="85"/>
      <c r="CS835" s="85"/>
      <c r="CT835" s="85"/>
      <c r="CU835" s="85"/>
      <c r="CV835" s="85"/>
      <c r="CW835" s="85"/>
      <c r="CX835" s="85"/>
      <c r="CY835" s="85"/>
      <c r="CZ835" s="85"/>
      <c r="DA835" s="85"/>
      <c r="DB835" s="59" t="s">
        <v>635</v>
      </c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 t="s">
        <v>645</v>
      </c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62" t="s">
        <v>86</v>
      </c>
      <c r="EA835" s="62"/>
      <c r="EB835" s="62"/>
      <c r="EC835" s="62"/>
      <c r="ED835" s="62"/>
      <c r="EE835" s="62"/>
      <c r="EF835" s="62"/>
      <c r="EG835" s="62"/>
      <c r="EH835" s="62"/>
      <c r="EI835" s="62"/>
      <c r="EJ835" s="62"/>
      <c r="EK835" s="62"/>
      <c r="EL835" s="62" t="s">
        <v>84</v>
      </c>
      <c r="EM835" s="62"/>
      <c r="EN835" s="62"/>
      <c r="EO835" s="62"/>
      <c r="EP835" s="62"/>
      <c r="EQ835" s="62"/>
      <c r="ER835" s="62"/>
      <c r="ES835" s="62"/>
      <c r="ET835" s="62"/>
      <c r="EU835" s="62"/>
      <c r="EV835" s="62"/>
      <c r="EW835" s="62"/>
      <c r="EX835" s="62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</row>
    <row r="836" spans="1:459" s="27" customFormat="1" ht="40.5" customHeight="1" x14ac:dyDescent="0.2">
      <c r="A836" s="43" t="s">
        <v>1067</v>
      </c>
      <c r="B836" s="44"/>
      <c r="C836" s="44"/>
      <c r="D836" s="44"/>
      <c r="E836" s="45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60" t="s">
        <v>573</v>
      </c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 t="s">
        <v>77</v>
      </c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84" t="s">
        <v>94</v>
      </c>
      <c r="AZ836" s="84"/>
      <c r="BA836" s="84"/>
      <c r="BB836" s="84"/>
      <c r="BC836" s="84"/>
      <c r="BD836" s="84"/>
      <c r="BE836" s="60" t="s">
        <v>95</v>
      </c>
      <c r="BF836" s="60"/>
      <c r="BG836" s="60"/>
      <c r="BH836" s="60"/>
      <c r="BI836" s="60"/>
      <c r="BJ836" s="60"/>
      <c r="BK836" s="60"/>
      <c r="BL836" s="60"/>
      <c r="BM836" s="60"/>
      <c r="BN836" s="59">
        <f>200+5+3+3+15+5+25+15+20+30+10+5+10+5+50+3+10+15+100+100+50+20+5+20+10+100+80+10+15+50+50+10+20+5+5+10+5+200+150+50+15+650+10+5+50+5+20+15+50+3+3+80+250+10+5+200+260+10</f>
        <v>3135</v>
      </c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76" t="s">
        <v>22</v>
      </c>
      <c r="BZ836" s="76"/>
      <c r="CA836" s="76"/>
      <c r="CB836" s="76"/>
      <c r="CC836" s="76"/>
      <c r="CD836" s="76"/>
      <c r="CE836" s="62" t="s">
        <v>80</v>
      </c>
      <c r="CF836" s="62"/>
      <c r="CG836" s="62"/>
      <c r="CH836" s="62"/>
      <c r="CI836" s="62"/>
      <c r="CJ836" s="62"/>
      <c r="CK836" s="62"/>
      <c r="CL836" s="62"/>
      <c r="CM836" s="62"/>
      <c r="CN836" s="85">
        <v>450000</v>
      </c>
      <c r="CO836" s="85"/>
      <c r="CP836" s="85"/>
      <c r="CQ836" s="85"/>
      <c r="CR836" s="85"/>
      <c r="CS836" s="85"/>
      <c r="CT836" s="85"/>
      <c r="CU836" s="85"/>
      <c r="CV836" s="85"/>
      <c r="CW836" s="85"/>
      <c r="CX836" s="85"/>
      <c r="CY836" s="85"/>
      <c r="CZ836" s="85"/>
      <c r="DA836" s="85"/>
      <c r="DB836" s="59" t="s">
        <v>635</v>
      </c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 t="s">
        <v>645</v>
      </c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62" t="s">
        <v>86</v>
      </c>
      <c r="EA836" s="62"/>
      <c r="EB836" s="62"/>
      <c r="EC836" s="62"/>
      <c r="ED836" s="62"/>
      <c r="EE836" s="62"/>
      <c r="EF836" s="62"/>
      <c r="EG836" s="62"/>
      <c r="EH836" s="62"/>
      <c r="EI836" s="62"/>
      <c r="EJ836" s="62"/>
      <c r="EK836" s="62"/>
      <c r="EL836" s="62" t="s">
        <v>84</v>
      </c>
      <c r="EM836" s="62"/>
      <c r="EN836" s="62"/>
      <c r="EO836" s="62"/>
      <c r="EP836" s="62"/>
      <c r="EQ836" s="62"/>
      <c r="ER836" s="62"/>
      <c r="ES836" s="62"/>
      <c r="ET836" s="62"/>
      <c r="EU836" s="62"/>
      <c r="EV836" s="62"/>
      <c r="EW836" s="62"/>
      <c r="EX836" s="62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</row>
    <row r="837" spans="1:459" s="27" customFormat="1" ht="41.25" customHeight="1" x14ac:dyDescent="0.2">
      <c r="A837" s="43" t="s">
        <v>1068</v>
      </c>
      <c r="B837" s="44"/>
      <c r="C837" s="44"/>
      <c r="D837" s="44"/>
      <c r="E837" s="45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60" t="s">
        <v>377</v>
      </c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 t="s">
        <v>77</v>
      </c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84" t="s">
        <v>78</v>
      </c>
      <c r="AZ837" s="84"/>
      <c r="BA837" s="84"/>
      <c r="BB837" s="84"/>
      <c r="BC837" s="84"/>
      <c r="BD837" s="84"/>
      <c r="BE837" s="60" t="s">
        <v>79</v>
      </c>
      <c r="BF837" s="60"/>
      <c r="BG837" s="60"/>
      <c r="BH837" s="60"/>
      <c r="BI837" s="60"/>
      <c r="BJ837" s="60"/>
      <c r="BK837" s="60"/>
      <c r="BL837" s="60"/>
      <c r="BM837" s="60"/>
      <c r="BN837" s="59" t="s">
        <v>74</v>
      </c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76" t="s">
        <v>22</v>
      </c>
      <c r="BZ837" s="76"/>
      <c r="CA837" s="76"/>
      <c r="CB837" s="76"/>
      <c r="CC837" s="76"/>
      <c r="CD837" s="76"/>
      <c r="CE837" s="62" t="s">
        <v>80</v>
      </c>
      <c r="CF837" s="62"/>
      <c r="CG837" s="62"/>
      <c r="CH837" s="62"/>
      <c r="CI837" s="62"/>
      <c r="CJ837" s="62"/>
      <c r="CK837" s="62"/>
      <c r="CL837" s="62"/>
      <c r="CM837" s="62"/>
      <c r="CN837" s="85">
        <v>140000</v>
      </c>
      <c r="CO837" s="85"/>
      <c r="CP837" s="85"/>
      <c r="CQ837" s="85"/>
      <c r="CR837" s="85"/>
      <c r="CS837" s="85"/>
      <c r="CT837" s="85"/>
      <c r="CU837" s="85"/>
      <c r="CV837" s="85"/>
      <c r="CW837" s="85"/>
      <c r="CX837" s="85"/>
      <c r="CY837" s="85"/>
      <c r="CZ837" s="85"/>
      <c r="DA837" s="85"/>
      <c r="DB837" s="59" t="s">
        <v>635</v>
      </c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 t="s">
        <v>645</v>
      </c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62" t="s">
        <v>86</v>
      </c>
      <c r="EA837" s="62"/>
      <c r="EB837" s="62"/>
      <c r="EC837" s="62"/>
      <c r="ED837" s="62"/>
      <c r="EE837" s="62"/>
      <c r="EF837" s="62"/>
      <c r="EG837" s="62"/>
      <c r="EH837" s="62"/>
      <c r="EI837" s="62"/>
      <c r="EJ837" s="62"/>
      <c r="EK837" s="62"/>
      <c r="EL837" s="62" t="s">
        <v>84</v>
      </c>
      <c r="EM837" s="62"/>
      <c r="EN837" s="62"/>
      <c r="EO837" s="62"/>
      <c r="EP837" s="62"/>
      <c r="EQ837" s="62"/>
      <c r="ER837" s="62"/>
      <c r="ES837" s="62"/>
      <c r="ET837" s="62"/>
      <c r="EU837" s="62"/>
      <c r="EV837" s="62"/>
      <c r="EW837" s="62"/>
      <c r="EX837" s="62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</row>
    <row r="838" spans="1:459" s="27" customFormat="1" ht="38.25" customHeight="1" x14ac:dyDescent="0.2">
      <c r="A838" s="43" t="s">
        <v>1069</v>
      </c>
      <c r="B838" s="44"/>
      <c r="C838" s="44"/>
      <c r="D838" s="44"/>
      <c r="E838" s="45"/>
      <c r="F838" s="76"/>
      <c r="G838" s="76"/>
      <c r="H838" s="76"/>
      <c r="I838" s="76"/>
      <c r="J838" s="76"/>
      <c r="K838" s="76"/>
      <c r="L838" s="76"/>
      <c r="M838" s="76"/>
      <c r="N838" s="76"/>
      <c r="O838" s="59"/>
      <c r="P838" s="59"/>
      <c r="Q838" s="59"/>
      <c r="R838" s="59"/>
      <c r="S838" s="59"/>
      <c r="T838" s="59"/>
      <c r="U838" s="59"/>
      <c r="V838" s="59"/>
      <c r="W838" s="59"/>
      <c r="X838" s="60" t="s">
        <v>543</v>
      </c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 t="s">
        <v>77</v>
      </c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84" t="s">
        <v>94</v>
      </c>
      <c r="AZ838" s="84"/>
      <c r="BA838" s="84"/>
      <c r="BB838" s="84"/>
      <c r="BC838" s="84"/>
      <c r="BD838" s="84"/>
      <c r="BE838" s="60" t="s">
        <v>95</v>
      </c>
      <c r="BF838" s="60"/>
      <c r="BG838" s="60"/>
      <c r="BH838" s="60"/>
      <c r="BI838" s="60"/>
      <c r="BJ838" s="60"/>
      <c r="BK838" s="60"/>
      <c r="BL838" s="60"/>
      <c r="BM838" s="60"/>
      <c r="BN838" s="59" t="s">
        <v>584</v>
      </c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76" t="s">
        <v>22</v>
      </c>
      <c r="BZ838" s="76"/>
      <c r="CA838" s="76"/>
      <c r="CB838" s="76"/>
      <c r="CC838" s="76"/>
      <c r="CD838" s="76"/>
      <c r="CE838" s="62" t="s">
        <v>80</v>
      </c>
      <c r="CF838" s="62"/>
      <c r="CG838" s="62"/>
      <c r="CH838" s="62"/>
      <c r="CI838" s="62"/>
      <c r="CJ838" s="62"/>
      <c r="CK838" s="62"/>
      <c r="CL838" s="62"/>
      <c r="CM838" s="62"/>
      <c r="CN838" s="85">
        <v>137556.5</v>
      </c>
      <c r="CO838" s="85"/>
      <c r="CP838" s="85"/>
      <c r="CQ838" s="85"/>
      <c r="CR838" s="85"/>
      <c r="CS838" s="85"/>
      <c r="CT838" s="85"/>
      <c r="CU838" s="85"/>
      <c r="CV838" s="85"/>
      <c r="CW838" s="85"/>
      <c r="CX838" s="85"/>
      <c r="CY838" s="85"/>
      <c r="CZ838" s="85"/>
      <c r="DA838" s="85"/>
      <c r="DB838" s="59" t="s">
        <v>635</v>
      </c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 t="s">
        <v>645</v>
      </c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62" t="s">
        <v>86</v>
      </c>
      <c r="EA838" s="62"/>
      <c r="EB838" s="62"/>
      <c r="EC838" s="62"/>
      <c r="ED838" s="62"/>
      <c r="EE838" s="62"/>
      <c r="EF838" s="62"/>
      <c r="EG838" s="62"/>
      <c r="EH838" s="62"/>
      <c r="EI838" s="62"/>
      <c r="EJ838" s="62"/>
      <c r="EK838" s="62"/>
      <c r="EL838" s="62" t="s">
        <v>84</v>
      </c>
      <c r="EM838" s="62"/>
      <c r="EN838" s="62"/>
      <c r="EO838" s="62"/>
      <c r="EP838" s="62"/>
      <c r="EQ838" s="62"/>
      <c r="ER838" s="62"/>
      <c r="ES838" s="62"/>
      <c r="ET838" s="62"/>
      <c r="EU838" s="62"/>
      <c r="EV838" s="62"/>
      <c r="EW838" s="62"/>
      <c r="EX838" s="62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</row>
    <row r="839" spans="1:459" s="27" customFormat="1" ht="42" customHeight="1" x14ac:dyDescent="0.2">
      <c r="A839" s="43" t="s">
        <v>1070</v>
      </c>
      <c r="B839" s="44"/>
      <c r="C839" s="44"/>
      <c r="D839" s="44"/>
      <c r="E839" s="45"/>
      <c r="F839" s="76"/>
      <c r="G839" s="76"/>
      <c r="H839" s="76"/>
      <c r="I839" s="76"/>
      <c r="J839" s="76"/>
      <c r="K839" s="76"/>
      <c r="L839" s="76"/>
      <c r="M839" s="76"/>
      <c r="N839" s="76"/>
      <c r="O839" s="59"/>
      <c r="P839" s="59"/>
      <c r="Q839" s="59"/>
      <c r="R839" s="59"/>
      <c r="S839" s="59"/>
      <c r="T839" s="59"/>
      <c r="U839" s="59"/>
      <c r="V839" s="59"/>
      <c r="W839" s="59"/>
      <c r="X839" s="60" t="s">
        <v>544</v>
      </c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 t="s">
        <v>77</v>
      </c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84" t="s">
        <v>94</v>
      </c>
      <c r="AZ839" s="84"/>
      <c r="BA839" s="84"/>
      <c r="BB839" s="84"/>
      <c r="BC839" s="84"/>
      <c r="BD839" s="84"/>
      <c r="BE839" s="60" t="s">
        <v>95</v>
      </c>
      <c r="BF839" s="60"/>
      <c r="BG839" s="60"/>
      <c r="BH839" s="60"/>
      <c r="BI839" s="60"/>
      <c r="BJ839" s="60"/>
      <c r="BK839" s="60"/>
      <c r="BL839" s="60"/>
      <c r="BM839" s="60"/>
      <c r="BN839" s="58">
        <f>10+20+20+8+8+20+5+10+10+10+10+10+28+50+70</f>
        <v>289</v>
      </c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76" t="s">
        <v>22</v>
      </c>
      <c r="BZ839" s="76"/>
      <c r="CA839" s="76"/>
      <c r="CB839" s="76"/>
      <c r="CC839" s="76"/>
      <c r="CD839" s="76"/>
      <c r="CE839" s="62" t="s">
        <v>80</v>
      </c>
      <c r="CF839" s="62"/>
      <c r="CG839" s="62"/>
      <c r="CH839" s="62"/>
      <c r="CI839" s="62"/>
      <c r="CJ839" s="62"/>
      <c r="CK839" s="62"/>
      <c r="CL839" s="62"/>
      <c r="CM839" s="62"/>
      <c r="CN839" s="61">
        <v>500000</v>
      </c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59" t="s">
        <v>635</v>
      </c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 t="s">
        <v>645</v>
      </c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62" t="s">
        <v>86</v>
      </c>
      <c r="EA839" s="62"/>
      <c r="EB839" s="62"/>
      <c r="EC839" s="62"/>
      <c r="ED839" s="62"/>
      <c r="EE839" s="62"/>
      <c r="EF839" s="62"/>
      <c r="EG839" s="62"/>
      <c r="EH839" s="62"/>
      <c r="EI839" s="62"/>
      <c r="EJ839" s="62"/>
      <c r="EK839" s="62"/>
      <c r="EL839" s="62" t="s">
        <v>84</v>
      </c>
      <c r="EM839" s="62"/>
      <c r="EN839" s="62"/>
      <c r="EO839" s="62"/>
      <c r="EP839" s="62"/>
      <c r="EQ839" s="62"/>
      <c r="ER839" s="62"/>
      <c r="ES839" s="62"/>
      <c r="ET839" s="62"/>
      <c r="EU839" s="62"/>
      <c r="EV839" s="62"/>
      <c r="EW839" s="62"/>
      <c r="EX839" s="62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</row>
    <row r="840" spans="1:459" s="27" customFormat="1" ht="39.75" customHeight="1" x14ac:dyDescent="0.2">
      <c r="A840" s="43" t="s">
        <v>1071</v>
      </c>
      <c r="B840" s="44"/>
      <c r="C840" s="44"/>
      <c r="D840" s="44"/>
      <c r="E840" s="45"/>
      <c r="F840" s="76"/>
      <c r="G840" s="76"/>
      <c r="H840" s="76"/>
      <c r="I840" s="76"/>
      <c r="J840" s="76"/>
      <c r="K840" s="76"/>
      <c r="L840" s="76"/>
      <c r="M840" s="76"/>
      <c r="N840" s="76"/>
      <c r="O840" s="59"/>
      <c r="P840" s="59"/>
      <c r="Q840" s="59"/>
      <c r="R840" s="59"/>
      <c r="S840" s="59"/>
      <c r="T840" s="59"/>
      <c r="U840" s="59"/>
      <c r="V840" s="59"/>
      <c r="W840" s="59"/>
      <c r="X840" s="60" t="s">
        <v>544</v>
      </c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 t="s">
        <v>77</v>
      </c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84" t="s">
        <v>78</v>
      </c>
      <c r="AZ840" s="84"/>
      <c r="BA840" s="84"/>
      <c r="BB840" s="84"/>
      <c r="BC840" s="84"/>
      <c r="BD840" s="84"/>
      <c r="BE840" s="60" t="s">
        <v>79</v>
      </c>
      <c r="BF840" s="60"/>
      <c r="BG840" s="60"/>
      <c r="BH840" s="60"/>
      <c r="BI840" s="60"/>
      <c r="BJ840" s="60"/>
      <c r="BK840" s="60"/>
      <c r="BL840" s="60"/>
      <c r="BM840" s="60"/>
      <c r="BN840" s="59" t="s">
        <v>74</v>
      </c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76" t="s">
        <v>22</v>
      </c>
      <c r="BZ840" s="76"/>
      <c r="CA840" s="76"/>
      <c r="CB840" s="76"/>
      <c r="CC840" s="76"/>
      <c r="CD840" s="76"/>
      <c r="CE840" s="62" t="s">
        <v>80</v>
      </c>
      <c r="CF840" s="62"/>
      <c r="CG840" s="62"/>
      <c r="CH840" s="62"/>
      <c r="CI840" s="62"/>
      <c r="CJ840" s="62"/>
      <c r="CK840" s="62"/>
      <c r="CL840" s="62"/>
      <c r="CM840" s="62"/>
      <c r="CN840" s="61">
        <v>2000000</v>
      </c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59" t="s">
        <v>635</v>
      </c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 t="s">
        <v>645</v>
      </c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62" t="s">
        <v>102</v>
      </c>
      <c r="EA840" s="62"/>
      <c r="EB840" s="62"/>
      <c r="EC840" s="62"/>
      <c r="ED840" s="62"/>
      <c r="EE840" s="62"/>
      <c r="EF840" s="62"/>
      <c r="EG840" s="62"/>
      <c r="EH840" s="62"/>
      <c r="EI840" s="62"/>
      <c r="EJ840" s="62"/>
      <c r="EK840" s="62"/>
      <c r="EL840" s="62" t="s">
        <v>103</v>
      </c>
      <c r="EM840" s="62"/>
      <c r="EN840" s="62"/>
      <c r="EO840" s="62"/>
      <c r="EP840" s="62"/>
      <c r="EQ840" s="62"/>
      <c r="ER840" s="62"/>
      <c r="ES840" s="62"/>
      <c r="ET840" s="62"/>
      <c r="EU840" s="62"/>
      <c r="EV840" s="62"/>
      <c r="EW840" s="62"/>
      <c r="EX840" s="62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</row>
    <row r="841" spans="1:459" s="27" customFormat="1" ht="38.25" customHeight="1" x14ac:dyDescent="0.2">
      <c r="A841" s="43" t="s">
        <v>1072</v>
      </c>
      <c r="B841" s="44"/>
      <c r="C841" s="44"/>
      <c r="D841" s="44"/>
      <c r="E841" s="45"/>
      <c r="F841" s="76"/>
      <c r="G841" s="76"/>
      <c r="H841" s="76"/>
      <c r="I841" s="76"/>
      <c r="J841" s="76"/>
      <c r="K841" s="76"/>
      <c r="L841" s="76"/>
      <c r="M841" s="76"/>
      <c r="N841" s="76"/>
      <c r="O841" s="59"/>
      <c r="P841" s="59"/>
      <c r="Q841" s="59"/>
      <c r="R841" s="59"/>
      <c r="S841" s="59"/>
      <c r="T841" s="59"/>
      <c r="U841" s="59"/>
      <c r="V841" s="59"/>
      <c r="W841" s="59"/>
      <c r="X841" s="60" t="s">
        <v>388</v>
      </c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 t="s">
        <v>77</v>
      </c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84" t="s">
        <v>78</v>
      </c>
      <c r="AZ841" s="84"/>
      <c r="BA841" s="84"/>
      <c r="BB841" s="84"/>
      <c r="BC841" s="84"/>
      <c r="BD841" s="84"/>
      <c r="BE841" s="60" t="s">
        <v>79</v>
      </c>
      <c r="BF841" s="60"/>
      <c r="BG841" s="60"/>
      <c r="BH841" s="60"/>
      <c r="BI841" s="60"/>
      <c r="BJ841" s="60"/>
      <c r="BK841" s="60"/>
      <c r="BL841" s="60"/>
      <c r="BM841" s="60"/>
      <c r="BN841" s="59" t="s">
        <v>74</v>
      </c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76" t="s">
        <v>22</v>
      </c>
      <c r="BZ841" s="76"/>
      <c r="CA841" s="76"/>
      <c r="CB841" s="76"/>
      <c r="CC841" s="76"/>
      <c r="CD841" s="76"/>
      <c r="CE841" s="62" t="s">
        <v>80</v>
      </c>
      <c r="CF841" s="62"/>
      <c r="CG841" s="62"/>
      <c r="CH841" s="62"/>
      <c r="CI841" s="62"/>
      <c r="CJ841" s="62"/>
      <c r="CK841" s="62"/>
      <c r="CL841" s="62"/>
      <c r="CM841" s="62"/>
      <c r="CN841" s="85">
        <v>580000</v>
      </c>
      <c r="CO841" s="85"/>
      <c r="CP841" s="85"/>
      <c r="CQ841" s="85"/>
      <c r="CR841" s="85"/>
      <c r="CS841" s="85"/>
      <c r="CT841" s="85"/>
      <c r="CU841" s="85"/>
      <c r="CV841" s="85"/>
      <c r="CW841" s="85"/>
      <c r="CX841" s="85"/>
      <c r="CY841" s="85"/>
      <c r="CZ841" s="85"/>
      <c r="DA841" s="85"/>
      <c r="DB841" s="59" t="s">
        <v>635</v>
      </c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 t="s">
        <v>645</v>
      </c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62" t="s">
        <v>86</v>
      </c>
      <c r="EA841" s="62"/>
      <c r="EB841" s="62"/>
      <c r="EC841" s="62"/>
      <c r="ED841" s="62"/>
      <c r="EE841" s="62"/>
      <c r="EF841" s="62"/>
      <c r="EG841" s="62"/>
      <c r="EH841" s="62"/>
      <c r="EI841" s="62"/>
      <c r="EJ841" s="62"/>
      <c r="EK841" s="62"/>
      <c r="EL841" s="62" t="s">
        <v>84</v>
      </c>
      <c r="EM841" s="62"/>
      <c r="EN841" s="62"/>
      <c r="EO841" s="62"/>
      <c r="EP841" s="62"/>
      <c r="EQ841" s="62"/>
      <c r="ER841" s="62"/>
      <c r="ES841" s="62"/>
      <c r="ET841" s="62"/>
      <c r="EU841" s="62"/>
      <c r="EV841" s="62"/>
      <c r="EW841" s="62"/>
      <c r="EX841" s="62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  <c r="JC841" s="29"/>
      <c r="JD841" s="29"/>
      <c r="JE841" s="29"/>
      <c r="JF841" s="29"/>
      <c r="JG841" s="29"/>
      <c r="JH841" s="29"/>
      <c r="JI841" s="29"/>
      <c r="JJ841" s="29"/>
      <c r="JK841" s="29"/>
      <c r="JL841" s="29"/>
      <c r="JM841" s="29"/>
      <c r="JN841" s="29"/>
      <c r="JO841" s="29"/>
      <c r="JP841" s="29"/>
      <c r="JQ841" s="29"/>
      <c r="JR841" s="29"/>
      <c r="JS841" s="29"/>
      <c r="JT841" s="29"/>
      <c r="JU841" s="29"/>
      <c r="JV841" s="29"/>
      <c r="JW841" s="29"/>
      <c r="JX841" s="29"/>
      <c r="JY841" s="29"/>
      <c r="JZ841" s="29"/>
      <c r="KA841" s="29"/>
      <c r="KB841" s="29"/>
      <c r="KC841" s="29"/>
      <c r="KD841" s="29"/>
      <c r="KE841" s="29"/>
      <c r="KF841" s="29"/>
      <c r="KG841" s="29"/>
    </row>
    <row r="842" spans="1:459" s="27" customFormat="1" ht="38.25" customHeight="1" x14ac:dyDescent="0.2">
      <c r="A842" s="43" t="s">
        <v>1073</v>
      </c>
      <c r="B842" s="44"/>
      <c r="C842" s="44"/>
      <c r="D842" s="44"/>
      <c r="E842" s="45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60" t="s">
        <v>393</v>
      </c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 t="s">
        <v>77</v>
      </c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84" t="s">
        <v>313</v>
      </c>
      <c r="AZ842" s="84"/>
      <c r="BA842" s="84"/>
      <c r="BB842" s="84"/>
      <c r="BC842" s="84"/>
      <c r="BD842" s="84"/>
      <c r="BE842" s="60" t="s">
        <v>313</v>
      </c>
      <c r="BF842" s="60"/>
      <c r="BG842" s="60"/>
      <c r="BH842" s="60"/>
      <c r="BI842" s="60"/>
      <c r="BJ842" s="60"/>
      <c r="BK842" s="60"/>
      <c r="BL842" s="60"/>
      <c r="BM842" s="60"/>
      <c r="BN842" s="59" t="s">
        <v>177</v>
      </c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76" t="s">
        <v>22</v>
      </c>
      <c r="BZ842" s="76"/>
      <c r="CA842" s="76"/>
      <c r="CB842" s="76"/>
      <c r="CC842" s="76"/>
      <c r="CD842" s="76"/>
      <c r="CE842" s="62" t="s">
        <v>80</v>
      </c>
      <c r="CF842" s="62"/>
      <c r="CG842" s="62"/>
      <c r="CH842" s="62"/>
      <c r="CI842" s="62"/>
      <c r="CJ842" s="62"/>
      <c r="CK842" s="62"/>
      <c r="CL842" s="62"/>
      <c r="CM842" s="62"/>
      <c r="CN842" s="61">
        <v>300000</v>
      </c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59" t="s">
        <v>635</v>
      </c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 t="s">
        <v>645</v>
      </c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62" t="s">
        <v>86</v>
      </c>
      <c r="EA842" s="62"/>
      <c r="EB842" s="62"/>
      <c r="EC842" s="62"/>
      <c r="ED842" s="62"/>
      <c r="EE842" s="62"/>
      <c r="EF842" s="62"/>
      <c r="EG842" s="62"/>
      <c r="EH842" s="62"/>
      <c r="EI842" s="62"/>
      <c r="EJ842" s="62"/>
      <c r="EK842" s="62"/>
      <c r="EL842" s="62" t="s">
        <v>84</v>
      </c>
      <c r="EM842" s="62"/>
      <c r="EN842" s="62"/>
      <c r="EO842" s="62"/>
      <c r="EP842" s="62"/>
      <c r="EQ842" s="62"/>
      <c r="ER842" s="62"/>
      <c r="ES842" s="62"/>
      <c r="ET842" s="62"/>
      <c r="EU842" s="62"/>
      <c r="EV842" s="62"/>
      <c r="EW842" s="62"/>
      <c r="EX842" s="62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  <c r="JC842" s="29"/>
      <c r="JD842" s="29"/>
      <c r="JE842" s="29"/>
      <c r="JF842" s="29"/>
      <c r="JG842" s="29"/>
      <c r="JH842" s="29"/>
      <c r="JI842" s="29"/>
      <c r="JJ842" s="29"/>
      <c r="JK842" s="29"/>
      <c r="JL842" s="29"/>
      <c r="JM842" s="29"/>
      <c r="JN842" s="29"/>
      <c r="JO842" s="29"/>
      <c r="JP842" s="29"/>
      <c r="JQ842" s="29"/>
      <c r="JR842" s="29"/>
      <c r="JS842" s="29"/>
      <c r="JT842" s="29"/>
      <c r="JU842" s="29"/>
      <c r="JV842" s="29"/>
      <c r="JW842" s="29"/>
      <c r="JX842" s="29"/>
      <c r="JY842" s="29"/>
      <c r="JZ842" s="29"/>
      <c r="KA842" s="29"/>
      <c r="KB842" s="29"/>
      <c r="KC842" s="29"/>
      <c r="KD842" s="29"/>
      <c r="KE842" s="29"/>
      <c r="KF842" s="29"/>
      <c r="KG842" s="29"/>
    </row>
    <row r="843" spans="1:459" s="27" customFormat="1" ht="42" customHeight="1" x14ac:dyDescent="0.2">
      <c r="A843" s="43" t="s">
        <v>1074</v>
      </c>
      <c r="B843" s="44"/>
      <c r="C843" s="44"/>
      <c r="D843" s="44"/>
      <c r="E843" s="45"/>
      <c r="F843" s="76"/>
      <c r="G843" s="76"/>
      <c r="H843" s="76"/>
      <c r="I843" s="76"/>
      <c r="J843" s="76"/>
      <c r="K843" s="76"/>
      <c r="L843" s="76"/>
      <c r="M843" s="76"/>
      <c r="N843" s="76"/>
      <c r="O843" s="59"/>
      <c r="P843" s="59"/>
      <c r="Q843" s="59"/>
      <c r="R843" s="59"/>
      <c r="S843" s="59"/>
      <c r="T843" s="59"/>
      <c r="U843" s="59"/>
      <c r="V843" s="59"/>
      <c r="W843" s="59"/>
      <c r="X843" s="60" t="s">
        <v>624</v>
      </c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 t="s">
        <v>77</v>
      </c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84" t="s">
        <v>88</v>
      </c>
      <c r="AZ843" s="84"/>
      <c r="BA843" s="84"/>
      <c r="BB843" s="84"/>
      <c r="BC843" s="84"/>
      <c r="BD843" s="84"/>
      <c r="BE843" s="60" t="s">
        <v>89</v>
      </c>
      <c r="BF843" s="60"/>
      <c r="BG843" s="60"/>
      <c r="BH843" s="60"/>
      <c r="BI843" s="60"/>
      <c r="BJ843" s="60"/>
      <c r="BK843" s="60"/>
      <c r="BL843" s="60"/>
      <c r="BM843" s="60"/>
      <c r="BN843" s="59" t="s">
        <v>632</v>
      </c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76" t="s">
        <v>22</v>
      </c>
      <c r="BZ843" s="76"/>
      <c r="CA843" s="76"/>
      <c r="CB843" s="76"/>
      <c r="CC843" s="76"/>
      <c r="CD843" s="76"/>
      <c r="CE843" s="62" t="s">
        <v>80</v>
      </c>
      <c r="CF843" s="62"/>
      <c r="CG843" s="62"/>
      <c r="CH843" s="62"/>
      <c r="CI843" s="62"/>
      <c r="CJ843" s="62"/>
      <c r="CK843" s="62"/>
      <c r="CL843" s="62"/>
      <c r="CM843" s="62"/>
      <c r="CN843" s="61">
        <v>400000</v>
      </c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59" t="s">
        <v>635</v>
      </c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 t="s">
        <v>645</v>
      </c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62" t="s">
        <v>86</v>
      </c>
      <c r="EA843" s="62"/>
      <c r="EB843" s="62"/>
      <c r="EC843" s="62"/>
      <c r="ED843" s="62"/>
      <c r="EE843" s="62"/>
      <c r="EF843" s="62"/>
      <c r="EG843" s="62"/>
      <c r="EH843" s="62"/>
      <c r="EI843" s="62"/>
      <c r="EJ843" s="62"/>
      <c r="EK843" s="62"/>
      <c r="EL843" s="62" t="s">
        <v>84</v>
      </c>
      <c r="EM843" s="62"/>
      <c r="EN843" s="62"/>
      <c r="EO843" s="62"/>
      <c r="EP843" s="62"/>
      <c r="EQ843" s="62"/>
      <c r="ER843" s="62"/>
      <c r="ES843" s="62"/>
      <c r="ET843" s="62"/>
      <c r="EU843" s="62"/>
      <c r="EV843" s="62"/>
      <c r="EW843" s="62"/>
      <c r="EX843" s="62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  <c r="JC843" s="29"/>
      <c r="JD843" s="29"/>
      <c r="JE843" s="29"/>
      <c r="JF843" s="29"/>
      <c r="JG843" s="29"/>
      <c r="JH843" s="29"/>
      <c r="JI843" s="29"/>
      <c r="JJ843" s="29"/>
      <c r="JK843" s="29"/>
      <c r="JL843" s="29"/>
      <c r="JM843" s="29"/>
      <c r="JN843" s="29"/>
      <c r="JO843" s="29"/>
      <c r="JP843" s="29"/>
      <c r="JQ843" s="29"/>
      <c r="JR843" s="29"/>
      <c r="JS843" s="29"/>
      <c r="JT843" s="29"/>
      <c r="JU843" s="29"/>
      <c r="JV843" s="29"/>
      <c r="JW843" s="29"/>
      <c r="JX843" s="29"/>
      <c r="JY843" s="29"/>
      <c r="JZ843" s="29"/>
      <c r="KA843" s="29"/>
      <c r="KB843" s="29"/>
      <c r="KC843" s="29"/>
      <c r="KD843" s="29"/>
      <c r="KE843" s="29"/>
      <c r="KF843" s="29"/>
      <c r="KG843" s="29"/>
    </row>
    <row r="844" spans="1:459" s="27" customFormat="1" ht="40.5" customHeight="1" x14ac:dyDescent="0.2">
      <c r="A844" s="43" t="s">
        <v>1075</v>
      </c>
      <c r="B844" s="44"/>
      <c r="C844" s="44"/>
      <c r="D844" s="44"/>
      <c r="E844" s="45"/>
      <c r="F844" s="76"/>
      <c r="G844" s="76"/>
      <c r="H844" s="76"/>
      <c r="I844" s="76"/>
      <c r="J844" s="76"/>
      <c r="K844" s="76"/>
      <c r="L844" s="76"/>
      <c r="M844" s="76"/>
      <c r="N844" s="76"/>
      <c r="O844" s="59"/>
      <c r="P844" s="59"/>
      <c r="Q844" s="59"/>
      <c r="R844" s="59"/>
      <c r="S844" s="59"/>
      <c r="T844" s="59"/>
      <c r="U844" s="59"/>
      <c r="V844" s="59"/>
      <c r="W844" s="59"/>
      <c r="X844" s="60" t="s">
        <v>625</v>
      </c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 t="s">
        <v>77</v>
      </c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84" t="s">
        <v>78</v>
      </c>
      <c r="AZ844" s="84"/>
      <c r="BA844" s="84"/>
      <c r="BB844" s="84"/>
      <c r="BC844" s="84"/>
      <c r="BD844" s="84"/>
      <c r="BE844" s="60" t="s">
        <v>79</v>
      </c>
      <c r="BF844" s="60"/>
      <c r="BG844" s="60"/>
      <c r="BH844" s="60"/>
      <c r="BI844" s="60"/>
      <c r="BJ844" s="60"/>
      <c r="BK844" s="60"/>
      <c r="BL844" s="60"/>
      <c r="BM844" s="60"/>
      <c r="BN844" s="59" t="s">
        <v>74</v>
      </c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76" t="s">
        <v>22</v>
      </c>
      <c r="BZ844" s="76"/>
      <c r="CA844" s="76"/>
      <c r="CB844" s="76"/>
      <c r="CC844" s="76"/>
      <c r="CD844" s="76"/>
      <c r="CE844" s="62" t="s">
        <v>80</v>
      </c>
      <c r="CF844" s="62"/>
      <c r="CG844" s="62"/>
      <c r="CH844" s="62"/>
      <c r="CI844" s="62"/>
      <c r="CJ844" s="62"/>
      <c r="CK844" s="62"/>
      <c r="CL844" s="62"/>
      <c r="CM844" s="62"/>
      <c r="CN844" s="61">
        <v>350000</v>
      </c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59" t="s">
        <v>635</v>
      </c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 t="s">
        <v>645</v>
      </c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62" t="s">
        <v>86</v>
      </c>
      <c r="EA844" s="62"/>
      <c r="EB844" s="62"/>
      <c r="EC844" s="62"/>
      <c r="ED844" s="62"/>
      <c r="EE844" s="62"/>
      <c r="EF844" s="62"/>
      <c r="EG844" s="62"/>
      <c r="EH844" s="62"/>
      <c r="EI844" s="62"/>
      <c r="EJ844" s="62"/>
      <c r="EK844" s="62"/>
      <c r="EL844" s="62" t="s">
        <v>84</v>
      </c>
      <c r="EM844" s="62"/>
      <c r="EN844" s="62"/>
      <c r="EO844" s="62"/>
      <c r="EP844" s="62"/>
      <c r="EQ844" s="62"/>
      <c r="ER844" s="62"/>
      <c r="ES844" s="62"/>
      <c r="ET844" s="62"/>
      <c r="EU844" s="62"/>
      <c r="EV844" s="62"/>
      <c r="EW844" s="62"/>
      <c r="EX844" s="62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  <c r="JC844" s="29"/>
      <c r="JD844" s="29"/>
      <c r="JE844" s="29"/>
      <c r="JF844" s="29"/>
      <c r="JG844" s="29"/>
      <c r="JH844" s="29"/>
      <c r="JI844" s="29"/>
      <c r="JJ844" s="29"/>
      <c r="JK844" s="29"/>
      <c r="JL844" s="29"/>
      <c r="JM844" s="29"/>
      <c r="JN844" s="29"/>
      <c r="JO844" s="29"/>
      <c r="JP844" s="29"/>
      <c r="JQ844" s="29"/>
      <c r="JR844" s="29"/>
      <c r="JS844" s="29"/>
      <c r="JT844" s="29"/>
      <c r="JU844" s="29"/>
      <c r="JV844" s="29"/>
      <c r="JW844" s="29"/>
      <c r="JX844" s="29"/>
      <c r="JY844" s="29"/>
      <c r="JZ844" s="29"/>
      <c r="KA844" s="29"/>
      <c r="KB844" s="29"/>
      <c r="KC844" s="29"/>
      <c r="KD844" s="29"/>
      <c r="KE844" s="29"/>
      <c r="KF844" s="29"/>
      <c r="KG844" s="29"/>
    </row>
    <row r="845" spans="1:459" s="20" customFormat="1" ht="42" customHeight="1" x14ac:dyDescent="0.2">
      <c r="A845" s="43" t="s">
        <v>1076</v>
      </c>
      <c r="B845" s="44"/>
      <c r="C845" s="44"/>
      <c r="D845" s="44"/>
      <c r="E845" s="45"/>
      <c r="F845" s="76"/>
      <c r="G845" s="76"/>
      <c r="H845" s="76"/>
      <c r="I845" s="76"/>
      <c r="J845" s="76"/>
      <c r="K845" s="76"/>
      <c r="L845" s="76"/>
      <c r="M845" s="76"/>
      <c r="N845" s="76"/>
      <c r="O845" s="59"/>
      <c r="P845" s="59"/>
      <c r="Q845" s="59"/>
      <c r="R845" s="59"/>
      <c r="S845" s="59"/>
      <c r="T845" s="59"/>
      <c r="U845" s="59"/>
      <c r="V845" s="59"/>
      <c r="W845" s="59"/>
      <c r="X845" s="60" t="s">
        <v>123</v>
      </c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 t="s">
        <v>77</v>
      </c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84" t="s">
        <v>94</v>
      </c>
      <c r="AZ845" s="84"/>
      <c r="BA845" s="84"/>
      <c r="BB845" s="84"/>
      <c r="BC845" s="84"/>
      <c r="BD845" s="84"/>
      <c r="BE845" s="60" t="s">
        <v>95</v>
      </c>
      <c r="BF845" s="60"/>
      <c r="BG845" s="60"/>
      <c r="BH845" s="60"/>
      <c r="BI845" s="60"/>
      <c r="BJ845" s="60"/>
      <c r="BK845" s="60"/>
      <c r="BL845" s="60"/>
      <c r="BM845" s="60"/>
      <c r="BN845" s="59" t="s">
        <v>194</v>
      </c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76" t="s">
        <v>22</v>
      </c>
      <c r="BZ845" s="76"/>
      <c r="CA845" s="76"/>
      <c r="CB845" s="76"/>
      <c r="CC845" s="76"/>
      <c r="CD845" s="76"/>
      <c r="CE845" s="62" t="s">
        <v>80</v>
      </c>
      <c r="CF845" s="62"/>
      <c r="CG845" s="62"/>
      <c r="CH845" s="62"/>
      <c r="CI845" s="62"/>
      <c r="CJ845" s="62"/>
      <c r="CK845" s="62"/>
      <c r="CL845" s="62"/>
      <c r="CM845" s="62"/>
      <c r="CN845" s="61">
        <v>800000</v>
      </c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59" t="s">
        <v>635</v>
      </c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 t="s">
        <v>645</v>
      </c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62" t="s">
        <v>86</v>
      </c>
      <c r="EA845" s="62"/>
      <c r="EB845" s="62"/>
      <c r="EC845" s="62"/>
      <c r="ED845" s="62"/>
      <c r="EE845" s="62"/>
      <c r="EF845" s="62"/>
      <c r="EG845" s="62"/>
      <c r="EH845" s="62"/>
      <c r="EI845" s="62"/>
      <c r="EJ845" s="62"/>
      <c r="EK845" s="62"/>
      <c r="EL845" s="62" t="s">
        <v>84</v>
      </c>
      <c r="EM845" s="62"/>
      <c r="EN845" s="62"/>
      <c r="EO845" s="62"/>
      <c r="EP845" s="62"/>
      <c r="EQ845" s="62"/>
      <c r="ER845" s="62"/>
      <c r="ES845" s="62"/>
      <c r="ET845" s="62"/>
      <c r="EU845" s="62"/>
      <c r="EV845" s="62"/>
      <c r="EW845" s="62"/>
      <c r="EX845" s="62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19"/>
      <c r="HK845" s="19"/>
      <c r="HL845" s="19"/>
      <c r="HM845" s="19"/>
      <c r="HN845" s="19"/>
      <c r="HO845" s="19"/>
      <c r="HP845" s="19"/>
      <c r="HQ845" s="19"/>
      <c r="HR845" s="19"/>
      <c r="HS845" s="19"/>
      <c r="HT845" s="19"/>
      <c r="HU845" s="19"/>
      <c r="HV845" s="19"/>
      <c r="HW845" s="19"/>
      <c r="HX845" s="19"/>
      <c r="HY845" s="19"/>
      <c r="HZ845" s="19"/>
      <c r="IA845" s="19"/>
      <c r="IB845" s="19"/>
      <c r="IC845" s="19"/>
      <c r="ID845" s="19"/>
      <c r="IE845" s="19"/>
      <c r="IF845" s="19"/>
      <c r="IG845" s="19"/>
      <c r="IH845" s="19"/>
      <c r="II845" s="19"/>
      <c r="IJ845" s="19"/>
      <c r="IK845" s="19"/>
      <c r="IL845" s="19"/>
      <c r="IM845" s="19"/>
      <c r="IN845" s="19"/>
      <c r="IO845" s="19"/>
      <c r="IP845" s="19"/>
      <c r="IQ845" s="19"/>
      <c r="IR845" s="19"/>
      <c r="IS845" s="19"/>
      <c r="IT845" s="19"/>
      <c r="IU845" s="19"/>
      <c r="IV845" s="19"/>
      <c r="IW845" s="19"/>
      <c r="IX845" s="19"/>
      <c r="IY845" s="19"/>
      <c r="IZ845" s="19"/>
      <c r="JA845" s="19"/>
      <c r="JB845" s="19"/>
      <c r="JC845" s="19"/>
      <c r="JD845" s="19"/>
      <c r="JE845" s="19"/>
      <c r="JF845" s="19"/>
      <c r="JG845" s="19"/>
      <c r="JH845" s="19"/>
      <c r="JI845" s="19"/>
      <c r="JJ845" s="19"/>
      <c r="JK845" s="19"/>
      <c r="JL845" s="19"/>
      <c r="JM845" s="19"/>
      <c r="JN845" s="19"/>
      <c r="JO845" s="19"/>
      <c r="JP845" s="19"/>
      <c r="JQ845" s="19"/>
      <c r="JR845" s="19"/>
      <c r="JS845" s="19"/>
      <c r="JT845" s="19"/>
      <c r="JU845" s="19"/>
      <c r="JV845" s="19"/>
      <c r="JW845" s="19"/>
      <c r="JX845" s="19"/>
      <c r="JY845" s="19"/>
      <c r="JZ845" s="19"/>
      <c r="KA845" s="19"/>
      <c r="KB845" s="19"/>
      <c r="KC845" s="19"/>
      <c r="KD845" s="19"/>
      <c r="KE845" s="19"/>
      <c r="KF845" s="19"/>
      <c r="KG845" s="19"/>
      <c r="KH845" s="19"/>
      <c r="KI845" s="19"/>
      <c r="KJ845" s="19"/>
      <c r="KK845" s="19"/>
      <c r="KL845" s="19"/>
      <c r="KM845" s="19"/>
      <c r="KN845" s="19"/>
      <c r="KO845" s="19"/>
      <c r="KP845" s="19"/>
      <c r="KQ845" s="19"/>
      <c r="KR845" s="19"/>
      <c r="KS845" s="19"/>
      <c r="KT845" s="19"/>
      <c r="KU845" s="19"/>
      <c r="KV845" s="19"/>
      <c r="KW845" s="19"/>
      <c r="KX845" s="19"/>
      <c r="KY845" s="19"/>
      <c r="KZ845" s="19"/>
      <c r="LA845" s="19"/>
      <c r="LB845" s="19"/>
      <c r="LC845" s="19"/>
      <c r="LD845" s="19"/>
      <c r="LE845" s="19"/>
      <c r="LF845" s="19"/>
      <c r="LG845" s="19"/>
      <c r="LH845" s="19"/>
      <c r="LI845" s="19"/>
      <c r="LJ845" s="19"/>
      <c r="LK845" s="19"/>
      <c r="LL845" s="19"/>
      <c r="LM845" s="19"/>
      <c r="LN845" s="19"/>
      <c r="LO845" s="19"/>
      <c r="LP845" s="19"/>
      <c r="LQ845" s="19"/>
      <c r="LR845" s="19"/>
      <c r="LS845" s="19"/>
      <c r="LT845" s="19"/>
      <c r="LU845" s="19"/>
      <c r="LV845" s="19"/>
      <c r="LW845" s="19"/>
      <c r="LX845" s="19"/>
      <c r="LY845" s="19"/>
      <c r="LZ845" s="19"/>
      <c r="MA845" s="19"/>
      <c r="MB845" s="19"/>
      <c r="MC845" s="19"/>
      <c r="MD845" s="19"/>
      <c r="ME845" s="19"/>
      <c r="MF845" s="19"/>
      <c r="MG845" s="19"/>
      <c r="MH845" s="19"/>
      <c r="MI845" s="19"/>
      <c r="MJ845" s="19"/>
      <c r="MK845" s="19"/>
      <c r="ML845" s="19"/>
      <c r="MM845" s="19"/>
      <c r="MN845" s="19"/>
      <c r="MO845" s="19"/>
      <c r="MP845" s="19"/>
      <c r="MQ845" s="19"/>
      <c r="MR845" s="19"/>
      <c r="MS845" s="19"/>
      <c r="MT845" s="19"/>
      <c r="MU845" s="19"/>
      <c r="MV845" s="19"/>
      <c r="MW845" s="19"/>
      <c r="MX845" s="19"/>
      <c r="MY845" s="19"/>
      <c r="MZ845" s="19"/>
      <c r="NA845" s="19"/>
      <c r="NB845" s="19"/>
      <c r="NC845" s="19"/>
      <c r="ND845" s="19"/>
      <c r="NE845" s="19"/>
      <c r="NF845" s="19"/>
      <c r="NG845" s="19"/>
      <c r="NH845" s="19"/>
      <c r="NI845" s="19"/>
      <c r="NJ845" s="19"/>
      <c r="NK845" s="19"/>
      <c r="NL845" s="19"/>
      <c r="NM845" s="19"/>
      <c r="NN845" s="19"/>
      <c r="NO845" s="19"/>
      <c r="NP845" s="19"/>
      <c r="NQ845" s="19"/>
      <c r="NR845" s="19"/>
      <c r="NS845" s="19"/>
      <c r="NT845" s="19"/>
      <c r="NU845" s="19"/>
      <c r="NV845" s="19"/>
      <c r="NW845" s="19"/>
      <c r="NX845" s="19"/>
      <c r="NY845" s="19"/>
      <c r="NZ845" s="19"/>
      <c r="OA845" s="19"/>
      <c r="OB845" s="19"/>
      <c r="OC845" s="19"/>
      <c r="OD845" s="19"/>
      <c r="OE845" s="19"/>
      <c r="OF845" s="19"/>
      <c r="OG845" s="19"/>
      <c r="OH845" s="19"/>
      <c r="OI845" s="19"/>
      <c r="OJ845" s="19"/>
      <c r="OK845" s="19"/>
      <c r="OL845" s="19"/>
      <c r="OM845" s="19"/>
      <c r="ON845" s="19"/>
      <c r="OO845" s="19"/>
      <c r="OP845" s="19"/>
      <c r="OQ845" s="19"/>
      <c r="OR845" s="19"/>
      <c r="OS845" s="19"/>
      <c r="OT845" s="19"/>
      <c r="OU845" s="19"/>
      <c r="OV845" s="19"/>
      <c r="OW845" s="19"/>
      <c r="OX845" s="19"/>
      <c r="OY845" s="19"/>
      <c r="OZ845" s="19"/>
      <c r="PA845" s="19"/>
      <c r="PB845" s="19"/>
      <c r="PC845" s="19"/>
      <c r="PD845" s="19"/>
      <c r="PE845" s="19"/>
      <c r="PF845" s="19"/>
      <c r="PG845" s="19"/>
      <c r="PH845" s="19"/>
      <c r="PI845" s="19"/>
      <c r="PJ845" s="19"/>
      <c r="PK845" s="19"/>
      <c r="PL845" s="19"/>
      <c r="PM845" s="19"/>
      <c r="PN845" s="19"/>
      <c r="PO845" s="19"/>
      <c r="PP845" s="19"/>
      <c r="PQ845" s="19"/>
      <c r="PR845" s="19"/>
      <c r="PS845" s="19"/>
      <c r="PT845" s="19"/>
      <c r="PU845" s="19"/>
      <c r="PV845" s="19"/>
      <c r="PW845" s="19"/>
      <c r="PX845" s="19"/>
      <c r="PY845" s="19"/>
      <c r="PZ845" s="19"/>
      <c r="QA845" s="19"/>
      <c r="QB845" s="19"/>
      <c r="QC845" s="19"/>
      <c r="QD845" s="19"/>
      <c r="QE845" s="19"/>
      <c r="QF845" s="19"/>
      <c r="QG845" s="19"/>
      <c r="QH845" s="19"/>
      <c r="QI845" s="19"/>
      <c r="QJ845" s="19"/>
      <c r="QK845" s="19"/>
      <c r="QL845" s="19"/>
      <c r="QM845" s="19"/>
      <c r="QN845" s="19"/>
      <c r="QO845" s="19"/>
      <c r="QP845" s="19"/>
      <c r="QQ845" s="19"/>
    </row>
    <row r="846" spans="1:459" s="27" customFormat="1" ht="68.25" customHeight="1" x14ac:dyDescent="0.2">
      <c r="A846" s="43" t="s">
        <v>1077</v>
      </c>
      <c r="B846" s="44"/>
      <c r="C846" s="44"/>
      <c r="D846" s="44"/>
      <c r="E846" s="45"/>
      <c r="F846" s="76"/>
      <c r="G846" s="76"/>
      <c r="H846" s="76"/>
      <c r="I846" s="76"/>
      <c r="J846" s="76"/>
      <c r="K846" s="76"/>
      <c r="L846" s="76"/>
      <c r="M846" s="76"/>
      <c r="N846" s="76"/>
      <c r="O846" s="59"/>
      <c r="P846" s="59"/>
      <c r="Q846" s="59"/>
      <c r="R846" s="59"/>
      <c r="S846" s="59"/>
      <c r="T846" s="59"/>
      <c r="U846" s="59"/>
      <c r="V846" s="59"/>
      <c r="W846" s="59"/>
      <c r="X846" s="60" t="s">
        <v>626</v>
      </c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 t="s">
        <v>77</v>
      </c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84" t="s">
        <v>78</v>
      </c>
      <c r="AZ846" s="84"/>
      <c r="BA846" s="84"/>
      <c r="BB846" s="84"/>
      <c r="BC846" s="84"/>
      <c r="BD846" s="84"/>
      <c r="BE846" s="60" t="s">
        <v>79</v>
      </c>
      <c r="BF846" s="60"/>
      <c r="BG846" s="60"/>
      <c r="BH846" s="60"/>
      <c r="BI846" s="60"/>
      <c r="BJ846" s="60"/>
      <c r="BK846" s="60"/>
      <c r="BL846" s="60"/>
      <c r="BM846" s="60"/>
      <c r="BN846" s="59" t="s">
        <v>74</v>
      </c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76" t="s">
        <v>22</v>
      </c>
      <c r="BZ846" s="76"/>
      <c r="CA846" s="76"/>
      <c r="CB846" s="76"/>
      <c r="CC846" s="76"/>
      <c r="CD846" s="76"/>
      <c r="CE846" s="62" t="s">
        <v>80</v>
      </c>
      <c r="CF846" s="62"/>
      <c r="CG846" s="62"/>
      <c r="CH846" s="62"/>
      <c r="CI846" s="62"/>
      <c r="CJ846" s="62"/>
      <c r="CK846" s="62"/>
      <c r="CL846" s="62"/>
      <c r="CM846" s="62"/>
      <c r="CN846" s="61">
        <v>500000</v>
      </c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59" t="s">
        <v>635</v>
      </c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 t="s">
        <v>645</v>
      </c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62" t="s">
        <v>86</v>
      </c>
      <c r="EA846" s="62"/>
      <c r="EB846" s="62"/>
      <c r="EC846" s="62"/>
      <c r="ED846" s="62"/>
      <c r="EE846" s="62"/>
      <c r="EF846" s="62"/>
      <c r="EG846" s="62"/>
      <c r="EH846" s="62"/>
      <c r="EI846" s="62"/>
      <c r="EJ846" s="62"/>
      <c r="EK846" s="62"/>
      <c r="EL846" s="62" t="s">
        <v>84</v>
      </c>
      <c r="EM846" s="62"/>
      <c r="EN846" s="62"/>
      <c r="EO846" s="62"/>
      <c r="EP846" s="62"/>
      <c r="EQ846" s="62"/>
      <c r="ER846" s="62"/>
      <c r="ES846" s="62"/>
      <c r="ET846" s="62"/>
      <c r="EU846" s="62"/>
      <c r="EV846" s="62"/>
      <c r="EW846" s="62"/>
      <c r="EX846" s="62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</row>
    <row r="847" spans="1:459" s="20" customFormat="1" ht="44.25" customHeight="1" x14ac:dyDescent="0.2">
      <c r="A847" s="43" t="s">
        <v>1078</v>
      </c>
      <c r="B847" s="44"/>
      <c r="C847" s="44"/>
      <c r="D847" s="44"/>
      <c r="E847" s="45"/>
      <c r="F847" s="76"/>
      <c r="G847" s="76"/>
      <c r="H847" s="76"/>
      <c r="I847" s="76"/>
      <c r="J847" s="76"/>
      <c r="K847" s="76"/>
      <c r="L847" s="76"/>
      <c r="M847" s="76"/>
      <c r="N847" s="76"/>
      <c r="O847" s="59"/>
      <c r="P847" s="59"/>
      <c r="Q847" s="59"/>
      <c r="R847" s="59"/>
      <c r="S847" s="59"/>
      <c r="T847" s="59"/>
      <c r="U847" s="59"/>
      <c r="V847" s="59"/>
      <c r="W847" s="59"/>
      <c r="X847" s="60" t="s">
        <v>370</v>
      </c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 t="s">
        <v>77</v>
      </c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84" t="s">
        <v>78</v>
      </c>
      <c r="AZ847" s="84"/>
      <c r="BA847" s="84"/>
      <c r="BB847" s="84"/>
      <c r="BC847" s="84"/>
      <c r="BD847" s="84"/>
      <c r="BE847" s="60" t="s">
        <v>79</v>
      </c>
      <c r="BF847" s="60"/>
      <c r="BG847" s="60"/>
      <c r="BH847" s="60"/>
      <c r="BI847" s="60"/>
      <c r="BJ847" s="60"/>
      <c r="BK847" s="60"/>
      <c r="BL847" s="60"/>
      <c r="BM847" s="60"/>
      <c r="BN847" s="59" t="s">
        <v>74</v>
      </c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76" t="s">
        <v>22</v>
      </c>
      <c r="BZ847" s="76"/>
      <c r="CA847" s="76"/>
      <c r="CB847" s="76"/>
      <c r="CC847" s="76"/>
      <c r="CD847" s="76"/>
      <c r="CE847" s="62" t="s">
        <v>80</v>
      </c>
      <c r="CF847" s="62"/>
      <c r="CG847" s="62"/>
      <c r="CH847" s="62"/>
      <c r="CI847" s="62"/>
      <c r="CJ847" s="62"/>
      <c r="CK847" s="62"/>
      <c r="CL847" s="62"/>
      <c r="CM847" s="62"/>
      <c r="CN847" s="61">
        <v>1127600</v>
      </c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59" t="s">
        <v>635</v>
      </c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 t="s">
        <v>645</v>
      </c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62" t="s">
        <v>86</v>
      </c>
      <c r="EA847" s="62"/>
      <c r="EB847" s="62"/>
      <c r="EC847" s="62"/>
      <c r="ED847" s="62"/>
      <c r="EE847" s="62"/>
      <c r="EF847" s="62"/>
      <c r="EG847" s="62"/>
      <c r="EH847" s="62"/>
      <c r="EI847" s="62"/>
      <c r="EJ847" s="62"/>
      <c r="EK847" s="62"/>
      <c r="EL847" s="62" t="s">
        <v>84</v>
      </c>
      <c r="EM847" s="62"/>
      <c r="EN847" s="62"/>
      <c r="EO847" s="62"/>
      <c r="EP847" s="62"/>
      <c r="EQ847" s="62"/>
      <c r="ER847" s="62"/>
      <c r="ES847" s="62"/>
      <c r="ET847" s="62"/>
      <c r="EU847" s="62"/>
      <c r="EV847" s="62"/>
      <c r="EW847" s="62"/>
      <c r="EX847" s="62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J847" s="19"/>
      <c r="HK847" s="19"/>
      <c r="HL847" s="19"/>
      <c r="HM847" s="19"/>
      <c r="HN847" s="19"/>
      <c r="HO847" s="19"/>
      <c r="HP847" s="19"/>
      <c r="HQ847" s="19"/>
      <c r="HR847" s="19"/>
      <c r="HS847" s="19"/>
      <c r="HT847" s="19"/>
      <c r="HU847" s="19"/>
      <c r="HV847" s="19"/>
      <c r="HW847" s="19"/>
      <c r="HX847" s="19"/>
      <c r="HY847" s="19"/>
      <c r="HZ847" s="19"/>
      <c r="IA847" s="19"/>
      <c r="IB847" s="19"/>
      <c r="IC847" s="19"/>
      <c r="ID847" s="19"/>
      <c r="IE847" s="19"/>
      <c r="IF847" s="19"/>
      <c r="IG847" s="19"/>
      <c r="IH847" s="19"/>
      <c r="II847" s="19"/>
      <c r="IJ847" s="19"/>
      <c r="IK847" s="19"/>
      <c r="IL847" s="19"/>
      <c r="IM847" s="19"/>
      <c r="IN847" s="19"/>
      <c r="IO847" s="19"/>
      <c r="IP847" s="19"/>
      <c r="IQ847" s="19"/>
      <c r="IR847" s="19"/>
      <c r="IS847" s="19"/>
      <c r="IT847" s="19"/>
      <c r="IU847" s="19"/>
      <c r="IV847" s="19"/>
      <c r="IW847" s="19"/>
      <c r="IX847" s="19"/>
      <c r="IY847" s="19"/>
      <c r="IZ847" s="19"/>
      <c r="JA847" s="19"/>
      <c r="JB847" s="19"/>
      <c r="JC847" s="19"/>
      <c r="JD847" s="19"/>
      <c r="JE847" s="19"/>
      <c r="JF847" s="19"/>
      <c r="JG847" s="19"/>
      <c r="JH847" s="19"/>
      <c r="JI847" s="19"/>
      <c r="JJ847" s="19"/>
      <c r="JK847" s="19"/>
      <c r="JL847" s="19"/>
      <c r="JM847" s="19"/>
      <c r="JN847" s="19"/>
      <c r="JO847" s="19"/>
      <c r="JP847" s="19"/>
      <c r="JQ847" s="19"/>
      <c r="JR847" s="19"/>
      <c r="JS847" s="19"/>
      <c r="JT847" s="19"/>
      <c r="JU847" s="19"/>
      <c r="JV847" s="19"/>
      <c r="JW847" s="19"/>
      <c r="JX847" s="19"/>
      <c r="JY847" s="19"/>
      <c r="JZ847" s="19"/>
      <c r="KA847" s="19"/>
      <c r="KB847" s="19"/>
      <c r="KC847" s="19"/>
      <c r="KD847" s="19"/>
      <c r="KE847" s="19"/>
      <c r="KF847" s="19"/>
      <c r="KG847" s="19"/>
      <c r="KH847" s="19"/>
      <c r="KI847" s="19"/>
      <c r="KJ847" s="19"/>
      <c r="KK847" s="19"/>
      <c r="KL847" s="19"/>
      <c r="KM847" s="19"/>
      <c r="KN847" s="19"/>
      <c r="KO847" s="19"/>
      <c r="KP847" s="19"/>
      <c r="KQ847" s="19"/>
      <c r="KR847" s="19"/>
      <c r="KS847" s="19"/>
      <c r="KT847" s="19"/>
      <c r="KU847" s="19"/>
      <c r="KV847" s="19"/>
      <c r="KW847" s="19"/>
      <c r="KX847" s="19"/>
      <c r="KY847" s="19"/>
      <c r="KZ847" s="19"/>
      <c r="LA847" s="19"/>
      <c r="LB847" s="19"/>
      <c r="LC847" s="19"/>
      <c r="LD847" s="19"/>
      <c r="LE847" s="19"/>
      <c r="LF847" s="19"/>
      <c r="LG847" s="19"/>
      <c r="LH847" s="19"/>
      <c r="LI847" s="19"/>
      <c r="LJ847" s="19"/>
      <c r="LK847" s="19"/>
      <c r="LL847" s="19"/>
      <c r="LM847" s="19"/>
      <c r="LN847" s="19"/>
      <c r="LO847" s="19"/>
      <c r="LP847" s="19"/>
      <c r="LQ847" s="19"/>
      <c r="LR847" s="19"/>
      <c r="LS847" s="19"/>
      <c r="LT847" s="19"/>
      <c r="LU847" s="19"/>
      <c r="LV847" s="19"/>
      <c r="LW847" s="19"/>
      <c r="LX847" s="19"/>
      <c r="LY847" s="19"/>
      <c r="LZ847" s="19"/>
      <c r="MA847" s="19"/>
      <c r="MB847" s="19"/>
      <c r="MC847" s="19"/>
      <c r="MD847" s="19"/>
      <c r="ME847" s="19"/>
      <c r="MF847" s="19"/>
      <c r="MG847" s="19"/>
      <c r="MH847" s="19"/>
      <c r="MI847" s="19"/>
      <c r="MJ847" s="19"/>
      <c r="MK847" s="19"/>
      <c r="ML847" s="19"/>
      <c r="MM847" s="19"/>
      <c r="MN847" s="19"/>
      <c r="MO847" s="19"/>
      <c r="MP847" s="19"/>
      <c r="MQ847" s="19"/>
      <c r="MR847" s="19"/>
      <c r="MS847" s="19"/>
      <c r="MT847" s="19"/>
      <c r="MU847" s="19"/>
      <c r="MV847" s="19"/>
      <c r="MW847" s="19"/>
      <c r="MX847" s="19"/>
      <c r="MY847" s="19"/>
      <c r="MZ847" s="19"/>
      <c r="NA847" s="19"/>
      <c r="NB847" s="19"/>
      <c r="NC847" s="19"/>
      <c r="ND847" s="19"/>
      <c r="NE847" s="19"/>
      <c r="NF847" s="19"/>
      <c r="NG847" s="19"/>
      <c r="NH847" s="19"/>
      <c r="NI847" s="19"/>
      <c r="NJ847" s="19"/>
      <c r="NK847" s="19"/>
      <c r="NL847" s="19"/>
      <c r="NM847" s="19"/>
      <c r="NN847" s="19"/>
      <c r="NO847" s="19"/>
      <c r="NP847" s="19"/>
      <c r="NQ847" s="19"/>
      <c r="NR847" s="19"/>
      <c r="NS847" s="19"/>
      <c r="NT847" s="19"/>
      <c r="NU847" s="19"/>
      <c r="NV847" s="19"/>
      <c r="NW847" s="19"/>
      <c r="NX847" s="19"/>
      <c r="NY847" s="19"/>
      <c r="NZ847" s="19"/>
      <c r="OA847" s="19"/>
      <c r="OB847" s="19"/>
      <c r="OC847" s="19"/>
      <c r="OD847" s="19"/>
      <c r="OE847" s="19"/>
      <c r="OF847" s="19"/>
      <c r="OG847" s="19"/>
      <c r="OH847" s="19"/>
      <c r="OI847" s="19"/>
      <c r="OJ847" s="19"/>
      <c r="OK847" s="19"/>
      <c r="OL847" s="19"/>
      <c r="OM847" s="19"/>
      <c r="ON847" s="19"/>
      <c r="OO847" s="19"/>
      <c r="OP847" s="19"/>
      <c r="OQ847" s="19"/>
      <c r="OR847" s="19"/>
      <c r="OS847" s="19"/>
      <c r="OT847" s="19"/>
      <c r="OU847" s="19"/>
      <c r="OV847" s="19"/>
      <c r="OW847" s="19"/>
      <c r="OX847" s="19"/>
      <c r="OY847" s="19"/>
      <c r="OZ847" s="19"/>
      <c r="PA847" s="19"/>
      <c r="PB847" s="19"/>
      <c r="PC847" s="19"/>
      <c r="PD847" s="19"/>
      <c r="PE847" s="19"/>
      <c r="PF847" s="19"/>
      <c r="PG847" s="19"/>
      <c r="PH847" s="19"/>
      <c r="PI847" s="19"/>
      <c r="PJ847" s="19"/>
      <c r="PK847" s="19"/>
      <c r="PL847" s="19"/>
      <c r="PM847" s="19"/>
      <c r="PN847" s="19"/>
      <c r="PO847" s="19"/>
      <c r="PP847" s="19"/>
      <c r="PQ847" s="19"/>
      <c r="PR847" s="19"/>
      <c r="PS847" s="19"/>
      <c r="PT847" s="19"/>
      <c r="PU847" s="19"/>
      <c r="PV847" s="19"/>
      <c r="PW847" s="19"/>
      <c r="PX847" s="19"/>
      <c r="PY847" s="19"/>
      <c r="PZ847" s="19"/>
      <c r="QA847" s="19"/>
      <c r="QB847" s="19"/>
      <c r="QC847" s="19"/>
      <c r="QD847" s="19"/>
      <c r="QE847" s="19"/>
      <c r="QF847" s="19"/>
      <c r="QG847" s="19"/>
      <c r="QH847" s="19"/>
      <c r="QI847" s="19"/>
      <c r="QJ847" s="19"/>
      <c r="QK847" s="19"/>
      <c r="QL847" s="19"/>
      <c r="QM847" s="19"/>
      <c r="QN847" s="19"/>
      <c r="QO847" s="19"/>
      <c r="QP847" s="19"/>
      <c r="QQ847" s="19"/>
    </row>
    <row r="848" spans="1:459" s="27" customFormat="1" ht="42" customHeight="1" x14ac:dyDescent="0.2">
      <c r="A848" s="43" t="s">
        <v>1079</v>
      </c>
      <c r="B848" s="44"/>
      <c r="C848" s="44"/>
      <c r="D848" s="44"/>
      <c r="E848" s="45"/>
      <c r="F848" s="76"/>
      <c r="G848" s="76"/>
      <c r="H848" s="76"/>
      <c r="I848" s="76"/>
      <c r="J848" s="76"/>
      <c r="K848" s="76"/>
      <c r="L848" s="76"/>
      <c r="M848" s="76"/>
      <c r="N848" s="76"/>
      <c r="O848" s="59"/>
      <c r="P848" s="59"/>
      <c r="Q848" s="59"/>
      <c r="R848" s="59"/>
      <c r="S848" s="59"/>
      <c r="T848" s="59"/>
      <c r="U848" s="59"/>
      <c r="V848" s="59"/>
      <c r="W848" s="59"/>
      <c r="X848" s="60" t="s">
        <v>627</v>
      </c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 t="s">
        <v>77</v>
      </c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59" t="s">
        <v>94</v>
      </c>
      <c r="AZ848" s="59"/>
      <c r="BA848" s="59"/>
      <c r="BB848" s="59"/>
      <c r="BC848" s="59"/>
      <c r="BD848" s="59"/>
      <c r="BE848" s="60" t="s">
        <v>95</v>
      </c>
      <c r="BF848" s="60"/>
      <c r="BG848" s="60"/>
      <c r="BH848" s="60"/>
      <c r="BI848" s="60"/>
      <c r="BJ848" s="60"/>
      <c r="BK848" s="60"/>
      <c r="BL848" s="60"/>
      <c r="BM848" s="60"/>
      <c r="BN848" s="62">
        <v>202</v>
      </c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  <c r="BY848" s="80">
        <v>71701000</v>
      </c>
      <c r="BZ848" s="76"/>
      <c r="CA848" s="76"/>
      <c r="CB848" s="76"/>
      <c r="CC848" s="76"/>
      <c r="CD848" s="76"/>
      <c r="CE848" s="62" t="s">
        <v>80</v>
      </c>
      <c r="CF848" s="62"/>
      <c r="CG848" s="62"/>
      <c r="CH848" s="62"/>
      <c r="CI848" s="62"/>
      <c r="CJ848" s="62"/>
      <c r="CK848" s="62"/>
      <c r="CL848" s="62"/>
      <c r="CM848" s="62"/>
      <c r="CN848" s="61">
        <v>415000</v>
      </c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59" t="s">
        <v>635</v>
      </c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 t="s">
        <v>645</v>
      </c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62" t="s">
        <v>86</v>
      </c>
      <c r="EA848" s="62"/>
      <c r="EB848" s="62"/>
      <c r="EC848" s="62"/>
      <c r="ED848" s="62"/>
      <c r="EE848" s="62"/>
      <c r="EF848" s="62"/>
      <c r="EG848" s="62"/>
      <c r="EH848" s="62"/>
      <c r="EI848" s="62"/>
      <c r="EJ848" s="62"/>
      <c r="EK848" s="62"/>
      <c r="EL848" s="62" t="s">
        <v>84</v>
      </c>
      <c r="EM848" s="62"/>
      <c r="EN848" s="62"/>
      <c r="EO848" s="62"/>
      <c r="EP848" s="62"/>
      <c r="EQ848" s="62"/>
      <c r="ER848" s="62"/>
      <c r="ES848" s="62"/>
      <c r="ET848" s="62"/>
      <c r="EU848" s="62"/>
      <c r="EV848" s="62"/>
      <c r="EW848" s="62"/>
      <c r="EX848" s="62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</row>
    <row r="849" spans="1:459" s="20" customFormat="1" ht="38.25" customHeight="1" x14ac:dyDescent="0.2">
      <c r="A849" s="43" t="s">
        <v>1080</v>
      </c>
      <c r="B849" s="44"/>
      <c r="C849" s="44"/>
      <c r="D849" s="44"/>
      <c r="E849" s="45"/>
      <c r="F849" s="76"/>
      <c r="G849" s="76"/>
      <c r="H849" s="76"/>
      <c r="I849" s="76"/>
      <c r="J849" s="76"/>
      <c r="K849" s="76"/>
      <c r="L849" s="76"/>
      <c r="M849" s="76"/>
      <c r="N849" s="76"/>
      <c r="O849" s="59"/>
      <c r="P849" s="59"/>
      <c r="Q849" s="59"/>
      <c r="R849" s="59"/>
      <c r="S849" s="59"/>
      <c r="T849" s="59"/>
      <c r="U849" s="59"/>
      <c r="V849" s="59"/>
      <c r="W849" s="59"/>
      <c r="X849" s="60" t="s">
        <v>628</v>
      </c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 t="s">
        <v>77</v>
      </c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59" t="s">
        <v>94</v>
      </c>
      <c r="AZ849" s="59"/>
      <c r="BA849" s="59"/>
      <c r="BB849" s="59"/>
      <c r="BC849" s="59"/>
      <c r="BD849" s="59"/>
      <c r="BE849" s="60" t="s">
        <v>95</v>
      </c>
      <c r="BF849" s="60"/>
      <c r="BG849" s="60"/>
      <c r="BH849" s="60"/>
      <c r="BI849" s="60"/>
      <c r="BJ849" s="60"/>
      <c r="BK849" s="60"/>
      <c r="BL849" s="60"/>
      <c r="BM849" s="60"/>
      <c r="BN849" s="62">
        <v>62</v>
      </c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80">
        <v>71701000</v>
      </c>
      <c r="BZ849" s="76"/>
      <c r="CA849" s="76"/>
      <c r="CB849" s="76"/>
      <c r="CC849" s="76"/>
      <c r="CD849" s="76"/>
      <c r="CE849" s="62" t="s">
        <v>80</v>
      </c>
      <c r="CF849" s="62"/>
      <c r="CG849" s="62"/>
      <c r="CH849" s="62"/>
      <c r="CI849" s="62"/>
      <c r="CJ849" s="62"/>
      <c r="CK849" s="62"/>
      <c r="CL849" s="62"/>
      <c r="CM849" s="62"/>
      <c r="CN849" s="61">
        <v>570000</v>
      </c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59" t="s">
        <v>635</v>
      </c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 t="s">
        <v>645</v>
      </c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62" t="s">
        <v>86</v>
      </c>
      <c r="EA849" s="62"/>
      <c r="EB849" s="62"/>
      <c r="EC849" s="62"/>
      <c r="ED849" s="62"/>
      <c r="EE849" s="62"/>
      <c r="EF849" s="62"/>
      <c r="EG849" s="62"/>
      <c r="EH849" s="62"/>
      <c r="EI849" s="62"/>
      <c r="EJ849" s="62"/>
      <c r="EK849" s="62"/>
      <c r="EL849" s="62" t="s">
        <v>84</v>
      </c>
      <c r="EM849" s="62"/>
      <c r="EN849" s="62"/>
      <c r="EO849" s="62"/>
      <c r="EP849" s="62"/>
      <c r="EQ849" s="62"/>
      <c r="ER849" s="62"/>
      <c r="ES849" s="62"/>
      <c r="ET849" s="62"/>
      <c r="EU849" s="62"/>
      <c r="EV849" s="62"/>
      <c r="EW849" s="62"/>
      <c r="EX849" s="62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19"/>
      <c r="HK849" s="19"/>
      <c r="HL849" s="19"/>
      <c r="HM849" s="19"/>
      <c r="HN849" s="19"/>
      <c r="HO849" s="19"/>
      <c r="HP849" s="19"/>
      <c r="HQ849" s="19"/>
      <c r="HR849" s="19"/>
      <c r="HS849" s="19"/>
      <c r="HT849" s="19"/>
      <c r="HU849" s="19"/>
      <c r="HV849" s="19"/>
      <c r="HW849" s="19"/>
      <c r="HX849" s="19"/>
      <c r="HY849" s="19"/>
      <c r="HZ849" s="19"/>
      <c r="IA849" s="19"/>
      <c r="IB849" s="19"/>
      <c r="IC849" s="19"/>
      <c r="ID849" s="19"/>
      <c r="IE849" s="19"/>
      <c r="IF849" s="19"/>
      <c r="IG849" s="19"/>
      <c r="IH849" s="19"/>
      <c r="II849" s="19"/>
      <c r="IJ849" s="19"/>
      <c r="IK849" s="19"/>
      <c r="IL849" s="19"/>
      <c r="IM849" s="19"/>
      <c r="IN849" s="19"/>
      <c r="IO849" s="19"/>
      <c r="IP849" s="19"/>
      <c r="IQ849" s="19"/>
      <c r="IR849" s="19"/>
      <c r="IS849" s="19"/>
      <c r="IT849" s="19"/>
      <c r="IU849" s="19"/>
      <c r="IV849" s="19"/>
      <c r="IW849" s="19"/>
      <c r="IX849" s="19"/>
      <c r="IY849" s="19"/>
      <c r="IZ849" s="19"/>
      <c r="JA849" s="19"/>
      <c r="JB849" s="19"/>
      <c r="JC849" s="19"/>
      <c r="JD849" s="19"/>
      <c r="JE849" s="19"/>
      <c r="JF849" s="19"/>
      <c r="JG849" s="19"/>
      <c r="JH849" s="19"/>
      <c r="JI849" s="19"/>
      <c r="JJ849" s="19"/>
      <c r="JK849" s="19"/>
      <c r="JL849" s="19"/>
      <c r="JM849" s="19"/>
      <c r="JN849" s="19"/>
      <c r="JO849" s="19"/>
      <c r="JP849" s="19"/>
      <c r="JQ849" s="19"/>
      <c r="JR849" s="19"/>
      <c r="JS849" s="19"/>
      <c r="JT849" s="19"/>
      <c r="JU849" s="19"/>
      <c r="JV849" s="19"/>
      <c r="JW849" s="19"/>
      <c r="JX849" s="19"/>
      <c r="JY849" s="19"/>
      <c r="JZ849" s="19"/>
      <c r="KA849" s="19"/>
      <c r="KB849" s="19"/>
      <c r="KC849" s="19"/>
      <c r="KD849" s="19"/>
      <c r="KE849" s="19"/>
      <c r="KF849" s="19"/>
      <c r="KG849" s="19"/>
      <c r="KH849" s="19"/>
      <c r="KI849" s="19"/>
      <c r="KJ849" s="19"/>
      <c r="KK849" s="19"/>
      <c r="KL849" s="19"/>
      <c r="KM849" s="19"/>
      <c r="KN849" s="19"/>
      <c r="KO849" s="19"/>
      <c r="KP849" s="19"/>
      <c r="KQ849" s="19"/>
      <c r="KR849" s="19"/>
      <c r="KS849" s="19"/>
      <c r="KT849" s="19"/>
      <c r="KU849" s="19"/>
      <c r="KV849" s="19"/>
      <c r="KW849" s="19"/>
      <c r="KX849" s="19"/>
      <c r="KY849" s="19"/>
      <c r="KZ849" s="19"/>
      <c r="LA849" s="19"/>
      <c r="LB849" s="19"/>
      <c r="LC849" s="19"/>
      <c r="LD849" s="19"/>
      <c r="LE849" s="19"/>
      <c r="LF849" s="19"/>
      <c r="LG849" s="19"/>
      <c r="LH849" s="19"/>
      <c r="LI849" s="19"/>
      <c r="LJ849" s="19"/>
      <c r="LK849" s="19"/>
      <c r="LL849" s="19"/>
      <c r="LM849" s="19"/>
      <c r="LN849" s="19"/>
      <c r="LO849" s="19"/>
      <c r="LP849" s="19"/>
      <c r="LQ849" s="19"/>
      <c r="LR849" s="19"/>
      <c r="LS849" s="19"/>
      <c r="LT849" s="19"/>
      <c r="LU849" s="19"/>
      <c r="LV849" s="19"/>
      <c r="LW849" s="19"/>
      <c r="LX849" s="19"/>
      <c r="LY849" s="19"/>
      <c r="LZ849" s="19"/>
      <c r="MA849" s="19"/>
      <c r="MB849" s="19"/>
      <c r="MC849" s="19"/>
      <c r="MD849" s="19"/>
      <c r="ME849" s="19"/>
      <c r="MF849" s="19"/>
      <c r="MG849" s="19"/>
      <c r="MH849" s="19"/>
      <c r="MI849" s="19"/>
      <c r="MJ849" s="19"/>
      <c r="MK849" s="19"/>
      <c r="ML849" s="19"/>
      <c r="MM849" s="19"/>
      <c r="MN849" s="19"/>
      <c r="MO849" s="19"/>
      <c r="MP849" s="19"/>
      <c r="MQ849" s="19"/>
      <c r="MR849" s="19"/>
      <c r="MS849" s="19"/>
      <c r="MT849" s="19"/>
      <c r="MU849" s="19"/>
      <c r="MV849" s="19"/>
      <c r="MW849" s="19"/>
      <c r="MX849" s="19"/>
      <c r="MY849" s="19"/>
      <c r="MZ849" s="19"/>
      <c r="NA849" s="19"/>
      <c r="NB849" s="19"/>
      <c r="NC849" s="19"/>
      <c r="ND849" s="19"/>
      <c r="NE849" s="19"/>
      <c r="NF849" s="19"/>
      <c r="NG849" s="19"/>
      <c r="NH849" s="19"/>
      <c r="NI849" s="19"/>
      <c r="NJ849" s="19"/>
      <c r="NK849" s="19"/>
      <c r="NL849" s="19"/>
      <c r="NM849" s="19"/>
      <c r="NN849" s="19"/>
      <c r="NO849" s="19"/>
      <c r="NP849" s="19"/>
      <c r="NQ849" s="19"/>
      <c r="NR849" s="19"/>
      <c r="NS849" s="19"/>
      <c r="NT849" s="19"/>
      <c r="NU849" s="19"/>
      <c r="NV849" s="19"/>
      <c r="NW849" s="19"/>
      <c r="NX849" s="19"/>
      <c r="NY849" s="19"/>
      <c r="NZ849" s="19"/>
      <c r="OA849" s="19"/>
      <c r="OB849" s="19"/>
      <c r="OC849" s="19"/>
      <c r="OD849" s="19"/>
      <c r="OE849" s="19"/>
      <c r="OF849" s="19"/>
      <c r="OG849" s="19"/>
      <c r="OH849" s="19"/>
      <c r="OI849" s="19"/>
      <c r="OJ849" s="19"/>
      <c r="OK849" s="19"/>
      <c r="OL849" s="19"/>
      <c r="OM849" s="19"/>
      <c r="ON849" s="19"/>
      <c r="OO849" s="19"/>
      <c r="OP849" s="19"/>
      <c r="OQ849" s="19"/>
      <c r="OR849" s="19"/>
      <c r="OS849" s="19"/>
      <c r="OT849" s="19"/>
      <c r="OU849" s="19"/>
      <c r="OV849" s="19"/>
      <c r="OW849" s="19"/>
      <c r="OX849" s="19"/>
      <c r="OY849" s="19"/>
      <c r="OZ849" s="19"/>
      <c r="PA849" s="19"/>
      <c r="PB849" s="19"/>
      <c r="PC849" s="19"/>
      <c r="PD849" s="19"/>
      <c r="PE849" s="19"/>
      <c r="PF849" s="19"/>
      <c r="PG849" s="19"/>
      <c r="PH849" s="19"/>
      <c r="PI849" s="19"/>
      <c r="PJ849" s="19"/>
      <c r="PK849" s="19"/>
      <c r="PL849" s="19"/>
      <c r="PM849" s="19"/>
      <c r="PN849" s="19"/>
      <c r="PO849" s="19"/>
      <c r="PP849" s="19"/>
      <c r="PQ849" s="19"/>
      <c r="PR849" s="19"/>
      <c r="PS849" s="19"/>
      <c r="PT849" s="19"/>
      <c r="PU849" s="19"/>
      <c r="PV849" s="19"/>
      <c r="PW849" s="19"/>
      <c r="PX849" s="19"/>
      <c r="PY849" s="19"/>
      <c r="PZ849" s="19"/>
      <c r="QA849" s="19"/>
      <c r="QB849" s="19"/>
      <c r="QC849" s="19"/>
      <c r="QD849" s="19"/>
      <c r="QE849" s="19"/>
      <c r="QF849" s="19"/>
      <c r="QG849" s="19"/>
      <c r="QH849" s="19"/>
      <c r="QI849" s="19"/>
      <c r="QJ849" s="19"/>
      <c r="QK849" s="19"/>
      <c r="QL849" s="19"/>
      <c r="QM849" s="19"/>
      <c r="QN849" s="19"/>
      <c r="QO849" s="19"/>
      <c r="QP849" s="19"/>
      <c r="QQ849" s="19"/>
    </row>
    <row r="850" spans="1:459" s="27" customFormat="1" ht="42.75" customHeight="1" x14ac:dyDescent="0.2">
      <c r="A850" s="43" t="s">
        <v>1081</v>
      </c>
      <c r="B850" s="44"/>
      <c r="C850" s="44"/>
      <c r="D850" s="44"/>
      <c r="E850" s="45"/>
      <c r="F850" s="76"/>
      <c r="G850" s="76"/>
      <c r="H850" s="76"/>
      <c r="I850" s="76"/>
      <c r="J850" s="76"/>
      <c r="K850" s="76"/>
      <c r="L850" s="76"/>
      <c r="M850" s="76"/>
      <c r="N850" s="76"/>
      <c r="O850" s="59"/>
      <c r="P850" s="59"/>
      <c r="Q850" s="59"/>
      <c r="R850" s="59"/>
      <c r="S850" s="59"/>
      <c r="T850" s="59"/>
      <c r="U850" s="59"/>
      <c r="V850" s="59"/>
      <c r="W850" s="59"/>
      <c r="X850" s="60" t="s">
        <v>568</v>
      </c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 t="s">
        <v>77</v>
      </c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84" t="s">
        <v>146</v>
      </c>
      <c r="AZ850" s="84"/>
      <c r="BA850" s="84"/>
      <c r="BB850" s="84"/>
      <c r="BC850" s="84"/>
      <c r="BD850" s="84"/>
      <c r="BE850" s="60" t="s">
        <v>146</v>
      </c>
      <c r="BF850" s="60"/>
      <c r="BG850" s="60"/>
      <c r="BH850" s="60"/>
      <c r="BI850" s="60"/>
      <c r="BJ850" s="60"/>
      <c r="BK850" s="60"/>
      <c r="BL850" s="60"/>
      <c r="BM850" s="60"/>
      <c r="BN850" s="81">
        <v>270</v>
      </c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0">
        <v>71701000</v>
      </c>
      <c r="BZ850" s="76"/>
      <c r="CA850" s="76"/>
      <c r="CB850" s="76"/>
      <c r="CC850" s="76"/>
      <c r="CD850" s="76"/>
      <c r="CE850" s="62" t="s">
        <v>80</v>
      </c>
      <c r="CF850" s="62"/>
      <c r="CG850" s="62"/>
      <c r="CH850" s="62"/>
      <c r="CI850" s="62"/>
      <c r="CJ850" s="62"/>
      <c r="CK850" s="62"/>
      <c r="CL850" s="62"/>
      <c r="CM850" s="62"/>
      <c r="CN850" s="61">
        <v>5250000</v>
      </c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59" t="s">
        <v>635</v>
      </c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 t="s">
        <v>645</v>
      </c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62" t="s">
        <v>102</v>
      </c>
      <c r="EA850" s="62"/>
      <c r="EB850" s="62"/>
      <c r="EC850" s="62"/>
      <c r="ED850" s="62"/>
      <c r="EE850" s="62"/>
      <c r="EF850" s="62"/>
      <c r="EG850" s="62"/>
      <c r="EH850" s="62"/>
      <c r="EI850" s="62"/>
      <c r="EJ850" s="62"/>
      <c r="EK850" s="62"/>
      <c r="EL850" s="62" t="s">
        <v>103</v>
      </c>
      <c r="EM850" s="62"/>
      <c r="EN850" s="62"/>
      <c r="EO850" s="62"/>
      <c r="EP850" s="62"/>
      <c r="EQ850" s="62"/>
      <c r="ER850" s="62"/>
      <c r="ES850" s="62"/>
      <c r="ET850" s="62"/>
      <c r="EU850" s="62"/>
      <c r="EV850" s="62"/>
      <c r="EW850" s="62"/>
      <c r="EX850" s="62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</row>
    <row r="851" spans="1:459" s="27" customFormat="1" ht="42" customHeight="1" x14ac:dyDescent="0.2">
      <c r="A851" s="43" t="s">
        <v>1082</v>
      </c>
      <c r="B851" s="44"/>
      <c r="C851" s="44"/>
      <c r="D851" s="44"/>
      <c r="E851" s="45"/>
      <c r="F851" s="76"/>
      <c r="G851" s="76"/>
      <c r="H851" s="76"/>
      <c r="I851" s="76"/>
      <c r="J851" s="76"/>
      <c r="K851" s="76"/>
      <c r="L851" s="76"/>
      <c r="M851" s="76"/>
      <c r="N851" s="76"/>
      <c r="O851" s="59"/>
      <c r="P851" s="59"/>
      <c r="Q851" s="59"/>
      <c r="R851" s="59"/>
      <c r="S851" s="59"/>
      <c r="T851" s="59"/>
      <c r="U851" s="59"/>
      <c r="V851" s="59"/>
      <c r="W851" s="59"/>
      <c r="X851" s="60" t="s">
        <v>337</v>
      </c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 t="s">
        <v>77</v>
      </c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84" t="s">
        <v>88</v>
      </c>
      <c r="AZ851" s="84"/>
      <c r="BA851" s="84"/>
      <c r="BB851" s="84"/>
      <c r="BC851" s="84"/>
      <c r="BD851" s="84"/>
      <c r="BE851" s="60" t="s">
        <v>89</v>
      </c>
      <c r="BF851" s="60"/>
      <c r="BG851" s="60"/>
      <c r="BH851" s="60"/>
      <c r="BI851" s="60"/>
      <c r="BJ851" s="60"/>
      <c r="BK851" s="60"/>
      <c r="BL851" s="60"/>
      <c r="BM851" s="60"/>
      <c r="BN851" s="62">
        <v>231</v>
      </c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80">
        <v>71701000</v>
      </c>
      <c r="BZ851" s="76"/>
      <c r="CA851" s="76"/>
      <c r="CB851" s="76"/>
      <c r="CC851" s="76"/>
      <c r="CD851" s="76"/>
      <c r="CE851" s="62" t="s">
        <v>80</v>
      </c>
      <c r="CF851" s="62"/>
      <c r="CG851" s="62"/>
      <c r="CH851" s="62"/>
      <c r="CI851" s="62"/>
      <c r="CJ851" s="62"/>
      <c r="CK851" s="62"/>
      <c r="CL851" s="62"/>
      <c r="CM851" s="62"/>
      <c r="CN851" s="61">
        <v>11962500</v>
      </c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59" t="s">
        <v>635</v>
      </c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 t="s">
        <v>645</v>
      </c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62" t="s">
        <v>102</v>
      </c>
      <c r="EA851" s="62"/>
      <c r="EB851" s="62"/>
      <c r="EC851" s="62"/>
      <c r="ED851" s="62"/>
      <c r="EE851" s="62"/>
      <c r="EF851" s="62"/>
      <c r="EG851" s="62"/>
      <c r="EH851" s="62"/>
      <c r="EI851" s="62"/>
      <c r="EJ851" s="62"/>
      <c r="EK851" s="62"/>
      <c r="EL851" s="62" t="s">
        <v>103</v>
      </c>
      <c r="EM851" s="62"/>
      <c r="EN851" s="62"/>
      <c r="EO851" s="62"/>
      <c r="EP851" s="62"/>
      <c r="EQ851" s="62"/>
      <c r="ER851" s="62"/>
      <c r="ES851" s="62"/>
      <c r="ET851" s="62"/>
      <c r="EU851" s="62"/>
      <c r="EV851" s="62"/>
      <c r="EW851" s="62"/>
      <c r="EX851" s="62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</row>
    <row r="852" spans="1:459" s="20" customFormat="1" ht="41.25" customHeight="1" x14ac:dyDescent="0.2">
      <c r="A852" s="43" t="s">
        <v>1083</v>
      </c>
      <c r="B852" s="44"/>
      <c r="C852" s="44"/>
      <c r="D852" s="44"/>
      <c r="E852" s="45"/>
      <c r="F852" s="76"/>
      <c r="G852" s="76"/>
      <c r="H852" s="76"/>
      <c r="I852" s="76"/>
      <c r="J852" s="76"/>
      <c r="K852" s="76"/>
      <c r="L852" s="76"/>
      <c r="M852" s="76"/>
      <c r="N852" s="76"/>
      <c r="O852" s="59"/>
      <c r="P852" s="59"/>
      <c r="Q852" s="59"/>
      <c r="R852" s="59"/>
      <c r="S852" s="59"/>
      <c r="T852" s="59"/>
      <c r="U852" s="59"/>
      <c r="V852" s="59"/>
      <c r="W852" s="59"/>
      <c r="X852" s="60" t="s">
        <v>629</v>
      </c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 t="s">
        <v>77</v>
      </c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84" t="s">
        <v>78</v>
      </c>
      <c r="AZ852" s="84"/>
      <c r="BA852" s="84"/>
      <c r="BB852" s="84"/>
      <c r="BC852" s="84"/>
      <c r="BD852" s="84"/>
      <c r="BE852" s="60" t="s">
        <v>79</v>
      </c>
      <c r="BF852" s="60"/>
      <c r="BG852" s="60"/>
      <c r="BH852" s="60"/>
      <c r="BI852" s="60"/>
      <c r="BJ852" s="60"/>
      <c r="BK852" s="60"/>
      <c r="BL852" s="60"/>
      <c r="BM852" s="60"/>
      <c r="BN852" s="62">
        <v>1</v>
      </c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80">
        <v>71701000</v>
      </c>
      <c r="BZ852" s="76"/>
      <c r="CA852" s="76"/>
      <c r="CB852" s="76"/>
      <c r="CC852" s="76"/>
      <c r="CD852" s="76"/>
      <c r="CE852" s="62" t="s">
        <v>80</v>
      </c>
      <c r="CF852" s="62"/>
      <c r="CG852" s="62"/>
      <c r="CH852" s="62"/>
      <c r="CI852" s="62"/>
      <c r="CJ852" s="62"/>
      <c r="CK852" s="62"/>
      <c r="CL852" s="62"/>
      <c r="CM852" s="62"/>
      <c r="CN852" s="61">
        <v>300000</v>
      </c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59" t="s">
        <v>635</v>
      </c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 t="s">
        <v>645</v>
      </c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62" t="s">
        <v>86</v>
      </c>
      <c r="EA852" s="62"/>
      <c r="EB852" s="62"/>
      <c r="EC852" s="62"/>
      <c r="ED852" s="62"/>
      <c r="EE852" s="62"/>
      <c r="EF852" s="62"/>
      <c r="EG852" s="62"/>
      <c r="EH852" s="62"/>
      <c r="EI852" s="62"/>
      <c r="EJ852" s="62"/>
      <c r="EK852" s="62"/>
      <c r="EL852" s="62" t="s">
        <v>84</v>
      </c>
      <c r="EM852" s="62"/>
      <c r="EN852" s="62"/>
      <c r="EO852" s="62"/>
      <c r="EP852" s="62"/>
      <c r="EQ852" s="62"/>
      <c r="ER852" s="62"/>
      <c r="ES852" s="62"/>
      <c r="ET852" s="62"/>
      <c r="EU852" s="62"/>
      <c r="EV852" s="62"/>
      <c r="EW852" s="62"/>
      <c r="EX852" s="62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19"/>
      <c r="HK852" s="19"/>
      <c r="HL852" s="19"/>
      <c r="HM852" s="19"/>
      <c r="HN852" s="19"/>
      <c r="HO852" s="19"/>
      <c r="HP852" s="19"/>
      <c r="HQ852" s="19"/>
      <c r="HR852" s="19"/>
      <c r="HS852" s="19"/>
      <c r="HT852" s="19"/>
      <c r="HU852" s="19"/>
      <c r="HV852" s="19"/>
      <c r="HW852" s="19"/>
      <c r="HX852" s="19"/>
      <c r="HY852" s="19"/>
      <c r="HZ852" s="19"/>
      <c r="IA852" s="19"/>
      <c r="IB852" s="19"/>
      <c r="IC852" s="19"/>
      <c r="ID852" s="19"/>
      <c r="IE852" s="19"/>
      <c r="IF852" s="19"/>
      <c r="IG852" s="19"/>
      <c r="IH852" s="19"/>
      <c r="II852" s="19"/>
      <c r="IJ852" s="19"/>
      <c r="IK852" s="19"/>
      <c r="IL852" s="19"/>
      <c r="IM852" s="19"/>
      <c r="IN852" s="19"/>
      <c r="IO852" s="19"/>
      <c r="IP852" s="19"/>
      <c r="IQ852" s="19"/>
      <c r="IR852" s="19"/>
      <c r="IS852" s="19"/>
      <c r="IT852" s="19"/>
      <c r="IU852" s="19"/>
      <c r="IV852" s="19"/>
      <c r="IW852" s="19"/>
      <c r="IX852" s="19"/>
      <c r="IY852" s="19"/>
      <c r="IZ852" s="19"/>
      <c r="JA852" s="19"/>
      <c r="JB852" s="19"/>
      <c r="JC852" s="19"/>
      <c r="JD852" s="19"/>
      <c r="JE852" s="19"/>
      <c r="JF852" s="19"/>
      <c r="JG852" s="19"/>
      <c r="JH852" s="19"/>
      <c r="JI852" s="19"/>
      <c r="JJ852" s="19"/>
      <c r="JK852" s="19"/>
      <c r="JL852" s="19"/>
      <c r="JM852" s="19"/>
      <c r="JN852" s="19"/>
      <c r="JO852" s="19"/>
      <c r="JP852" s="19"/>
      <c r="JQ852" s="19"/>
      <c r="JR852" s="19"/>
      <c r="JS852" s="19"/>
      <c r="JT852" s="19"/>
      <c r="JU852" s="19"/>
      <c r="JV852" s="19"/>
      <c r="JW852" s="19"/>
      <c r="JX852" s="19"/>
      <c r="JY852" s="19"/>
      <c r="JZ852" s="19"/>
      <c r="KA852" s="19"/>
      <c r="KB852" s="19"/>
      <c r="KC852" s="19"/>
      <c r="KD852" s="19"/>
      <c r="KE852" s="19"/>
      <c r="KF852" s="19"/>
      <c r="KG852" s="19"/>
      <c r="KH852" s="19"/>
      <c r="KI852" s="19"/>
      <c r="KJ852" s="19"/>
      <c r="KK852" s="19"/>
      <c r="KL852" s="19"/>
      <c r="KM852" s="19"/>
      <c r="KN852" s="19"/>
      <c r="KO852" s="19"/>
      <c r="KP852" s="19"/>
      <c r="KQ852" s="19"/>
      <c r="KR852" s="19"/>
      <c r="KS852" s="19"/>
      <c r="KT852" s="19"/>
      <c r="KU852" s="19"/>
      <c r="KV852" s="19"/>
      <c r="KW852" s="19"/>
      <c r="KX852" s="19"/>
      <c r="KY852" s="19"/>
      <c r="KZ852" s="19"/>
      <c r="LA852" s="19"/>
      <c r="LB852" s="19"/>
      <c r="LC852" s="19"/>
      <c r="LD852" s="19"/>
      <c r="LE852" s="19"/>
      <c r="LF852" s="19"/>
      <c r="LG852" s="19"/>
      <c r="LH852" s="19"/>
      <c r="LI852" s="19"/>
      <c r="LJ852" s="19"/>
      <c r="LK852" s="19"/>
      <c r="LL852" s="19"/>
      <c r="LM852" s="19"/>
      <c r="LN852" s="19"/>
      <c r="LO852" s="19"/>
      <c r="LP852" s="19"/>
      <c r="LQ852" s="19"/>
      <c r="LR852" s="19"/>
      <c r="LS852" s="19"/>
      <c r="LT852" s="19"/>
      <c r="LU852" s="19"/>
      <c r="LV852" s="19"/>
      <c r="LW852" s="19"/>
      <c r="LX852" s="19"/>
      <c r="LY852" s="19"/>
      <c r="LZ852" s="19"/>
      <c r="MA852" s="19"/>
      <c r="MB852" s="19"/>
      <c r="MC852" s="19"/>
      <c r="MD852" s="19"/>
      <c r="ME852" s="19"/>
      <c r="MF852" s="19"/>
      <c r="MG852" s="19"/>
      <c r="MH852" s="19"/>
      <c r="MI852" s="19"/>
      <c r="MJ852" s="19"/>
      <c r="MK852" s="19"/>
      <c r="ML852" s="19"/>
      <c r="MM852" s="19"/>
      <c r="MN852" s="19"/>
      <c r="MO852" s="19"/>
      <c r="MP852" s="19"/>
      <c r="MQ852" s="19"/>
      <c r="MR852" s="19"/>
      <c r="MS852" s="19"/>
      <c r="MT852" s="19"/>
      <c r="MU852" s="19"/>
      <c r="MV852" s="19"/>
      <c r="MW852" s="19"/>
      <c r="MX852" s="19"/>
      <c r="MY852" s="19"/>
      <c r="MZ852" s="19"/>
      <c r="NA852" s="19"/>
      <c r="NB852" s="19"/>
      <c r="NC852" s="19"/>
      <c r="ND852" s="19"/>
      <c r="NE852" s="19"/>
      <c r="NF852" s="19"/>
      <c r="NG852" s="19"/>
      <c r="NH852" s="19"/>
      <c r="NI852" s="19"/>
      <c r="NJ852" s="19"/>
      <c r="NK852" s="19"/>
      <c r="NL852" s="19"/>
      <c r="NM852" s="19"/>
      <c r="NN852" s="19"/>
      <c r="NO852" s="19"/>
      <c r="NP852" s="19"/>
      <c r="NQ852" s="19"/>
      <c r="NR852" s="19"/>
      <c r="NS852" s="19"/>
      <c r="NT852" s="19"/>
      <c r="NU852" s="19"/>
      <c r="NV852" s="19"/>
      <c r="NW852" s="19"/>
      <c r="NX852" s="19"/>
      <c r="NY852" s="19"/>
      <c r="NZ852" s="19"/>
      <c r="OA852" s="19"/>
      <c r="OB852" s="19"/>
      <c r="OC852" s="19"/>
      <c r="OD852" s="19"/>
      <c r="OE852" s="19"/>
      <c r="OF852" s="19"/>
      <c r="OG852" s="19"/>
      <c r="OH852" s="19"/>
      <c r="OI852" s="19"/>
      <c r="OJ852" s="19"/>
      <c r="OK852" s="19"/>
      <c r="OL852" s="19"/>
      <c r="OM852" s="19"/>
      <c r="ON852" s="19"/>
      <c r="OO852" s="19"/>
      <c r="OP852" s="19"/>
      <c r="OQ852" s="19"/>
      <c r="OR852" s="19"/>
      <c r="OS852" s="19"/>
      <c r="OT852" s="19"/>
      <c r="OU852" s="19"/>
      <c r="OV852" s="19"/>
      <c r="OW852" s="19"/>
      <c r="OX852" s="19"/>
      <c r="OY852" s="19"/>
      <c r="OZ852" s="19"/>
      <c r="PA852" s="19"/>
      <c r="PB852" s="19"/>
      <c r="PC852" s="19"/>
      <c r="PD852" s="19"/>
      <c r="PE852" s="19"/>
      <c r="PF852" s="19"/>
      <c r="PG852" s="19"/>
      <c r="PH852" s="19"/>
      <c r="PI852" s="19"/>
      <c r="PJ852" s="19"/>
      <c r="PK852" s="19"/>
      <c r="PL852" s="19"/>
      <c r="PM852" s="19"/>
      <c r="PN852" s="19"/>
      <c r="PO852" s="19"/>
      <c r="PP852" s="19"/>
      <c r="PQ852" s="19"/>
      <c r="PR852" s="19"/>
      <c r="PS852" s="19"/>
      <c r="PT852" s="19"/>
      <c r="PU852" s="19"/>
      <c r="PV852" s="19"/>
      <c r="PW852" s="19"/>
      <c r="PX852" s="19"/>
      <c r="PY852" s="19"/>
      <c r="PZ852" s="19"/>
      <c r="QA852" s="19"/>
      <c r="QB852" s="19"/>
      <c r="QC852" s="19"/>
      <c r="QD852" s="19"/>
      <c r="QE852" s="19"/>
      <c r="QF852" s="19"/>
      <c r="QG852" s="19"/>
      <c r="QH852" s="19"/>
      <c r="QI852" s="19"/>
      <c r="QJ852" s="19"/>
      <c r="QK852" s="19"/>
      <c r="QL852" s="19"/>
      <c r="QM852" s="19"/>
      <c r="QN852" s="19"/>
      <c r="QO852" s="19"/>
      <c r="QP852" s="19"/>
      <c r="QQ852" s="19"/>
    </row>
    <row r="853" spans="1:459" s="27" customFormat="1" ht="77.25" customHeight="1" x14ac:dyDescent="0.2">
      <c r="A853" s="43" t="s">
        <v>1084</v>
      </c>
      <c r="B853" s="44"/>
      <c r="C853" s="44"/>
      <c r="D853" s="44"/>
      <c r="E853" s="45"/>
      <c r="F853" s="76"/>
      <c r="G853" s="76"/>
      <c r="H853" s="76"/>
      <c r="I853" s="76"/>
      <c r="J853" s="76"/>
      <c r="K853" s="76"/>
      <c r="L853" s="76"/>
      <c r="M853" s="76"/>
      <c r="N853" s="76"/>
      <c r="O853" s="59"/>
      <c r="P853" s="59"/>
      <c r="Q853" s="59"/>
      <c r="R853" s="59"/>
      <c r="S853" s="59"/>
      <c r="T853" s="59"/>
      <c r="U853" s="59"/>
      <c r="V853" s="59"/>
      <c r="W853" s="59"/>
      <c r="X853" s="60" t="s">
        <v>559</v>
      </c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 t="s">
        <v>77</v>
      </c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84" t="s">
        <v>94</v>
      </c>
      <c r="AZ853" s="84"/>
      <c r="BA853" s="84"/>
      <c r="BB853" s="84"/>
      <c r="BC853" s="84"/>
      <c r="BD853" s="84"/>
      <c r="BE853" s="60" t="s">
        <v>95</v>
      </c>
      <c r="BF853" s="60"/>
      <c r="BG853" s="60"/>
      <c r="BH853" s="60"/>
      <c r="BI853" s="60"/>
      <c r="BJ853" s="60"/>
      <c r="BK853" s="60"/>
      <c r="BL853" s="60"/>
      <c r="BM853" s="60"/>
      <c r="BN853" s="62">
        <f>24+15+120+3+48</f>
        <v>210</v>
      </c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76" t="s">
        <v>22</v>
      </c>
      <c r="BZ853" s="76"/>
      <c r="CA853" s="76"/>
      <c r="CB853" s="76"/>
      <c r="CC853" s="76"/>
      <c r="CD853" s="76"/>
      <c r="CE853" s="62" t="s">
        <v>80</v>
      </c>
      <c r="CF853" s="62"/>
      <c r="CG853" s="62"/>
      <c r="CH853" s="62"/>
      <c r="CI853" s="62"/>
      <c r="CJ853" s="62"/>
      <c r="CK853" s="62"/>
      <c r="CL853" s="62"/>
      <c r="CM853" s="62"/>
      <c r="CN853" s="85">
        <v>2000000</v>
      </c>
      <c r="CO853" s="85"/>
      <c r="CP853" s="85"/>
      <c r="CQ853" s="85"/>
      <c r="CR853" s="85"/>
      <c r="CS853" s="85"/>
      <c r="CT853" s="85"/>
      <c r="CU853" s="85"/>
      <c r="CV853" s="85"/>
      <c r="CW853" s="85"/>
      <c r="CX853" s="85"/>
      <c r="CY853" s="85"/>
      <c r="CZ853" s="85"/>
      <c r="DA853" s="85"/>
      <c r="DB853" s="59" t="s">
        <v>636</v>
      </c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 t="s">
        <v>646</v>
      </c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62" t="s">
        <v>102</v>
      </c>
      <c r="EA853" s="62"/>
      <c r="EB853" s="62"/>
      <c r="EC853" s="62"/>
      <c r="ED853" s="62"/>
      <c r="EE853" s="62"/>
      <c r="EF853" s="62"/>
      <c r="EG853" s="62"/>
      <c r="EH853" s="62"/>
      <c r="EI853" s="62"/>
      <c r="EJ853" s="62"/>
      <c r="EK853" s="62"/>
      <c r="EL853" s="62" t="s">
        <v>103</v>
      </c>
      <c r="EM853" s="62"/>
      <c r="EN853" s="62"/>
      <c r="EO853" s="62"/>
      <c r="EP853" s="62"/>
      <c r="EQ853" s="62"/>
      <c r="ER853" s="62"/>
      <c r="ES853" s="62"/>
      <c r="ET853" s="62"/>
      <c r="EU853" s="62"/>
      <c r="EV853" s="62"/>
      <c r="EW853" s="62"/>
      <c r="EX853" s="62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  <c r="JC853" s="29"/>
      <c r="JD853" s="29"/>
      <c r="JE853" s="29"/>
      <c r="JF853" s="29"/>
      <c r="JG853" s="29"/>
      <c r="JH853" s="29"/>
      <c r="JI853" s="29"/>
      <c r="JJ853" s="29"/>
      <c r="JK853" s="29"/>
      <c r="JL853" s="29"/>
      <c r="JM853" s="29"/>
      <c r="JN853" s="29"/>
      <c r="JO853" s="29"/>
      <c r="JP853" s="29"/>
      <c r="JQ853" s="29"/>
      <c r="JR853" s="29"/>
      <c r="JS853" s="29"/>
      <c r="JT853" s="29"/>
      <c r="JU853" s="29"/>
      <c r="JV853" s="29"/>
      <c r="JW853" s="29"/>
      <c r="JX853" s="29"/>
      <c r="JY853" s="29"/>
      <c r="JZ853" s="29"/>
      <c r="KA853" s="29"/>
      <c r="KB853" s="29"/>
      <c r="KC853" s="29"/>
      <c r="KD853" s="29"/>
      <c r="KE853" s="29"/>
      <c r="KF853" s="29"/>
      <c r="KG853" s="29"/>
    </row>
    <row r="854" spans="1:459" s="20" customFormat="1" ht="38.25" customHeight="1" x14ac:dyDescent="0.2">
      <c r="A854" s="43" t="s">
        <v>1085</v>
      </c>
      <c r="B854" s="44"/>
      <c r="C854" s="44"/>
      <c r="D854" s="44"/>
      <c r="E854" s="45"/>
      <c r="F854" s="76"/>
      <c r="G854" s="76"/>
      <c r="H854" s="76"/>
      <c r="I854" s="76"/>
      <c r="J854" s="76"/>
      <c r="K854" s="76"/>
      <c r="L854" s="76"/>
      <c r="M854" s="76"/>
      <c r="N854" s="76"/>
      <c r="O854" s="59"/>
      <c r="P854" s="59"/>
      <c r="Q854" s="59"/>
      <c r="R854" s="59"/>
      <c r="S854" s="59"/>
      <c r="T854" s="59"/>
      <c r="U854" s="59"/>
      <c r="V854" s="59"/>
      <c r="W854" s="59"/>
      <c r="X854" s="60" t="s">
        <v>617</v>
      </c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 t="s">
        <v>77</v>
      </c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84" t="s">
        <v>94</v>
      </c>
      <c r="AZ854" s="84"/>
      <c r="BA854" s="84"/>
      <c r="BB854" s="84"/>
      <c r="BC854" s="84"/>
      <c r="BD854" s="84"/>
      <c r="BE854" s="60" t="s">
        <v>95</v>
      </c>
      <c r="BF854" s="60"/>
      <c r="BG854" s="60"/>
      <c r="BH854" s="60"/>
      <c r="BI854" s="60"/>
      <c r="BJ854" s="60"/>
      <c r="BK854" s="60"/>
      <c r="BL854" s="60"/>
      <c r="BM854" s="60"/>
      <c r="BN854" s="58">
        <v>300</v>
      </c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76" t="s">
        <v>22</v>
      </c>
      <c r="BZ854" s="76"/>
      <c r="CA854" s="76"/>
      <c r="CB854" s="76"/>
      <c r="CC854" s="76"/>
      <c r="CD854" s="76"/>
      <c r="CE854" s="62" t="s">
        <v>80</v>
      </c>
      <c r="CF854" s="62"/>
      <c r="CG854" s="62"/>
      <c r="CH854" s="62"/>
      <c r="CI854" s="62"/>
      <c r="CJ854" s="62"/>
      <c r="CK854" s="62"/>
      <c r="CL854" s="62"/>
      <c r="CM854" s="62"/>
      <c r="CN854" s="85">
        <v>19810750</v>
      </c>
      <c r="CO854" s="85"/>
      <c r="CP854" s="85"/>
      <c r="CQ854" s="85"/>
      <c r="CR854" s="85"/>
      <c r="CS854" s="85"/>
      <c r="CT854" s="85"/>
      <c r="CU854" s="85"/>
      <c r="CV854" s="85"/>
      <c r="CW854" s="85"/>
      <c r="CX854" s="85"/>
      <c r="CY854" s="85"/>
      <c r="CZ854" s="85"/>
      <c r="DA854" s="85"/>
      <c r="DB854" s="59" t="s">
        <v>636</v>
      </c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 t="s">
        <v>646</v>
      </c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62" t="s">
        <v>102</v>
      </c>
      <c r="EA854" s="62"/>
      <c r="EB854" s="62"/>
      <c r="EC854" s="62"/>
      <c r="ED854" s="62"/>
      <c r="EE854" s="62"/>
      <c r="EF854" s="62"/>
      <c r="EG854" s="62"/>
      <c r="EH854" s="62"/>
      <c r="EI854" s="62"/>
      <c r="EJ854" s="62"/>
      <c r="EK854" s="62"/>
      <c r="EL854" s="62" t="s">
        <v>103</v>
      </c>
      <c r="EM854" s="62"/>
      <c r="EN854" s="62"/>
      <c r="EO854" s="62"/>
      <c r="EP854" s="62"/>
      <c r="EQ854" s="62"/>
      <c r="ER854" s="62"/>
      <c r="ES854" s="62"/>
      <c r="ET854" s="62"/>
      <c r="EU854" s="62"/>
      <c r="EV854" s="62"/>
      <c r="EW854" s="62"/>
      <c r="EX854" s="62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19"/>
      <c r="HK854" s="19"/>
      <c r="HL854" s="19"/>
      <c r="HM854" s="19"/>
      <c r="HN854" s="19"/>
      <c r="HO854" s="19"/>
      <c r="HP854" s="19"/>
      <c r="HQ854" s="19"/>
      <c r="HR854" s="19"/>
      <c r="HS854" s="19"/>
      <c r="HT854" s="19"/>
      <c r="HU854" s="19"/>
      <c r="HV854" s="19"/>
      <c r="HW854" s="19"/>
      <c r="HX854" s="19"/>
      <c r="HY854" s="19"/>
      <c r="HZ854" s="19"/>
      <c r="IA854" s="19"/>
      <c r="IB854" s="19"/>
      <c r="IC854" s="19"/>
      <c r="ID854" s="19"/>
      <c r="IE854" s="19"/>
      <c r="IF854" s="19"/>
      <c r="IG854" s="19"/>
      <c r="IH854" s="19"/>
      <c r="II854" s="19"/>
      <c r="IJ854" s="19"/>
      <c r="IK854" s="19"/>
      <c r="IL854" s="19"/>
      <c r="IM854" s="19"/>
      <c r="IN854" s="19"/>
      <c r="IO854" s="19"/>
      <c r="IP854" s="19"/>
      <c r="IQ854" s="19"/>
      <c r="IR854" s="19"/>
      <c r="IS854" s="19"/>
      <c r="IT854" s="19"/>
      <c r="IU854" s="19"/>
      <c r="IV854" s="19"/>
      <c r="IW854" s="19"/>
      <c r="IX854" s="19"/>
      <c r="IY854" s="19"/>
      <c r="IZ854" s="19"/>
      <c r="JA854" s="19"/>
      <c r="JB854" s="19"/>
      <c r="JC854" s="19"/>
      <c r="JD854" s="19"/>
      <c r="JE854" s="19"/>
      <c r="JF854" s="19"/>
      <c r="JG854" s="19"/>
      <c r="JH854" s="19"/>
      <c r="JI854" s="19"/>
      <c r="JJ854" s="19"/>
      <c r="JK854" s="19"/>
      <c r="JL854" s="19"/>
      <c r="JM854" s="19"/>
      <c r="JN854" s="19"/>
      <c r="JO854" s="19"/>
      <c r="JP854" s="19"/>
      <c r="JQ854" s="19"/>
      <c r="JR854" s="19"/>
      <c r="JS854" s="19"/>
      <c r="JT854" s="19"/>
      <c r="JU854" s="19"/>
      <c r="JV854" s="19"/>
      <c r="JW854" s="19"/>
      <c r="JX854" s="19"/>
      <c r="JY854" s="19"/>
      <c r="JZ854" s="19"/>
      <c r="KA854" s="19"/>
      <c r="KB854" s="19"/>
      <c r="KC854" s="19"/>
      <c r="KD854" s="19"/>
      <c r="KE854" s="19"/>
      <c r="KF854" s="19"/>
      <c r="KG854" s="19"/>
      <c r="KH854" s="19"/>
      <c r="KI854" s="19"/>
      <c r="KJ854" s="19"/>
      <c r="KK854" s="19"/>
      <c r="KL854" s="19"/>
      <c r="KM854" s="19"/>
      <c r="KN854" s="19"/>
      <c r="KO854" s="19"/>
      <c r="KP854" s="19"/>
      <c r="KQ854" s="19"/>
      <c r="KR854" s="19"/>
      <c r="KS854" s="19"/>
      <c r="KT854" s="19"/>
      <c r="KU854" s="19"/>
      <c r="KV854" s="19"/>
      <c r="KW854" s="19"/>
      <c r="KX854" s="19"/>
      <c r="KY854" s="19"/>
      <c r="KZ854" s="19"/>
      <c r="LA854" s="19"/>
      <c r="LB854" s="19"/>
      <c r="LC854" s="19"/>
      <c r="LD854" s="19"/>
      <c r="LE854" s="19"/>
      <c r="LF854" s="19"/>
      <c r="LG854" s="19"/>
      <c r="LH854" s="19"/>
      <c r="LI854" s="19"/>
      <c r="LJ854" s="19"/>
      <c r="LK854" s="19"/>
      <c r="LL854" s="19"/>
      <c r="LM854" s="19"/>
      <c r="LN854" s="19"/>
      <c r="LO854" s="19"/>
      <c r="LP854" s="19"/>
      <c r="LQ854" s="19"/>
      <c r="LR854" s="19"/>
      <c r="LS854" s="19"/>
      <c r="LT854" s="19"/>
      <c r="LU854" s="19"/>
      <c r="LV854" s="19"/>
      <c r="LW854" s="19"/>
      <c r="LX854" s="19"/>
      <c r="LY854" s="19"/>
      <c r="LZ854" s="19"/>
      <c r="MA854" s="19"/>
      <c r="MB854" s="19"/>
      <c r="MC854" s="19"/>
      <c r="MD854" s="19"/>
      <c r="ME854" s="19"/>
      <c r="MF854" s="19"/>
      <c r="MG854" s="19"/>
      <c r="MH854" s="19"/>
      <c r="MI854" s="19"/>
      <c r="MJ854" s="19"/>
      <c r="MK854" s="19"/>
      <c r="ML854" s="19"/>
      <c r="MM854" s="19"/>
      <c r="MN854" s="19"/>
      <c r="MO854" s="19"/>
      <c r="MP854" s="19"/>
      <c r="MQ854" s="19"/>
      <c r="MR854" s="19"/>
      <c r="MS854" s="19"/>
      <c r="MT854" s="19"/>
      <c r="MU854" s="19"/>
      <c r="MV854" s="19"/>
      <c r="MW854" s="19"/>
      <c r="MX854" s="19"/>
      <c r="MY854" s="19"/>
      <c r="MZ854" s="19"/>
      <c r="NA854" s="19"/>
      <c r="NB854" s="19"/>
      <c r="NC854" s="19"/>
      <c r="ND854" s="19"/>
      <c r="NE854" s="19"/>
      <c r="NF854" s="19"/>
      <c r="NG854" s="19"/>
      <c r="NH854" s="19"/>
      <c r="NI854" s="19"/>
      <c r="NJ854" s="19"/>
      <c r="NK854" s="19"/>
      <c r="NL854" s="19"/>
      <c r="NM854" s="19"/>
      <c r="NN854" s="19"/>
      <c r="NO854" s="19"/>
      <c r="NP854" s="19"/>
      <c r="NQ854" s="19"/>
      <c r="NR854" s="19"/>
      <c r="NS854" s="19"/>
      <c r="NT854" s="19"/>
      <c r="NU854" s="19"/>
      <c r="NV854" s="19"/>
      <c r="NW854" s="19"/>
      <c r="NX854" s="19"/>
      <c r="NY854" s="19"/>
      <c r="NZ854" s="19"/>
      <c r="OA854" s="19"/>
      <c r="OB854" s="19"/>
      <c r="OC854" s="19"/>
      <c r="OD854" s="19"/>
      <c r="OE854" s="19"/>
      <c r="OF854" s="19"/>
      <c r="OG854" s="19"/>
      <c r="OH854" s="19"/>
      <c r="OI854" s="19"/>
      <c r="OJ854" s="19"/>
      <c r="OK854" s="19"/>
      <c r="OL854" s="19"/>
      <c r="OM854" s="19"/>
      <c r="ON854" s="19"/>
      <c r="OO854" s="19"/>
      <c r="OP854" s="19"/>
      <c r="OQ854" s="19"/>
      <c r="OR854" s="19"/>
      <c r="OS854" s="19"/>
      <c r="OT854" s="19"/>
      <c r="OU854" s="19"/>
      <c r="OV854" s="19"/>
      <c r="OW854" s="19"/>
      <c r="OX854" s="19"/>
      <c r="OY854" s="19"/>
      <c r="OZ854" s="19"/>
      <c r="PA854" s="19"/>
      <c r="PB854" s="19"/>
      <c r="PC854" s="19"/>
      <c r="PD854" s="19"/>
      <c r="PE854" s="19"/>
      <c r="PF854" s="19"/>
      <c r="PG854" s="19"/>
      <c r="PH854" s="19"/>
      <c r="PI854" s="19"/>
      <c r="PJ854" s="19"/>
      <c r="PK854" s="19"/>
      <c r="PL854" s="19"/>
      <c r="PM854" s="19"/>
      <c r="PN854" s="19"/>
      <c r="PO854" s="19"/>
      <c r="PP854" s="19"/>
      <c r="PQ854" s="19"/>
      <c r="PR854" s="19"/>
      <c r="PS854" s="19"/>
      <c r="PT854" s="19"/>
      <c r="PU854" s="19"/>
      <c r="PV854" s="19"/>
      <c r="PW854" s="19"/>
      <c r="PX854" s="19"/>
      <c r="PY854" s="19"/>
      <c r="PZ854" s="19"/>
      <c r="QA854" s="19"/>
      <c r="QB854" s="19"/>
      <c r="QC854" s="19"/>
      <c r="QD854" s="19"/>
      <c r="QE854" s="19"/>
      <c r="QF854" s="19"/>
      <c r="QG854" s="19"/>
      <c r="QH854" s="19"/>
      <c r="QI854" s="19"/>
      <c r="QJ854" s="19"/>
      <c r="QK854" s="19"/>
      <c r="QL854" s="19"/>
      <c r="QM854" s="19"/>
      <c r="QN854" s="19"/>
      <c r="QO854" s="19"/>
      <c r="QP854" s="19"/>
      <c r="QQ854" s="19"/>
    </row>
    <row r="855" spans="1:459" s="27" customFormat="1" ht="64.5" customHeight="1" x14ac:dyDescent="0.2">
      <c r="A855" s="43" t="s">
        <v>1086</v>
      </c>
      <c r="B855" s="44"/>
      <c r="C855" s="44"/>
      <c r="D855" s="44"/>
      <c r="E855" s="45"/>
      <c r="F855" s="76"/>
      <c r="G855" s="76"/>
      <c r="H855" s="76"/>
      <c r="I855" s="76"/>
      <c r="J855" s="76"/>
      <c r="K855" s="76"/>
      <c r="L855" s="76"/>
      <c r="M855" s="76"/>
      <c r="N855" s="76"/>
      <c r="O855" s="59"/>
      <c r="P855" s="59"/>
      <c r="Q855" s="59"/>
      <c r="R855" s="59"/>
      <c r="S855" s="59"/>
      <c r="T855" s="59"/>
      <c r="U855" s="59"/>
      <c r="V855" s="59"/>
      <c r="W855" s="59"/>
      <c r="X855" s="60" t="s">
        <v>556</v>
      </c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 t="s">
        <v>77</v>
      </c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84" t="s">
        <v>78</v>
      </c>
      <c r="AZ855" s="84"/>
      <c r="BA855" s="84"/>
      <c r="BB855" s="84"/>
      <c r="BC855" s="84"/>
      <c r="BD855" s="84"/>
      <c r="BE855" s="60" t="s">
        <v>79</v>
      </c>
      <c r="BF855" s="60"/>
      <c r="BG855" s="60"/>
      <c r="BH855" s="60"/>
      <c r="BI855" s="60"/>
      <c r="BJ855" s="60"/>
      <c r="BK855" s="60"/>
      <c r="BL855" s="60"/>
      <c r="BM855" s="60"/>
      <c r="BN855" s="59" t="s">
        <v>74</v>
      </c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76" t="s">
        <v>22</v>
      </c>
      <c r="BZ855" s="76"/>
      <c r="CA855" s="76"/>
      <c r="CB855" s="76"/>
      <c r="CC855" s="76"/>
      <c r="CD855" s="76"/>
      <c r="CE855" s="62" t="s">
        <v>80</v>
      </c>
      <c r="CF855" s="62"/>
      <c r="CG855" s="62"/>
      <c r="CH855" s="62"/>
      <c r="CI855" s="62"/>
      <c r="CJ855" s="62"/>
      <c r="CK855" s="62"/>
      <c r="CL855" s="62"/>
      <c r="CM855" s="62"/>
      <c r="CN855" s="85">
        <v>8574148</v>
      </c>
      <c r="CO855" s="85"/>
      <c r="CP855" s="85"/>
      <c r="CQ855" s="85"/>
      <c r="CR855" s="85"/>
      <c r="CS855" s="85"/>
      <c r="CT855" s="85"/>
      <c r="CU855" s="85"/>
      <c r="CV855" s="85"/>
      <c r="CW855" s="85"/>
      <c r="CX855" s="85"/>
      <c r="CY855" s="85"/>
      <c r="CZ855" s="85"/>
      <c r="DA855" s="85"/>
      <c r="DB855" s="59" t="s">
        <v>636</v>
      </c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 t="s">
        <v>646</v>
      </c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62" t="s">
        <v>102</v>
      </c>
      <c r="EA855" s="62"/>
      <c r="EB855" s="62"/>
      <c r="EC855" s="62"/>
      <c r="ED855" s="62"/>
      <c r="EE855" s="62"/>
      <c r="EF855" s="62"/>
      <c r="EG855" s="62"/>
      <c r="EH855" s="62"/>
      <c r="EI855" s="62"/>
      <c r="EJ855" s="62"/>
      <c r="EK855" s="62"/>
      <c r="EL855" s="62" t="s">
        <v>103</v>
      </c>
      <c r="EM855" s="62"/>
      <c r="EN855" s="62"/>
      <c r="EO855" s="62"/>
      <c r="EP855" s="62"/>
      <c r="EQ855" s="62"/>
      <c r="ER855" s="62"/>
      <c r="ES855" s="62"/>
      <c r="ET855" s="62"/>
      <c r="EU855" s="62"/>
      <c r="EV855" s="62"/>
      <c r="EW855" s="62"/>
      <c r="EX855" s="62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  <c r="JC855" s="29"/>
      <c r="JD855" s="29"/>
      <c r="JE855" s="29"/>
      <c r="JF855" s="29"/>
      <c r="JG855" s="29"/>
      <c r="JH855" s="29"/>
      <c r="JI855" s="29"/>
      <c r="JJ855" s="29"/>
      <c r="JK855" s="29"/>
      <c r="JL855" s="29"/>
      <c r="JM855" s="29"/>
      <c r="JN855" s="29"/>
      <c r="JO855" s="29"/>
      <c r="JP855" s="29"/>
      <c r="JQ855" s="29"/>
      <c r="JR855" s="29"/>
      <c r="JS855" s="29"/>
      <c r="JT855" s="29"/>
      <c r="JU855" s="29"/>
      <c r="JV855" s="29"/>
      <c r="JW855" s="29"/>
      <c r="JX855" s="29"/>
      <c r="JY855" s="29"/>
      <c r="JZ855" s="29"/>
      <c r="KA855" s="29"/>
      <c r="KB855" s="29"/>
      <c r="KC855" s="29"/>
      <c r="KD855" s="29"/>
      <c r="KE855" s="29"/>
      <c r="KF855" s="29"/>
      <c r="KG855" s="29"/>
    </row>
    <row r="856" spans="1:459" s="20" customFormat="1" ht="63.75" customHeight="1" x14ac:dyDescent="0.2">
      <c r="A856" s="43" t="s">
        <v>1087</v>
      </c>
      <c r="B856" s="44"/>
      <c r="C856" s="44"/>
      <c r="D856" s="44"/>
      <c r="E856" s="45"/>
      <c r="F856" s="76"/>
      <c r="G856" s="76"/>
      <c r="H856" s="76"/>
      <c r="I856" s="76"/>
      <c r="J856" s="76"/>
      <c r="K856" s="76"/>
      <c r="L856" s="76"/>
      <c r="M856" s="76"/>
      <c r="N856" s="76"/>
      <c r="O856" s="59"/>
      <c r="P856" s="59"/>
      <c r="Q856" s="59"/>
      <c r="R856" s="59"/>
      <c r="S856" s="59"/>
      <c r="T856" s="59"/>
      <c r="U856" s="59"/>
      <c r="V856" s="59"/>
      <c r="W856" s="59"/>
      <c r="X856" s="60" t="s">
        <v>618</v>
      </c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 t="s">
        <v>77</v>
      </c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84" t="s">
        <v>94</v>
      </c>
      <c r="AZ856" s="84"/>
      <c r="BA856" s="84"/>
      <c r="BB856" s="84"/>
      <c r="BC856" s="84"/>
      <c r="BD856" s="84"/>
      <c r="BE856" s="60" t="s">
        <v>95</v>
      </c>
      <c r="BF856" s="60"/>
      <c r="BG856" s="60"/>
      <c r="BH856" s="60"/>
      <c r="BI856" s="60"/>
      <c r="BJ856" s="60"/>
      <c r="BK856" s="60"/>
      <c r="BL856" s="60"/>
      <c r="BM856" s="60"/>
      <c r="BN856" s="59" t="s">
        <v>177</v>
      </c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76" t="s">
        <v>22</v>
      </c>
      <c r="BZ856" s="76"/>
      <c r="CA856" s="76"/>
      <c r="CB856" s="76"/>
      <c r="CC856" s="76"/>
      <c r="CD856" s="76"/>
      <c r="CE856" s="62" t="s">
        <v>80</v>
      </c>
      <c r="CF856" s="62"/>
      <c r="CG856" s="62"/>
      <c r="CH856" s="62"/>
      <c r="CI856" s="62"/>
      <c r="CJ856" s="62"/>
      <c r="CK856" s="62"/>
      <c r="CL856" s="62"/>
      <c r="CM856" s="62"/>
      <c r="CN856" s="85">
        <v>6402000</v>
      </c>
      <c r="CO856" s="85"/>
      <c r="CP856" s="85"/>
      <c r="CQ856" s="85"/>
      <c r="CR856" s="85"/>
      <c r="CS856" s="85"/>
      <c r="CT856" s="85"/>
      <c r="CU856" s="85"/>
      <c r="CV856" s="85"/>
      <c r="CW856" s="85"/>
      <c r="CX856" s="85"/>
      <c r="CY856" s="85"/>
      <c r="CZ856" s="85"/>
      <c r="DA856" s="85"/>
      <c r="DB856" s="59" t="s">
        <v>636</v>
      </c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 t="s">
        <v>646</v>
      </c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62" t="s">
        <v>102</v>
      </c>
      <c r="EA856" s="62"/>
      <c r="EB856" s="62"/>
      <c r="EC856" s="62"/>
      <c r="ED856" s="62"/>
      <c r="EE856" s="62"/>
      <c r="EF856" s="62"/>
      <c r="EG856" s="62"/>
      <c r="EH856" s="62"/>
      <c r="EI856" s="62"/>
      <c r="EJ856" s="62"/>
      <c r="EK856" s="62"/>
      <c r="EL856" s="62" t="s">
        <v>103</v>
      </c>
      <c r="EM856" s="62"/>
      <c r="EN856" s="62"/>
      <c r="EO856" s="62"/>
      <c r="EP856" s="62"/>
      <c r="EQ856" s="62"/>
      <c r="ER856" s="62"/>
      <c r="ES856" s="62"/>
      <c r="ET856" s="62"/>
      <c r="EU856" s="62"/>
      <c r="EV856" s="62"/>
      <c r="EW856" s="62"/>
      <c r="EX856" s="62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J856" s="19"/>
      <c r="HK856" s="19"/>
      <c r="HL856" s="19"/>
      <c r="HM856" s="19"/>
      <c r="HN856" s="19"/>
      <c r="HO856" s="19"/>
      <c r="HP856" s="19"/>
      <c r="HQ856" s="19"/>
      <c r="HR856" s="19"/>
      <c r="HS856" s="19"/>
      <c r="HT856" s="19"/>
      <c r="HU856" s="19"/>
      <c r="HV856" s="19"/>
      <c r="HW856" s="19"/>
      <c r="HX856" s="19"/>
      <c r="HY856" s="19"/>
      <c r="HZ856" s="19"/>
      <c r="IA856" s="19"/>
      <c r="IB856" s="19"/>
      <c r="IC856" s="19"/>
      <c r="ID856" s="19"/>
      <c r="IE856" s="19"/>
      <c r="IF856" s="19"/>
      <c r="IG856" s="19"/>
      <c r="IH856" s="19"/>
      <c r="II856" s="19"/>
      <c r="IJ856" s="19"/>
      <c r="IK856" s="19"/>
      <c r="IL856" s="19"/>
      <c r="IM856" s="19"/>
      <c r="IN856" s="19"/>
      <c r="IO856" s="19"/>
      <c r="IP856" s="19"/>
      <c r="IQ856" s="19"/>
      <c r="IR856" s="19"/>
      <c r="IS856" s="19"/>
      <c r="IT856" s="19"/>
      <c r="IU856" s="19"/>
      <c r="IV856" s="19"/>
      <c r="IW856" s="19"/>
      <c r="IX856" s="19"/>
      <c r="IY856" s="19"/>
      <c r="IZ856" s="19"/>
      <c r="JA856" s="19"/>
      <c r="JB856" s="19"/>
      <c r="JC856" s="19"/>
      <c r="JD856" s="19"/>
      <c r="JE856" s="19"/>
      <c r="JF856" s="19"/>
      <c r="JG856" s="19"/>
      <c r="JH856" s="19"/>
      <c r="JI856" s="19"/>
      <c r="JJ856" s="19"/>
      <c r="JK856" s="19"/>
      <c r="JL856" s="19"/>
      <c r="JM856" s="19"/>
      <c r="JN856" s="19"/>
      <c r="JO856" s="19"/>
      <c r="JP856" s="19"/>
      <c r="JQ856" s="19"/>
      <c r="JR856" s="19"/>
      <c r="JS856" s="19"/>
      <c r="JT856" s="19"/>
      <c r="JU856" s="19"/>
      <c r="JV856" s="19"/>
      <c r="JW856" s="19"/>
      <c r="JX856" s="19"/>
      <c r="JY856" s="19"/>
      <c r="JZ856" s="19"/>
      <c r="KA856" s="19"/>
      <c r="KB856" s="19"/>
      <c r="KC856" s="19"/>
      <c r="KD856" s="19"/>
      <c r="KE856" s="19"/>
      <c r="KF856" s="19"/>
      <c r="KG856" s="19"/>
      <c r="KH856" s="19"/>
      <c r="KI856" s="19"/>
      <c r="KJ856" s="19"/>
      <c r="KK856" s="19"/>
      <c r="KL856" s="19"/>
      <c r="KM856" s="19"/>
      <c r="KN856" s="19"/>
      <c r="KO856" s="19"/>
      <c r="KP856" s="19"/>
      <c r="KQ856" s="19"/>
      <c r="KR856" s="19"/>
      <c r="KS856" s="19"/>
      <c r="KT856" s="19"/>
      <c r="KU856" s="19"/>
      <c r="KV856" s="19"/>
      <c r="KW856" s="19"/>
      <c r="KX856" s="19"/>
      <c r="KY856" s="19"/>
      <c r="KZ856" s="19"/>
      <c r="LA856" s="19"/>
      <c r="LB856" s="19"/>
      <c r="LC856" s="19"/>
      <c r="LD856" s="19"/>
      <c r="LE856" s="19"/>
      <c r="LF856" s="19"/>
      <c r="LG856" s="19"/>
      <c r="LH856" s="19"/>
      <c r="LI856" s="19"/>
      <c r="LJ856" s="19"/>
      <c r="LK856" s="19"/>
      <c r="LL856" s="19"/>
      <c r="LM856" s="19"/>
      <c r="LN856" s="19"/>
      <c r="LO856" s="19"/>
      <c r="LP856" s="19"/>
      <c r="LQ856" s="19"/>
      <c r="LR856" s="19"/>
      <c r="LS856" s="19"/>
      <c r="LT856" s="19"/>
      <c r="LU856" s="19"/>
      <c r="LV856" s="19"/>
      <c r="LW856" s="19"/>
      <c r="LX856" s="19"/>
      <c r="LY856" s="19"/>
      <c r="LZ856" s="19"/>
      <c r="MA856" s="19"/>
      <c r="MB856" s="19"/>
      <c r="MC856" s="19"/>
      <c r="MD856" s="19"/>
      <c r="ME856" s="19"/>
      <c r="MF856" s="19"/>
      <c r="MG856" s="19"/>
      <c r="MH856" s="19"/>
      <c r="MI856" s="19"/>
      <c r="MJ856" s="19"/>
      <c r="MK856" s="19"/>
      <c r="ML856" s="19"/>
      <c r="MM856" s="19"/>
      <c r="MN856" s="19"/>
      <c r="MO856" s="19"/>
      <c r="MP856" s="19"/>
      <c r="MQ856" s="19"/>
      <c r="MR856" s="19"/>
      <c r="MS856" s="19"/>
      <c r="MT856" s="19"/>
      <c r="MU856" s="19"/>
      <c r="MV856" s="19"/>
      <c r="MW856" s="19"/>
      <c r="MX856" s="19"/>
      <c r="MY856" s="19"/>
      <c r="MZ856" s="19"/>
      <c r="NA856" s="19"/>
      <c r="NB856" s="19"/>
      <c r="NC856" s="19"/>
      <c r="ND856" s="19"/>
      <c r="NE856" s="19"/>
      <c r="NF856" s="19"/>
      <c r="NG856" s="19"/>
      <c r="NH856" s="19"/>
      <c r="NI856" s="19"/>
      <c r="NJ856" s="19"/>
      <c r="NK856" s="19"/>
      <c r="NL856" s="19"/>
      <c r="NM856" s="19"/>
      <c r="NN856" s="19"/>
      <c r="NO856" s="19"/>
      <c r="NP856" s="19"/>
      <c r="NQ856" s="19"/>
      <c r="NR856" s="19"/>
      <c r="NS856" s="19"/>
      <c r="NT856" s="19"/>
      <c r="NU856" s="19"/>
      <c r="NV856" s="19"/>
      <c r="NW856" s="19"/>
      <c r="NX856" s="19"/>
      <c r="NY856" s="19"/>
      <c r="NZ856" s="19"/>
      <c r="OA856" s="19"/>
      <c r="OB856" s="19"/>
      <c r="OC856" s="19"/>
      <c r="OD856" s="19"/>
      <c r="OE856" s="19"/>
      <c r="OF856" s="19"/>
      <c r="OG856" s="19"/>
      <c r="OH856" s="19"/>
      <c r="OI856" s="19"/>
      <c r="OJ856" s="19"/>
      <c r="OK856" s="19"/>
      <c r="OL856" s="19"/>
      <c r="OM856" s="19"/>
      <c r="ON856" s="19"/>
      <c r="OO856" s="19"/>
      <c r="OP856" s="19"/>
      <c r="OQ856" s="19"/>
      <c r="OR856" s="19"/>
      <c r="OS856" s="19"/>
      <c r="OT856" s="19"/>
      <c r="OU856" s="19"/>
      <c r="OV856" s="19"/>
      <c r="OW856" s="19"/>
      <c r="OX856" s="19"/>
      <c r="OY856" s="19"/>
      <c r="OZ856" s="19"/>
      <c r="PA856" s="19"/>
      <c r="PB856" s="19"/>
      <c r="PC856" s="19"/>
      <c r="PD856" s="19"/>
      <c r="PE856" s="19"/>
      <c r="PF856" s="19"/>
      <c r="PG856" s="19"/>
      <c r="PH856" s="19"/>
      <c r="PI856" s="19"/>
      <c r="PJ856" s="19"/>
      <c r="PK856" s="19"/>
      <c r="PL856" s="19"/>
      <c r="PM856" s="19"/>
      <c r="PN856" s="19"/>
      <c r="PO856" s="19"/>
      <c r="PP856" s="19"/>
      <c r="PQ856" s="19"/>
      <c r="PR856" s="19"/>
      <c r="PS856" s="19"/>
      <c r="PT856" s="19"/>
      <c r="PU856" s="19"/>
      <c r="PV856" s="19"/>
      <c r="PW856" s="19"/>
      <c r="PX856" s="19"/>
      <c r="PY856" s="19"/>
      <c r="PZ856" s="19"/>
      <c r="QA856" s="19"/>
      <c r="QB856" s="19"/>
      <c r="QC856" s="19"/>
      <c r="QD856" s="19"/>
      <c r="QE856" s="19"/>
      <c r="QF856" s="19"/>
      <c r="QG856" s="19"/>
      <c r="QH856" s="19"/>
      <c r="QI856" s="19"/>
      <c r="QJ856" s="19"/>
      <c r="QK856" s="19"/>
      <c r="QL856" s="19"/>
      <c r="QM856" s="19"/>
      <c r="QN856" s="19"/>
      <c r="QO856" s="19"/>
      <c r="QP856" s="19"/>
      <c r="QQ856" s="19"/>
    </row>
    <row r="857" spans="1:459" s="27" customFormat="1" ht="69" customHeight="1" x14ac:dyDescent="0.2">
      <c r="A857" s="43" t="s">
        <v>1088</v>
      </c>
      <c r="B857" s="44"/>
      <c r="C857" s="44"/>
      <c r="D857" s="44"/>
      <c r="E857" s="45"/>
      <c r="F857" s="76"/>
      <c r="G857" s="76"/>
      <c r="H857" s="76"/>
      <c r="I857" s="76"/>
      <c r="J857" s="76"/>
      <c r="K857" s="76"/>
      <c r="L857" s="76"/>
      <c r="M857" s="76"/>
      <c r="N857" s="76"/>
      <c r="O857" s="59"/>
      <c r="P857" s="59"/>
      <c r="Q857" s="59"/>
      <c r="R857" s="59"/>
      <c r="S857" s="59"/>
      <c r="T857" s="59"/>
      <c r="U857" s="59"/>
      <c r="V857" s="59"/>
      <c r="W857" s="59"/>
      <c r="X857" s="60" t="s">
        <v>546</v>
      </c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 t="s">
        <v>77</v>
      </c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84" t="s">
        <v>94</v>
      </c>
      <c r="AZ857" s="84"/>
      <c r="BA857" s="84"/>
      <c r="BB857" s="84"/>
      <c r="BC857" s="84"/>
      <c r="BD857" s="84"/>
      <c r="BE857" s="60" t="s">
        <v>95</v>
      </c>
      <c r="BF857" s="60"/>
      <c r="BG857" s="60"/>
      <c r="BH857" s="60"/>
      <c r="BI857" s="60"/>
      <c r="BJ857" s="60"/>
      <c r="BK857" s="60"/>
      <c r="BL857" s="60"/>
      <c r="BM857" s="60"/>
      <c r="BN857" s="80">
        <f>12+4</f>
        <v>16</v>
      </c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76" t="s">
        <v>22</v>
      </c>
      <c r="BZ857" s="76"/>
      <c r="CA857" s="76"/>
      <c r="CB857" s="76"/>
      <c r="CC857" s="76"/>
      <c r="CD857" s="76"/>
      <c r="CE857" s="62" t="s">
        <v>80</v>
      </c>
      <c r="CF857" s="62"/>
      <c r="CG857" s="62"/>
      <c r="CH857" s="62"/>
      <c r="CI857" s="62"/>
      <c r="CJ857" s="62"/>
      <c r="CK857" s="62"/>
      <c r="CL857" s="62"/>
      <c r="CM857" s="62"/>
      <c r="CN857" s="85">
        <v>2656500</v>
      </c>
      <c r="CO857" s="85"/>
      <c r="CP857" s="85"/>
      <c r="CQ857" s="85"/>
      <c r="CR857" s="85"/>
      <c r="CS857" s="85"/>
      <c r="CT857" s="85"/>
      <c r="CU857" s="85"/>
      <c r="CV857" s="85"/>
      <c r="CW857" s="85"/>
      <c r="CX857" s="85"/>
      <c r="CY857" s="85"/>
      <c r="CZ857" s="85"/>
      <c r="DA857" s="85"/>
      <c r="DB857" s="59" t="s">
        <v>636</v>
      </c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 t="s">
        <v>646</v>
      </c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62" t="s">
        <v>102</v>
      </c>
      <c r="EA857" s="62"/>
      <c r="EB857" s="62"/>
      <c r="EC857" s="62"/>
      <c r="ED857" s="62"/>
      <c r="EE857" s="62"/>
      <c r="EF857" s="62"/>
      <c r="EG857" s="62"/>
      <c r="EH857" s="62"/>
      <c r="EI857" s="62"/>
      <c r="EJ857" s="62"/>
      <c r="EK857" s="62"/>
      <c r="EL857" s="62" t="s">
        <v>103</v>
      </c>
      <c r="EM857" s="62"/>
      <c r="EN857" s="62"/>
      <c r="EO857" s="62"/>
      <c r="EP857" s="62"/>
      <c r="EQ857" s="62"/>
      <c r="ER857" s="62"/>
      <c r="ES857" s="62"/>
      <c r="ET857" s="62"/>
      <c r="EU857" s="62"/>
      <c r="EV857" s="62"/>
      <c r="EW857" s="62"/>
      <c r="EX857" s="62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  <c r="JC857" s="29"/>
      <c r="JD857" s="29"/>
      <c r="JE857" s="29"/>
      <c r="JF857" s="29"/>
      <c r="JG857" s="29"/>
      <c r="JH857" s="29"/>
      <c r="JI857" s="29"/>
      <c r="JJ857" s="29"/>
      <c r="JK857" s="29"/>
      <c r="JL857" s="29"/>
      <c r="JM857" s="29"/>
      <c r="JN857" s="29"/>
      <c r="JO857" s="29"/>
      <c r="JP857" s="29"/>
      <c r="JQ857" s="29"/>
      <c r="JR857" s="29"/>
      <c r="JS857" s="29"/>
      <c r="JT857" s="29"/>
      <c r="JU857" s="29"/>
      <c r="JV857" s="29"/>
      <c r="JW857" s="29"/>
      <c r="JX857" s="29"/>
      <c r="JY857" s="29"/>
      <c r="JZ857" s="29"/>
      <c r="KA857" s="29"/>
      <c r="KB857" s="29"/>
      <c r="KC857" s="29"/>
      <c r="KD857" s="29"/>
      <c r="KE857" s="29"/>
      <c r="KF857" s="29"/>
      <c r="KG857" s="29"/>
    </row>
    <row r="858" spans="1:459" s="20" customFormat="1" ht="80.25" customHeight="1" x14ac:dyDescent="0.2">
      <c r="A858" s="43" t="s">
        <v>1089</v>
      </c>
      <c r="B858" s="44"/>
      <c r="C858" s="44"/>
      <c r="D858" s="44"/>
      <c r="E858" s="45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60" t="s">
        <v>559</v>
      </c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 t="s">
        <v>77</v>
      </c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84" t="s">
        <v>94</v>
      </c>
      <c r="AZ858" s="84"/>
      <c r="BA858" s="84"/>
      <c r="BB858" s="84"/>
      <c r="BC858" s="84"/>
      <c r="BD858" s="84"/>
      <c r="BE858" s="60" t="s">
        <v>95</v>
      </c>
      <c r="BF858" s="60"/>
      <c r="BG858" s="60"/>
      <c r="BH858" s="60"/>
      <c r="BI858" s="60"/>
      <c r="BJ858" s="60"/>
      <c r="BK858" s="60"/>
      <c r="BL858" s="60"/>
      <c r="BM858" s="60"/>
      <c r="BN858" s="62">
        <f>24+15+120+3+48</f>
        <v>210</v>
      </c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76" t="s">
        <v>22</v>
      </c>
      <c r="BZ858" s="76"/>
      <c r="CA858" s="76"/>
      <c r="CB858" s="76"/>
      <c r="CC858" s="76"/>
      <c r="CD858" s="76"/>
      <c r="CE858" s="62" t="s">
        <v>80</v>
      </c>
      <c r="CF858" s="62"/>
      <c r="CG858" s="62"/>
      <c r="CH858" s="62"/>
      <c r="CI858" s="62"/>
      <c r="CJ858" s="62"/>
      <c r="CK858" s="62"/>
      <c r="CL858" s="62"/>
      <c r="CM858" s="62"/>
      <c r="CN858" s="85">
        <v>2000000</v>
      </c>
      <c r="CO858" s="85"/>
      <c r="CP858" s="85"/>
      <c r="CQ858" s="85"/>
      <c r="CR858" s="85"/>
      <c r="CS858" s="85"/>
      <c r="CT858" s="85"/>
      <c r="CU858" s="85"/>
      <c r="CV858" s="85"/>
      <c r="CW858" s="85"/>
      <c r="CX858" s="85"/>
      <c r="CY858" s="85"/>
      <c r="CZ858" s="85"/>
      <c r="DA858" s="85"/>
      <c r="DB858" s="59" t="s">
        <v>636</v>
      </c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 t="s">
        <v>646</v>
      </c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62" t="s">
        <v>102</v>
      </c>
      <c r="EA858" s="62"/>
      <c r="EB858" s="62"/>
      <c r="EC858" s="62"/>
      <c r="ED858" s="62"/>
      <c r="EE858" s="62"/>
      <c r="EF858" s="62"/>
      <c r="EG858" s="62"/>
      <c r="EH858" s="62"/>
      <c r="EI858" s="62"/>
      <c r="EJ858" s="62"/>
      <c r="EK858" s="62"/>
      <c r="EL858" s="62" t="s">
        <v>103</v>
      </c>
      <c r="EM858" s="62"/>
      <c r="EN858" s="62"/>
      <c r="EO858" s="62"/>
      <c r="EP858" s="62"/>
      <c r="EQ858" s="62"/>
      <c r="ER858" s="62"/>
      <c r="ES858" s="62"/>
      <c r="ET858" s="62"/>
      <c r="EU858" s="62"/>
      <c r="EV858" s="62"/>
      <c r="EW858" s="62"/>
      <c r="EX858" s="62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19"/>
      <c r="HK858" s="19"/>
      <c r="HL858" s="19"/>
      <c r="HM858" s="19"/>
      <c r="HN858" s="19"/>
      <c r="HO858" s="19"/>
      <c r="HP858" s="19"/>
      <c r="HQ858" s="19"/>
      <c r="HR858" s="19"/>
      <c r="HS858" s="19"/>
      <c r="HT858" s="19"/>
      <c r="HU858" s="19"/>
      <c r="HV858" s="19"/>
      <c r="HW858" s="19"/>
      <c r="HX858" s="19"/>
      <c r="HY858" s="19"/>
      <c r="HZ858" s="19"/>
      <c r="IA858" s="19"/>
      <c r="IB858" s="19"/>
      <c r="IC858" s="19"/>
      <c r="ID858" s="19"/>
      <c r="IE858" s="19"/>
      <c r="IF858" s="19"/>
      <c r="IG858" s="19"/>
      <c r="IH858" s="19"/>
      <c r="II858" s="19"/>
      <c r="IJ858" s="19"/>
      <c r="IK858" s="19"/>
      <c r="IL858" s="19"/>
      <c r="IM858" s="19"/>
      <c r="IN858" s="19"/>
      <c r="IO858" s="19"/>
      <c r="IP858" s="19"/>
      <c r="IQ858" s="19"/>
      <c r="IR858" s="19"/>
      <c r="IS858" s="19"/>
      <c r="IT858" s="19"/>
      <c r="IU858" s="19"/>
      <c r="IV858" s="19"/>
      <c r="IW858" s="19"/>
      <c r="IX858" s="19"/>
      <c r="IY858" s="19"/>
      <c r="IZ858" s="19"/>
      <c r="JA858" s="19"/>
      <c r="JB858" s="19"/>
      <c r="JC858" s="19"/>
      <c r="JD858" s="19"/>
      <c r="JE858" s="19"/>
      <c r="JF858" s="19"/>
      <c r="JG858" s="19"/>
      <c r="JH858" s="19"/>
      <c r="JI858" s="19"/>
      <c r="JJ858" s="19"/>
      <c r="JK858" s="19"/>
      <c r="JL858" s="19"/>
      <c r="JM858" s="19"/>
      <c r="JN858" s="19"/>
      <c r="JO858" s="19"/>
      <c r="JP858" s="19"/>
      <c r="JQ858" s="19"/>
      <c r="JR858" s="19"/>
      <c r="JS858" s="19"/>
      <c r="JT858" s="19"/>
      <c r="JU858" s="19"/>
      <c r="JV858" s="19"/>
      <c r="JW858" s="19"/>
      <c r="JX858" s="19"/>
      <c r="JY858" s="19"/>
      <c r="JZ858" s="19"/>
      <c r="KA858" s="19"/>
      <c r="KB858" s="19"/>
      <c r="KC858" s="19"/>
      <c r="KD858" s="19"/>
      <c r="KE858" s="19"/>
      <c r="KF858" s="19"/>
      <c r="KG858" s="19"/>
      <c r="KH858" s="19"/>
      <c r="KI858" s="19"/>
      <c r="KJ858" s="19"/>
      <c r="KK858" s="19"/>
      <c r="KL858" s="19"/>
      <c r="KM858" s="19"/>
      <c r="KN858" s="19"/>
      <c r="KO858" s="19"/>
      <c r="KP858" s="19"/>
      <c r="KQ858" s="19"/>
      <c r="KR858" s="19"/>
      <c r="KS858" s="19"/>
      <c r="KT858" s="19"/>
      <c r="KU858" s="19"/>
      <c r="KV858" s="19"/>
      <c r="KW858" s="19"/>
      <c r="KX858" s="19"/>
      <c r="KY858" s="19"/>
      <c r="KZ858" s="19"/>
      <c r="LA858" s="19"/>
      <c r="LB858" s="19"/>
      <c r="LC858" s="19"/>
      <c r="LD858" s="19"/>
      <c r="LE858" s="19"/>
      <c r="LF858" s="19"/>
      <c r="LG858" s="19"/>
      <c r="LH858" s="19"/>
      <c r="LI858" s="19"/>
      <c r="LJ858" s="19"/>
      <c r="LK858" s="19"/>
      <c r="LL858" s="19"/>
      <c r="LM858" s="19"/>
      <c r="LN858" s="19"/>
      <c r="LO858" s="19"/>
      <c r="LP858" s="19"/>
      <c r="LQ858" s="19"/>
      <c r="LR858" s="19"/>
      <c r="LS858" s="19"/>
      <c r="LT858" s="19"/>
      <c r="LU858" s="19"/>
      <c r="LV858" s="19"/>
      <c r="LW858" s="19"/>
      <c r="LX858" s="19"/>
      <c r="LY858" s="19"/>
      <c r="LZ858" s="19"/>
      <c r="MA858" s="19"/>
      <c r="MB858" s="19"/>
      <c r="MC858" s="19"/>
      <c r="MD858" s="19"/>
      <c r="ME858" s="19"/>
      <c r="MF858" s="19"/>
      <c r="MG858" s="19"/>
      <c r="MH858" s="19"/>
      <c r="MI858" s="19"/>
      <c r="MJ858" s="19"/>
      <c r="MK858" s="19"/>
      <c r="ML858" s="19"/>
      <c r="MM858" s="19"/>
      <c r="MN858" s="19"/>
      <c r="MO858" s="19"/>
      <c r="MP858" s="19"/>
      <c r="MQ858" s="19"/>
      <c r="MR858" s="19"/>
      <c r="MS858" s="19"/>
      <c r="MT858" s="19"/>
      <c r="MU858" s="19"/>
      <c r="MV858" s="19"/>
      <c r="MW858" s="19"/>
      <c r="MX858" s="19"/>
      <c r="MY858" s="19"/>
      <c r="MZ858" s="19"/>
      <c r="NA858" s="19"/>
      <c r="NB858" s="19"/>
      <c r="NC858" s="19"/>
      <c r="ND858" s="19"/>
      <c r="NE858" s="19"/>
      <c r="NF858" s="19"/>
      <c r="NG858" s="19"/>
      <c r="NH858" s="19"/>
      <c r="NI858" s="19"/>
      <c r="NJ858" s="19"/>
      <c r="NK858" s="19"/>
      <c r="NL858" s="19"/>
      <c r="NM858" s="19"/>
      <c r="NN858" s="19"/>
      <c r="NO858" s="19"/>
      <c r="NP858" s="19"/>
      <c r="NQ858" s="19"/>
      <c r="NR858" s="19"/>
      <c r="NS858" s="19"/>
      <c r="NT858" s="19"/>
      <c r="NU858" s="19"/>
      <c r="NV858" s="19"/>
      <c r="NW858" s="19"/>
      <c r="NX858" s="19"/>
      <c r="NY858" s="19"/>
      <c r="NZ858" s="19"/>
      <c r="OA858" s="19"/>
      <c r="OB858" s="19"/>
      <c r="OC858" s="19"/>
      <c r="OD858" s="19"/>
      <c r="OE858" s="19"/>
      <c r="OF858" s="19"/>
      <c r="OG858" s="19"/>
      <c r="OH858" s="19"/>
      <c r="OI858" s="19"/>
      <c r="OJ858" s="19"/>
      <c r="OK858" s="19"/>
      <c r="OL858" s="19"/>
      <c r="OM858" s="19"/>
      <c r="ON858" s="19"/>
      <c r="OO858" s="19"/>
      <c r="OP858" s="19"/>
      <c r="OQ858" s="19"/>
      <c r="OR858" s="19"/>
      <c r="OS858" s="19"/>
      <c r="OT858" s="19"/>
      <c r="OU858" s="19"/>
      <c r="OV858" s="19"/>
      <c r="OW858" s="19"/>
      <c r="OX858" s="19"/>
      <c r="OY858" s="19"/>
      <c r="OZ858" s="19"/>
      <c r="PA858" s="19"/>
      <c r="PB858" s="19"/>
      <c r="PC858" s="19"/>
      <c r="PD858" s="19"/>
      <c r="PE858" s="19"/>
      <c r="PF858" s="19"/>
      <c r="PG858" s="19"/>
      <c r="PH858" s="19"/>
      <c r="PI858" s="19"/>
      <c r="PJ858" s="19"/>
      <c r="PK858" s="19"/>
      <c r="PL858" s="19"/>
      <c r="PM858" s="19"/>
      <c r="PN858" s="19"/>
      <c r="PO858" s="19"/>
      <c r="PP858" s="19"/>
      <c r="PQ858" s="19"/>
      <c r="PR858" s="19"/>
      <c r="PS858" s="19"/>
      <c r="PT858" s="19"/>
      <c r="PU858" s="19"/>
      <c r="PV858" s="19"/>
      <c r="PW858" s="19"/>
      <c r="PX858" s="19"/>
      <c r="PY858" s="19"/>
      <c r="PZ858" s="19"/>
      <c r="QA858" s="19"/>
      <c r="QB858" s="19"/>
      <c r="QC858" s="19"/>
      <c r="QD858" s="19"/>
      <c r="QE858" s="19"/>
      <c r="QF858" s="19"/>
      <c r="QG858" s="19"/>
      <c r="QH858" s="19"/>
      <c r="QI858" s="19"/>
      <c r="QJ858" s="19"/>
      <c r="QK858" s="19"/>
      <c r="QL858" s="19"/>
      <c r="QM858" s="19"/>
      <c r="QN858" s="19"/>
      <c r="QO858" s="19"/>
      <c r="QP858" s="19"/>
      <c r="QQ858" s="19"/>
    </row>
    <row r="859" spans="1:459" s="20" customFormat="1" ht="42.75" customHeight="1" x14ac:dyDescent="0.2">
      <c r="A859" s="43" t="s">
        <v>1090</v>
      </c>
      <c r="B859" s="44"/>
      <c r="C859" s="44"/>
      <c r="D859" s="44"/>
      <c r="E859" s="45"/>
      <c r="F859" s="76"/>
      <c r="G859" s="76"/>
      <c r="H859" s="76"/>
      <c r="I859" s="76"/>
      <c r="J859" s="76"/>
      <c r="K859" s="76"/>
      <c r="L859" s="76"/>
      <c r="M859" s="76"/>
      <c r="N859" s="76"/>
      <c r="O859" s="59"/>
      <c r="P859" s="59"/>
      <c r="Q859" s="59"/>
      <c r="R859" s="59"/>
      <c r="S859" s="59"/>
      <c r="T859" s="59"/>
      <c r="U859" s="59"/>
      <c r="V859" s="59"/>
      <c r="W859" s="59"/>
      <c r="X859" s="60" t="s">
        <v>617</v>
      </c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 t="s">
        <v>77</v>
      </c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84" t="s">
        <v>94</v>
      </c>
      <c r="AZ859" s="84"/>
      <c r="BA859" s="84"/>
      <c r="BB859" s="84"/>
      <c r="BC859" s="84"/>
      <c r="BD859" s="84"/>
      <c r="BE859" s="60" t="s">
        <v>95</v>
      </c>
      <c r="BF859" s="60"/>
      <c r="BG859" s="60"/>
      <c r="BH859" s="60"/>
      <c r="BI859" s="60"/>
      <c r="BJ859" s="60"/>
      <c r="BK859" s="60"/>
      <c r="BL859" s="60"/>
      <c r="BM859" s="60"/>
      <c r="BN859" s="58">
        <v>300</v>
      </c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76" t="s">
        <v>22</v>
      </c>
      <c r="BZ859" s="76"/>
      <c r="CA859" s="76"/>
      <c r="CB859" s="76"/>
      <c r="CC859" s="76"/>
      <c r="CD859" s="76"/>
      <c r="CE859" s="62" t="s">
        <v>80</v>
      </c>
      <c r="CF859" s="62"/>
      <c r="CG859" s="62"/>
      <c r="CH859" s="62"/>
      <c r="CI859" s="62"/>
      <c r="CJ859" s="62"/>
      <c r="CK859" s="62"/>
      <c r="CL859" s="62"/>
      <c r="CM859" s="62"/>
      <c r="CN859" s="85">
        <v>19810750</v>
      </c>
      <c r="CO859" s="85"/>
      <c r="CP859" s="85"/>
      <c r="CQ859" s="85"/>
      <c r="CR859" s="85"/>
      <c r="CS859" s="85"/>
      <c r="CT859" s="85"/>
      <c r="CU859" s="85"/>
      <c r="CV859" s="85"/>
      <c r="CW859" s="85"/>
      <c r="CX859" s="85"/>
      <c r="CY859" s="85"/>
      <c r="CZ859" s="85"/>
      <c r="DA859" s="85"/>
      <c r="DB859" s="59" t="s">
        <v>636</v>
      </c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 t="s">
        <v>646</v>
      </c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62" t="s">
        <v>102</v>
      </c>
      <c r="EA859" s="62"/>
      <c r="EB859" s="62"/>
      <c r="EC859" s="62"/>
      <c r="ED859" s="62"/>
      <c r="EE859" s="62"/>
      <c r="EF859" s="62"/>
      <c r="EG859" s="62"/>
      <c r="EH859" s="62"/>
      <c r="EI859" s="62"/>
      <c r="EJ859" s="62"/>
      <c r="EK859" s="62"/>
      <c r="EL859" s="62" t="s">
        <v>103</v>
      </c>
      <c r="EM859" s="62"/>
      <c r="EN859" s="62"/>
      <c r="EO859" s="62"/>
      <c r="EP859" s="62"/>
      <c r="EQ859" s="62"/>
      <c r="ER859" s="62"/>
      <c r="ES859" s="62"/>
      <c r="ET859" s="62"/>
      <c r="EU859" s="62"/>
      <c r="EV859" s="62"/>
      <c r="EW859" s="62"/>
      <c r="EX859" s="62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J859" s="19"/>
      <c r="HK859" s="19"/>
      <c r="HL859" s="19"/>
      <c r="HM859" s="19"/>
      <c r="HN859" s="19"/>
      <c r="HO859" s="19"/>
      <c r="HP859" s="19"/>
      <c r="HQ859" s="19"/>
      <c r="HR859" s="19"/>
      <c r="HS859" s="19"/>
      <c r="HT859" s="19"/>
      <c r="HU859" s="19"/>
      <c r="HV859" s="19"/>
      <c r="HW859" s="19"/>
      <c r="HX859" s="19"/>
      <c r="HY859" s="19"/>
      <c r="HZ859" s="19"/>
      <c r="IA859" s="19"/>
      <c r="IB859" s="19"/>
      <c r="IC859" s="19"/>
      <c r="ID859" s="19"/>
      <c r="IE859" s="19"/>
      <c r="IF859" s="19"/>
      <c r="IG859" s="19"/>
      <c r="IH859" s="19"/>
      <c r="II859" s="19"/>
      <c r="IJ859" s="19"/>
      <c r="IK859" s="19"/>
      <c r="IL859" s="19"/>
      <c r="IM859" s="19"/>
      <c r="IN859" s="19"/>
      <c r="IO859" s="19"/>
      <c r="IP859" s="19"/>
      <c r="IQ859" s="19"/>
      <c r="IR859" s="19"/>
      <c r="IS859" s="19"/>
      <c r="IT859" s="19"/>
      <c r="IU859" s="19"/>
      <c r="IV859" s="19"/>
      <c r="IW859" s="19"/>
      <c r="IX859" s="19"/>
      <c r="IY859" s="19"/>
      <c r="IZ859" s="19"/>
      <c r="JA859" s="19"/>
      <c r="JB859" s="19"/>
      <c r="JC859" s="19"/>
      <c r="JD859" s="19"/>
      <c r="JE859" s="19"/>
      <c r="JF859" s="19"/>
      <c r="JG859" s="19"/>
      <c r="JH859" s="19"/>
      <c r="JI859" s="19"/>
      <c r="JJ859" s="19"/>
      <c r="JK859" s="19"/>
      <c r="JL859" s="19"/>
      <c r="JM859" s="19"/>
      <c r="JN859" s="19"/>
      <c r="JO859" s="19"/>
      <c r="JP859" s="19"/>
      <c r="JQ859" s="19"/>
      <c r="JR859" s="19"/>
      <c r="JS859" s="19"/>
      <c r="JT859" s="19"/>
      <c r="JU859" s="19"/>
      <c r="JV859" s="19"/>
      <c r="JW859" s="19"/>
      <c r="JX859" s="19"/>
      <c r="JY859" s="19"/>
      <c r="JZ859" s="19"/>
      <c r="KA859" s="19"/>
      <c r="KB859" s="19"/>
      <c r="KC859" s="19"/>
      <c r="KD859" s="19"/>
      <c r="KE859" s="19"/>
      <c r="KF859" s="19"/>
      <c r="KG859" s="19"/>
      <c r="KH859" s="19"/>
      <c r="KI859" s="19"/>
      <c r="KJ859" s="19"/>
      <c r="KK859" s="19"/>
      <c r="KL859" s="19"/>
      <c r="KM859" s="19"/>
      <c r="KN859" s="19"/>
      <c r="KO859" s="19"/>
      <c r="KP859" s="19"/>
      <c r="KQ859" s="19"/>
      <c r="KR859" s="19"/>
      <c r="KS859" s="19"/>
      <c r="KT859" s="19"/>
      <c r="KU859" s="19"/>
      <c r="KV859" s="19"/>
      <c r="KW859" s="19"/>
      <c r="KX859" s="19"/>
      <c r="KY859" s="19"/>
      <c r="KZ859" s="19"/>
      <c r="LA859" s="19"/>
      <c r="LB859" s="19"/>
      <c r="LC859" s="19"/>
      <c r="LD859" s="19"/>
      <c r="LE859" s="19"/>
      <c r="LF859" s="19"/>
      <c r="LG859" s="19"/>
      <c r="LH859" s="19"/>
      <c r="LI859" s="19"/>
      <c r="LJ859" s="19"/>
      <c r="LK859" s="19"/>
      <c r="LL859" s="19"/>
      <c r="LM859" s="19"/>
      <c r="LN859" s="19"/>
      <c r="LO859" s="19"/>
      <c r="LP859" s="19"/>
      <c r="LQ859" s="19"/>
      <c r="LR859" s="19"/>
      <c r="LS859" s="19"/>
      <c r="LT859" s="19"/>
      <c r="LU859" s="19"/>
      <c r="LV859" s="19"/>
      <c r="LW859" s="19"/>
      <c r="LX859" s="19"/>
      <c r="LY859" s="19"/>
      <c r="LZ859" s="19"/>
      <c r="MA859" s="19"/>
      <c r="MB859" s="19"/>
      <c r="MC859" s="19"/>
      <c r="MD859" s="19"/>
      <c r="ME859" s="19"/>
      <c r="MF859" s="19"/>
      <c r="MG859" s="19"/>
      <c r="MH859" s="19"/>
      <c r="MI859" s="19"/>
      <c r="MJ859" s="19"/>
      <c r="MK859" s="19"/>
      <c r="ML859" s="19"/>
      <c r="MM859" s="19"/>
      <c r="MN859" s="19"/>
      <c r="MO859" s="19"/>
      <c r="MP859" s="19"/>
      <c r="MQ859" s="19"/>
      <c r="MR859" s="19"/>
      <c r="MS859" s="19"/>
      <c r="MT859" s="19"/>
      <c r="MU859" s="19"/>
      <c r="MV859" s="19"/>
      <c r="MW859" s="19"/>
      <c r="MX859" s="19"/>
      <c r="MY859" s="19"/>
      <c r="MZ859" s="19"/>
      <c r="NA859" s="19"/>
      <c r="NB859" s="19"/>
      <c r="NC859" s="19"/>
      <c r="ND859" s="19"/>
      <c r="NE859" s="19"/>
      <c r="NF859" s="19"/>
      <c r="NG859" s="19"/>
      <c r="NH859" s="19"/>
      <c r="NI859" s="19"/>
      <c r="NJ859" s="19"/>
      <c r="NK859" s="19"/>
      <c r="NL859" s="19"/>
      <c r="NM859" s="19"/>
      <c r="NN859" s="19"/>
      <c r="NO859" s="19"/>
      <c r="NP859" s="19"/>
      <c r="NQ859" s="19"/>
      <c r="NR859" s="19"/>
      <c r="NS859" s="19"/>
      <c r="NT859" s="19"/>
      <c r="NU859" s="19"/>
      <c r="NV859" s="19"/>
      <c r="NW859" s="19"/>
      <c r="NX859" s="19"/>
      <c r="NY859" s="19"/>
      <c r="NZ859" s="19"/>
      <c r="OA859" s="19"/>
      <c r="OB859" s="19"/>
      <c r="OC859" s="19"/>
      <c r="OD859" s="19"/>
      <c r="OE859" s="19"/>
      <c r="OF859" s="19"/>
      <c r="OG859" s="19"/>
      <c r="OH859" s="19"/>
      <c r="OI859" s="19"/>
      <c r="OJ859" s="19"/>
      <c r="OK859" s="19"/>
      <c r="OL859" s="19"/>
      <c r="OM859" s="19"/>
      <c r="ON859" s="19"/>
      <c r="OO859" s="19"/>
      <c r="OP859" s="19"/>
      <c r="OQ859" s="19"/>
      <c r="OR859" s="19"/>
      <c r="OS859" s="19"/>
      <c r="OT859" s="19"/>
      <c r="OU859" s="19"/>
      <c r="OV859" s="19"/>
      <c r="OW859" s="19"/>
      <c r="OX859" s="19"/>
      <c r="OY859" s="19"/>
      <c r="OZ859" s="19"/>
      <c r="PA859" s="19"/>
      <c r="PB859" s="19"/>
      <c r="PC859" s="19"/>
      <c r="PD859" s="19"/>
      <c r="PE859" s="19"/>
      <c r="PF859" s="19"/>
      <c r="PG859" s="19"/>
      <c r="PH859" s="19"/>
      <c r="PI859" s="19"/>
      <c r="PJ859" s="19"/>
      <c r="PK859" s="19"/>
      <c r="PL859" s="19"/>
      <c r="PM859" s="19"/>
      <c r="PN859" s="19"/>
      <c r="PO859" s="19"/>
      <c r="PP859" s="19"/>
      <c r="PQ859" s="19"/>
      <c r="PR859" s="19"/>
      <c r="PS859" s="19"/>
      <c r="PT859" s="19"/>
      <c r="PU859" s="19"/>
      <c r="PV859" s="19"/>
      <c r="PW859" s="19"/>
      <c r="PX859" s="19"/>
      <c r="PY859" s="19"/>
      <c r="PZ859" s="19"/>
      <c r="QA859" s="19"/>
      <c r="QB859" s="19"/>
      <c r="QC859" s="19"/>
      <c r="QD859" s="19"/>
      <c r="QE859" s="19"/>
      <c r="QF859" s="19"/>
      <c r="QG859" s="19"/>
      <c r="QH859" s="19"/>
      <c r="QI859" s="19"/>
      <c r="QJ859" s="19"/>
      <c r="QK859" s="19"/>
      <c r="QL859" s="19"/>
      <c r="QM859" s="19"/>
      <c r="QN859" s="19"/>
      <c r="QO859" s="19"/>
      <c r="QP859" s="19"/>
      <c r="QQ859" s="19"/>
    </row>
    <row r="860" spans="1:459" s="20" customFormat="1" ht="63.75" customHeight="1" x14ac:dyDescent="0.2">
      <c r="A860" s="43" t="s">
        <v>1091</v>
      </c>
      <c r="B860" s="44"/>
      <c r="C860" s="44"/>
      <c r="D860" s="44"/>
      <c r="E860" s="45"/>
      <c r="F860" s="76"/>
      <c r="G860" s="76"/>
      <c r="H860" s="76"/>
      <c r="I860" s="76"/>
      <c r="J860" s="76"/>
      <c r="K860" s="76"/>
      <c r="L860" s="76"/>
      <c r="M860" s="76"/>
      <c r="N860" s="76"/>
      <c r="O860" s="59"/>
      <c r="P860" s="59"/>
      <c r="Q860" s="59"/>
      <c r="R860" s="59"/>
      <c r="S860" s="59"/>
      <c r="T860" s="59"/>
      <c r="U860" s="59"/>
      <c r="V860" s="59"/>
      <c r="W860" s="59"/>
      <c r="X860" s="60" t="s">
        <v>556</v>
      </c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 t="s">
        <v>77</v>
      </c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84" t="s">
        <v>78</v>
      </c>
      <c r="AZ860" s="84"/>
      <c r="BA860" s="84"/>
      <c r="BB860" s="84"/>
      <c r="BC860" s="84"/>
      <c r="BD860" s="84"/>
      <c r="BE860" s="60" t="s">
        <v>79</v>
      </c>
      <c r="BF860" s="60"/>
      <c r="BG860" s="60"/>
      <c r="BH860" s="60"/>
      <c r="BI860" s="60"/>
      <c r="BJ860" s="60"/>
      <c r="BK860" s="60"/>
      <c r="BL860" s="60"/>
      <c r="BM860" s="60"/>
      <c r="BN860" s="59" t="s">
        <v>74</v>
      </c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76" t="s">
        <v>22</v>
      </c>
      <c r="BZ860" s="76"/>
      <c r="CA860" s="76"/>
      <c r="CB860" s="76"/>
      <c r="CC860" s="76"/>
      <c r="CD860" s="76"/>
      <c r="CE860" s="62" t="s">
        <v>80</v>
      </c>
      <c r="CF860" s="62"/>
      <c r="CG860" s="62"/>
      <c r="CH860" s="62"/>
      <c r="CI860" s="62"/>
      <c r="CJ860" s="62"/>
      <c r="CK860" s="62"/>
      <c r="CL860" s="62"/>
      <c r="CM860" s="62"/>
      <c r="CN860" s="85">
        <v>8574148</v>
      </c>
      <c r="CO860" s="85"/>
      <c r="CP860" s="85"/>
      <c r="CQ860" s="85"/>
      <c r="CR860" s="85"/>
      <c r="CS860" s="85"/>
      <c r="CT860" s="85"/>
      <c r="CU860" s="85"/>
      <c r="CV860" s="85"/>
      <c r="CW860" s="85"/>
      <c r="CX860" s="85"/>
      <c r="CY860" s="85"/>
      <c r="CZ860" s="85"/>
      <c r="DA860" s="85"/>
      <c r="DB860" s="59" t="s">
        <v>636</v>
      </c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 t="s">
        <v>646</v>
      </c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62" t="s">
        <v>102</v>
      </c>
      <c r="EA860" s="62"/>
      <c r="EB860" s="62"/>
      <c r="EC860" s="62"/>
      <c r="ED860" s="62"/>
      <c r="EE860" s="62"/>
      <c r="EF860" s="62"/>
      <c r="EG860" s="62"/>
      <c r="EH860" s="62"/>
      <c r="EI860" s="62"/>
      <c r="EJ860" s="62"/>
      <c r="EK860" s="62"/>
      <c r="EL860" s="62" t="s">
        <v>103</v>
      </c>
      <c r="EM860" s="62"/>
      <c r="EN860" s="62"/>
      <c r="EO860" s="62"/>
      <c r="EP860" s="62"/>
      <c r="EQ860" s="62"/>
      <c r="ER860" s="62"/>
      <c r="ES860" s="62"/>
      <c r="ET860" s="62"/>
      <c r="EU860" s="62"/>
      <c r="EV860" s="62"/>
      <c r="EW860" s="62"/>
      <c r="EX860" s="62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19"/>
      <c r="HK860" s="19"/>
      <c r="HL860" s="19"/>
      <c r="HM860" s="19"/>
      <c r="HN860" s="19"/>
      <c r="HO860" s="19"/>
      <c r="HP860" s="19"/>
      <c r="HQ860" s="19"/>
      <c r="HR860" s="19"/>
      <c r="HS860" s="19"/>
      <c r="HT860" s="19"/>
      <c r="HU860" s="19"/>
      <c r="HV860" s="19"/>
      <c r="HW860" s="19"/>
      <c r="HX860" s="19"/>
      <c r="HY860" s="19"/>
      <c r="HZ860" s="19"/>
      <c r="IA860" s="19"/>
      <c r="IB860" s="19"/>
      <c r="IC860" s="19"/>
      <c r="ID860" s="19"/>
      <c r="IE860" s="19"/>
      <c r="IF860" s="19"/>
      <c r="IG860" s="19"/>
      <c r="IH860" s="19"/>
      <c r="II860" s="19"/>
      <c r="IJ860" s="19"/>
      <c r="IK860" s="19"/>
      <c r="IL860" s="19"/>
      <c r="IM860" s="19"/>
      <c r="IN860" s="19"/>
      <c r="IO860" s="19"/>
      <c r="IP860" s="19"/>
      <c r="IQ860" s="19"/>
      <c r="IR860" s="19"/>
      <c r="IS860" s="19"/>
      <c r="IT860" s="19"/>
      <c r="IU860" s="19"/>
      <c r="IV860" s="19"/>
      <c r="IW860" s="19"/>
      <c r="IX860" s="19"/>
      <c r="IY860" s="19"/>
      <c r="IZ860" s="19"/>
      <c r="JA860" s="19"/>
      <c r="JB860" s="19"/>
      <c r="JC860" s="19"/>
      <c r="JD860" s="19"/>
      <c r="JE860" s="19"/>
      <c r="JF860" s="19"/>
      <c r="JG860" s="19"/>
      <c r="JH860" s="19"/>
      <c r="JI860" s="19"/>
      <c r="JJ860" s="19"/>
      <c r="JK860" s="19"/>
      <c r="JL860" s="19"/>
      <c r="JM860" s="19"/>
      <c r="JN860" s="19"/>
      <c r="JO860" s="19"/>
      <c r="JP860" s="19"/>
      <c r="JQ860" s="19"/>
      <c r="JR860" s="19"/>
      <c r="JS860" s="19"/>
      <c r="JT860" s="19"/>
      <c r="JU860" s="19"/>
      <c r="JV860" s="19"/>
      <c r="JW860" s="19"/>
      <c r="JX860" s="19"/>
      <c r="JY860" s="19"/>
      <c r="JZ860" s="19"/>
      <c r="KA860" s="19"/>
      <c r="KB860" s="19"/>
      <c r="KC860" s="19"/>
      <c r="KD860" s="19"/>
      <c r="KE860" s="19"/>
      <c r="KF860" s="19"/>
      <c r="KG860" s="19"/>
      <c r="KH860" s="19"/>
      <c r="KI860" s="19"/>
      <c r="KJ860" s="19"/>
      <c r="KK860" s="19"/>
      <c r="KL860" s="19"/>
      <c r="KM860" s="19"/>
      <c r="KN860" s="19"/>
      <c r="KO860" s="19"/>
      <c r="KP860" s="19"/>
      <c r="KQ860" s="19"/>
      <c r="KR860" s="19"/>
      <c r="KS860" s="19"/>
      <c r="KT860" s="19"/>
      <c r="KU860" s="19"/>
      <c r="KV860" s="19"/>
      <c r="KW860" s="19"/>
      <c r="KX860" s="19"/>
      <c r="KY860" s="19"/>
      <c r="KZ860" s="19"/>
      <c r="LA860" s="19"/>
      <c r="LB860" s="19"/>
      <c r="LC860" s="19"/>
      <c r="LD860" s="19"/>
      <c r="LE860" s="19"/>
      <c r="LF860" s="19"/>
      <c r="LG860" s="19"/>
      <c r="LH860" s="19"/>
      <c r="LI860" s="19"/>
      <c r="LJ860" s="19"/>
      <c r="LK860" s="19"/>
      <c r="LL860" s="19"/>
      <c r="LM860" s="19"/>
      <c r="LN860" s="19"/>
      <c r="LO860" s="19"/>
      <c r="LP860" s="19"/>
      <c r="LQ860" s="19"/>
      <c r="LR860" s="19"/>
      <c r="LS860" s="19"/>
      <c r="LT860" s="19"/>
      <c r="LU860" s="19"/>
      <c r="LV860" s="19"/>
      <c r="LW860" s="19"/>
      <c r="LX860" s="19"/>
      <c r="LY860" s="19"/>
      <c r="LZ860" s="19"/>
      <c r="MA860" s="19"/>
      <c r="MB860" s="19"/>
      <c r="MC860" s="19"/>
      <c r="MD860" s="19"/>
      <c r="ME860" s="19"/>
      <c r="MF860" s="19"/>
      <c r="MG860" s="19"/>
      <c r="MH860" s="19"/>
      <c r="MI860" s="19"/>
      <c r="MJ860" s="19"/>
      <c r="MK860" s="19"/>
      <c r="ML860" s="19"/>
      <c r="MM860" s="19"/>
      <c r="MN860" s="19"/>
      <c r="MO860" s="19"/>
      <c r="MP860" s="19"/>
      <c r="MQ860" s="19"/>
      <c r="MR860" s="19"/>
      <c r="MS860" s="19"/>
      <c r="MT860" s="19"/>
      <c r="MU860" s="19"/>
      <c r="MV860" s="19"/>
      <c r="MW860" s="19"/>
      <c r="MX860" s="19"/>
      <c r="MY860" s="19"/>
      <c r="MZ860" s="19"/>
      <c r="NA860" s="19"/>
      <c r="NB860" s="19"/>
      <c r="NC860" s="19"/>
      <c r="ND860" s="19"/>
      <c r="NE860" s="19"/>
      <c r="NF860" s="19"/>
      <c r="NG860" s="19"/>
      <c r="NH860" s="19"/>
      <c r="NI860" s="19"/>
      <c r="NJ860" s="19"/>
      <c r="NK860" s="19"/>
      <c r="NL860" s="19"/>
      <c r="NM860" s="19"/>
      <c r="NN860" s="19"/>
      <c r="NO860" s="19"/>
      <c r="NP860" s="19"/>
      <c r="NQ860" s="19"/>
      <c r="NR860" s="19"/>
      <c r="NS860" s="19"/>
      <c r="NT860" s="19"/>
      <c r="NU860" s="19"/>
      <c r="NV860" s="19"/>
      <c r="NW860" s="19"/>
      <c r="NX860" s="19"/>
      <c r="NY860" s="19"/>
      <c r="NZ860" s="19"/>
      <c r="OA860" s="19"/>
      <c r="OB860" s="19"/>
      <c r="OC860" s="19"/>
      <c r="OD860" s="19"/>
      <c r="OE860" s="19"/>
      <c r="OF860" s="19"/>
      <c r="OG860" s="19"/>
      <c r="OH860" s="19"/>
      <c r="OI860" s="19"/>
      <c r="OJ860" s="19"/>
      <c r="OK860" s="19"/>
      <c r="OL860" s="19"/>
      <c r="OM860" s="19"/>
      <c r="ON860" s="19"/>
      <c r="OO860" s="19"/>
      <c r="OP860" s="19"/>
      <c r="OQ860" s="19"/>
      <c r="OR860" s="19"/>
      <c r="OS860" s="19"/>
      <c r="OT860" s="19"/>
      <c r="OU860" s="19"/>
      <c r="OV860" s="19"/>
      <c r="OW860" s="19"/>
      <c r="OX860" s="19"/>
      <c r="OY860" s="19"/>
      <c r="OZ860" s="19"/>
      <c r="PA860" s="19"/>
      <c r="PB860" s="19"/>
      <c r="PC860" s="19"/>
      <c r="PD860" s="19"/>
      <c r="PE860" s="19"/>
      <c r="PF860" s="19"/>
      <c r="PG860" s="19"/>
      <c r="PH860" s="19"/>
      <c r="PI860" s="19"/>
      <c r="PJ860" s="19"/>
      <c r="PK860" s="19"/>
      <c r="PL860" s="19"/>
      <c r="PM860" s="19"/>
      <c r="PN860" s="19"/>
      <c r="PO860" s="19"/>
      <c r="PP860" s="19"/>
      <c r="PQ860" s="19"/>
      <c r="PR860" s="19"/>
      <c r="PS860" s="19"/>
      <c r="PT860" s="19"/>
      <c r="PU860" s="19"/>
      <c r="PV860" s="19"/>
      <c r="PW860" s="19"/>
      <c r="PX860" s="19"/>
      <c r="PY860" s="19"/>
      <c r="PZ860" s="19"/>
      <c r="QA860" s="19"/>
      <c r="QB860" s="19"/>
      <c r="QC860" s="19"/>
      <c r="QD860" s="19"/>
      <c r="QE860" s="19"/>
      <c r="QF860" s="19"/>
      <c r="QG860" s="19"/>
      <c r="QH860" s="19"/>
      <c r="QI860" s="19"/>
      <c r="QJ860" s="19"/>
      <c r="QK860" s="19"/>
      <c r="QL860" s="19"/>
      <c r="QM860" s="19"/>
      <c r="QN860" s="19"/>
      <c r="QO860" s="19"/>
      <c r="QP860" s="19"/>
      <c r="QQ860" s="19"/>
    </row>
    <row r="861" spans="1:459" s="20" customFormat="1" ht="63.75" customHeight="1" x14ac:dyDescent="0.2">
      <c r="A861" s="43" t="s">
        <v>1092</v>
      </c>
      <c r="B861" s="44"/>
      <c r="C861" s="44"/>
      <c r="D861" s="44"/>
      <c r="E861" s="45"/>
      <c r="F861" s="76"/>
      <c r="G861" s="76"/>
      <c r="H861" s="76"/>
      <c r="I861" s="76"/>
      <c r="J861" s="76"/>
      <c r="K861" s="76"/>
      <c r="L861" s="76"/>
      <c r="M861" s="76"/>
      <c r="N861" s="76"/>
      <c r="O861" s="59"/>
      <c r="P861" s="59"/>
      <c r="Q861" s="59"/>
      <c r="R861" s="59"/>
      <c r="S861" s="59"/>
      <c r="T861" s="59"/>
      <c r="U861" s="59"/>
      <c r="V861" s="59"/>
      <c r="W861" s="59"/>
      <c r="X861" s="60" t="s">
        <v>618</v>
      </c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 t="s">
        <v>77</v>
      </c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84" t="s">
        <v>94</v>
      </c>
      <c r="AZ861" s="84"/>
      <c r="BA861" s="84"/>
      <c r="BB861" s="84"/>
      <c r="BC861" s="84"/>
      <c r="BD861" s="84"/>
      <c r="BE861" s="60" t="s">
        <v>95</v>
      </c>
      <c r="BF861" s="60"/>
      <c r="BG861" s="60"/>
      <c r="BH861" s="60"/>
      <c r="BI861" s="60"/>
      <c r="BJ861" s="60"/>
      <c r="BK861" s="60"/>
      <c r="BL861" s="60"/>
      <c r="BM861" s="60"/>
      <c r="BN861" s="59" t="s">
        <v>177</v>
      </c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76" t="s">
        <v>22</v>
      </c>
      <c r="BZ861" s="76"/>
      <c r="CA861" s="76"/>
      <c r="CB861" s="76"/>
      <c r="CC861" s="76"/>
      <c r="CD861" s="76"/>
      <c r="CE861" s="62" t="s">
        <v>80</v>
      </c>
      <c r="CF861" s="62"/>
      <c r="CG861" s="62"/>
      <c r="CH861" s="62"/>
      <c r="CI861" s="62"/>
      <c r="CJ861" s="62"/>
      <c r="CK861" s="62"/>
      <c r="CL861" s="62"/>
      <c r="CM861" s="62"/>
      <c r="CN861" s="85">
        <v>6402000</v>
      </c>
      <c r="CO861" s="85"/>
      <c r="CP861" s="85"/>
      <c r="CQ861" s="85"/>
      <c r="CR861" s="85"/>
      <c r="CS861" s="85"/>
      <c r="CT861" s="85"/>
      <c r="CU861" s="85"/>
      <c r="CV861" s="85"/>
      <c r="CW861" s="85"/>
      <c r="CX861" s="85"/>
      <c r="CY861" s="85"/>
      <c r="CZ861" s="85"/>
      <c r="DA861" s="85"/>
      <c r="DB861" s="59" t="s">
        <v>636</v>
      </c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 t="s">
        <v>646</v>
      </c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62" t="s">
        <v>102</v>
      </c>
      <c r="EA861" s="62"/>
      <c r="EB861" s="62"/>
      <c r="EC861" s="62"/>
      <c r="ED861" s="62"/>
      <c r="EE861" s="62"/>
      <c r="EF861" s="62"/>
      <c r="EG861" s="62"/>
      <c r="EH861" s="62"/>
      <c r="EI861" s="62"/>
      <c r="EJ861" s="62"/>
      <c r="EK861" s="62"/>
      <c r="EL861" s="62" t="s">
        <v>103</v>
      </c>
      <c r="EM861" s="62"/>
      <c r="EN861" s="62"/>
      <c r="EO861" s="62"/>
      <c r="EP861" s="62"/>
      <c r="EQ861" s="62"/>
      <c r="ER861" s="62"/>
      <c r="ES861" s="62"/>
      <c r="ET861" s="62"/>
      <c r="EU861" s="62"/>
      <c r="EV861" s="62"/>
      <c r="EW861" s="62"/>
      <c r="EX861" s="62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J861" s="19"/>
      <c r="HK861" s="19"/>
      <c r="HL861" s="19"/>
      <c r="HM861" s="19"/>
      <c r="HN861" s="19"/>
      <c r="HO861" s="19"/>
      <c r="HP861" s="19"/>
      <c r="HQ861" s="19"/>
      <c r="HR861" s="19"/>
      <c r="HS861" s="19"/>
      <c r="HT861" s="19"/>
      <c r="HU861" s="19"/>
      <c r="HV861" s="19"/>
      <c r="HW861" s="19"/>
      <c r="HX861" s="19"/>
      <c r="HY861" s="19"/>
      <c r="HZ861" s="19"/>
      <c r="IA861" s="19"/>
      <c r="IB861" s="19"/>
      <c r="IC861" s="19"/>
      <c r="ID861" s="19"/>
      <c r="IE861" s="19"/>
      <c r="IF861" s="19"/>
      <c r="IG861" s="19"/>
      <c r="IH861" s="19"/>
      <c r="II861" s="19"/>
      <c r="IJ861" s="19"/>
      <c r="IK861" s="19"/>
      <c r="IL861" s="19"/>
      <c r="IM861" s="19"/>
      <c r="IN861" s="19"/>
      <c r="IO861" s="19"/>
      <c r="IP861" s="19"/>
      <c r="IQ861" s="19"/>
      <c r="IR861" s="19"/>
      <c r="IS861" s="19"/>
      <c r="IT861" s="19"/>
      <c r="IU861" s="19"/>
      <c r="IV861" s="19"/>
      <c r="IW861" s="19"/>
      <c r="IX861" s="19"/>
      <c r="IY861" s="19"/>
      <c r="IZ861" s="19"/>
      <c r="JA861" s="19"/>
      <c r="JB861" s="19"/>
      <c r="JC861" s="19"/>
      <c r="JD861" s="19"/>
      <c r="JE861" s="19"/>
      <c r="JF861" s="19"/>
      <c r="JG861" s="19"/>
      <c r="JH861" s="19"/>
      <c r="JI861" s="19"/>
      <c r="JJ861" s="19"/>
      <c r="JK861" s="19"/>
      <c r="JL861" s="19"/>
      <c r="JM861" s="19"/>
      <c r="JN861" s="19"/>
      <c r="JO861" s="19"/>
      <c r="JP861" s="19"/>
      <c r="JQ861" s="19"/>
      <c r="JR861" s="19"/>
      <c r="JS861" s="19"/>
      <c r="JT861" s="19"/>
      <c r="JU861" s="19"/>
      <c r="JV861" s="19"/>
      <c r="JW861" s="19"/>
      <c r="JX861" s="19"/>
      <c r="JY861" s="19"/>
      <c r="JZ861" s="19"/>
      <c r="KA861" s="19"/>
      <c r="KB861" s="19"/>
      <c r="KC861" s="19"/>
      <c r="KD861" s="19"/>
      <c r="KE861" s="19"/>
      <c r="KF861" s="19"/>
      <c r="KG861" s="19"/>
      <c r="KH861" s="19"/>
      <c r="KI861" s="19"/>
      <c r="KJ861" s="19"/>
      <c r="KK861" s="19"/>
      <c r="KL861" s="19"/>
      <c r="KM861" s="19"/>
      <c r="KN861" s="19"/>
      <c r="KO861" s="19"/>
      <c r="KP861" s="19"/>
      <c r="KQ861" s="19"/>
      <c r="KR861" s="19"/>
      <c r="KS861" s="19"/>
      <c r="KT861" s="19"/>
      <c r="KU861" s="19"/>
      <c r="KV861" s="19"/>
      <c r="KW861" s="19"/>
      <c r="KX861" s="19"/>
      <c r="KY861" s="19"/>
      <c r="KZ861" s="19"/>
      <c r="LA861" s="19"/>
      <c r="LB861" s="19"/>
      <c r="LC861" s="19"/>
      <c r="LD861" s="19"/>
      <c r="LE861" s="19"/>
      <c r="LF861" s="19"/>
      <c r="LG861" s="19"/>
      <c r="LH861" s="19"/>
      <c r="LI861" s="19"/>
      <c r="LJ861" s="19"/>
      <c r="LK861" s="19"/>
      <c r="LL861" s="19"/>
      <c r="LM861" s="19"/>
      <c r="LN861" s="19"/>
      <c r="LO861" s="19"/>
      <c r="LP861" s="19"/>
      <c r="LQ861" s="19"/>
      <c r="LR861" s="19"/>
      <c r="LS861" s="19"/>
      <c r="LT861" s="19"/>
      <c r="LU861" s="19"/>
      <c r="LV861" s="19"/>
      <c r="LW861" s="19"/>
      <c r="LX861" s="19"/>
      <c r="LY861" s="19"/>
      <c r="LZ861" s="19"/>
      <c r="MA861" s="19"/>
      <c r="MB861" s="19"/>
      <c r="MC861" s="19"/>
      <c r="MD861" s="19"/>
      <c r="ME861" s="19"/>
      <c r="MF861" s="19"/>
      <c r="MG861" s="19"/>
      <c r="MH861" s="19"/>
      <c r="MI861" s="19"/>
      <c r="MJ861" s="19"/>
      <c r="MK861" s="19"/>
      <c r="ML861" s="19"/>
      <c r="MM861" s="19"/>
      <c r="MN861" s="19"/>
      <c r="MO861" s="19"/>
      <c r="MP861" s="19"/>
      <c r="MQ861" s="19"/>
      <c r="MR861" s="19"/>
      <c r="MS861" s="19"/>
      <c r="MT861" s="19"/>
      <c r="MU861" s="19"/>
      <c r="MV861" s="19"/>
      <c r="MW861" s="19"/>
      <c r="MX861" s="19"/>
      <c r="MY861" s="19"/>
      <c r="MZ861" s="19"/>
      <c r="NA861" s="19"/>
      <c r="NB861" s="19"/>
      <c r="NC861" s="19"/>
      <c r="ND861" s="19"/>
      <c r="NE861" s="19"/>
      <c r="NF861" s="19"/>
      <c r="NG861" s="19"/>
      <c r="NH861" s="19"/>
      <c r="NI861" s="19"/>
      <c r="NJ861" s="19"/>
      <c r="NK861" s="19"/>
      <c r="NL861" s="19"/>
      <c r="NM861" s="19"/>
      <c r="NN861" s="19"/>
      <c r="NO861" s="19"/>
      <c r="NP861" s="19"/>
      <c r="NQ861" s="19"/>
      <c r="NR861" s="19"/>
      <c r="NS861" s="19"/>
      <c r="NT861" s="19"/>
      <c r="NU861" s="19"/>
      <c r="NV861" s="19"/>
      <c r="NW861" s="19"/>
      <c r="NX861" s="19"/>
      <c r="NY861" s="19"/>
      <c r="NZ861" s="19"/>
      <c r="OA861" s="19"/>
      <c r="OB861" s="19"/>
      <c r="OC861" s="19"/>
      <c r="OD861" s="19"/>
      <c r="OE861" s="19"/>
      <c r="OF861" s="19"/>
      <c r="OG861" s="19"/>
      <c r="OH861" s="19"/>
      <c r="OI861" s="19"/>
      <c r="OJ861" s="19"/>
      <c r="OK861" s="19"/>
      <c r="OL861" s="19"/>
      <c r="OM861" s="19"/>
      <c r="ON861" s="19"/>
      <c r="OO861" s="19"/>
      <c r="OP861" s="19"/>
      <c r="OQ861" s="19"/>
      <c r="OR861" s="19"/>
      <c r="OS861" s="19"/>
      <c r="OT861" s="19"/>
      <c r="OU861" s="19"/>
      <c r="OV861" s="19"/>
      <c r="OW861" s="19"/>
      <c r="OX861" s="19"/>
      <c r="OY861" s="19"/>
      <c r="OZ861" s="19"/>
      <c r="PA861" s="19"/>
      <c r="PB861" s="19"/>
      <c r="PC861" s="19"/>
      <c r="PD861" s="19"/>
      <c r="PE861" s="19"/>
      <c r="PF861" s="19"/>
      <c r="PG861" s="19"/>
      <c r="PH861" s="19"/>
      <c r="PI861" s="19"/>
      <c r="PJ861" s="19"/>
      <c r="PK861" s="19"/>
      <c r="PL861" s="19"/>
      <c r="PM861" s="19"/>
      <c r="PN861" s="19"/>
      <c r="PO861" s="19"/>
      <c r="PP861" s="19"/>
      <c r="PQ861" s="19"/>
      <c r="PR861" s="19"/>
      <c r="PS861" s="19"/>
      <c r="PT861" s="19"/>
      <c r="PU861" s="19"/>
      <c r="PV861" s="19"/>
      <c r="PW861" s="19"/>
      <c r="PX861" s="19"/>
      <c r="PY861" s="19"/>
      <c r="PZ861" s="19"/>
      <c r="QA861" s="19"/>
      <c r="QB861" s="19"/>
      <c r="QC861" s="19"/>
      <c r="QD861" s="19"/>
      <c r="QE861" s="19"/>
      <c r="QF861" s="19"/>
      <c r="QG861" s="19"/>
      <c r="QH861" s="19"/>
      <c r="QI861" s="19"/>
      <c r="QJ861" s="19"/>
      <c r="QK861" s="19"/>
      <c r="QL861" s="19"/>
      <c r="QM861" s="19"/>
      <c r="QN861" s="19"/>
      <c r="QO861" s="19"/>
      <c r="QP861" s="19"/>
      <c r="QQ861" s="19"/>
    </row>
    <row r="862" spans="1:459" s="20" customFormat="1" ht="63.75" customHeight="1" x14ac:dyDescent="0.2">
      <c r="A862" s="43" t="s">
        <v>1093</v>
      </c>
      <c r="B862" s="44"/>
      <c r="C862" s="44"/>
      <c r="D862" s="44"/>
      <c r="E862" s="45"/>
      <c r="F862" s="76"/>
      <c r="G862" s="76"/>
      <c r="H862" s="76"/>
      <c r="I862" s="76"/>
      <c r="J862" s="76"/>
      <c r="K862" s="76"/>
      <c r="L862" s="76"/>
      <c r="M862" s="76"/>
      <c r="N862" s="76"/>
      <c r="O862" s="59"/>
      <c r="P862" s="59"/>
      <c r="Q862" s="59"/>
      <c r="R862" s="59"/>
      <c r="S862" s="59"/>
      <c r="T862" s="59"/>
      <c r="U862" s="59"/>
      <c r="V862" s="59"/>
      <c r="W862" s="59"/>
      <c r="X862" s="60" t="s">
        <v>546</v>
      </c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 t="s">
        <v>77</v>
      </c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84" t="s">
        <v>94</v>
      </c>
      <c r="AZ862" s="84"/>
      <c r="BA862" s="84"/>
      <c r="BB862" s="84"/>
      <c r="BC862" s="84"/>
      <c r="BD862" s="84"/>
      <c r="BE862" s="60" t="s">
        <v>95</v>
      </c>
      <c r="BF862" s="60"/>
      <c r="BG862" s="60"/>
      <c r="BH862" s="60"/>
      <c r="BI862" s="60"/>
      <c r="BJ862" s="60"/>
      <c r="BK862" s="60"/>
      <c r="BL862" s="60"/>
      <c r="BM862" s="60"/>
      <c r="BN862" s="80">
        <f>12+4</f>
        <v>16</v>
      </c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76" t="s">
        <v>22</v>
      </c>
      <c r="BZ862" s="76"/>
      <c r="CA862" s="76"/>
      <c r="CB862" s="76"/>
      <c r="CC862" s="76"/>
      <c r="CD862" s="76"/>
      <c r="CE862" s="62" t="s">
        <v>80</v>
      </c>
      <c r="CF862" s="62"/>
      <c r="CG862" s="62"/>
      <c r="CH862" s="62"/>
      <c r="CI862" s="62"/>
      <c r="CJ862" s="62"/>
      <c r="CK862" s="62"/>
      <c r="CL862" s="62"/>
      <c r="CM862" s="62"/>
      <c r="CN862" s="85">
        <v>2656500</v>
      </c>
      <c r="CO862" s="85"/>
      <c r="CP862" s="85"/>
      <c r="CQ862" s="85"/>
      <c r="CR862" s="85"/>
      <c r="CS862" s="85"/>
      <c r="CT862" s="85"/>
      <c r="CU862" s="85"/>
      <c r="CV862" s="85"/>
      <c r="CW862" s="85"/>
      <c r="CX862" s="85"/>
      <c r="CY862" s="85"/>
      <c r="CZ862" s="85"/>
      <c r="DA862" s="85"/>
      <c r="DB862" s="59" t="s">
        <v>636</v>
      </c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 t="s">
        <v>646</v>
      </c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62" t="s">
        <v>102</v>
      </c>
      <c r="EA862" s="62"/>
      <c r="EB862" s="62"/>
      <c r="EC862" s="62"/>
      <c r="ED862" s="62"/>
      <c r="EE862" s="62"/>
      <c r="EF862" s="62"/>
      <c r="EG862" s="62"/>
      <c r="EH862" s="62"/>
      <c r="EI862" s="62"/>
      <c r="EJ862" s="62"/>
      <c r="EK862" s="62"/>
      <c r="EL862" s="62" t="s">
        <v>103</v>
      </c>
      <c r="EM862" s="62"/>
      <c r="EN862" s="62"/>
      <c r="EO862" s="62"/>
      <c r="EP862" s="62"/>
      <c r="EQ862" s="62"/>
      <c r="ER862" s="62"/>
      <c r="ES862" s="62"/>
      <c r="ET862" s="62"/>
      <c r="EU862" s="62"/>
      <c r="EV862" s="62"/>
      <c r="EW862" s="62"/>
      <c r="EX862" s="62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19"/>
      <c r="HK862" s="19"/>
      <c r="HL862" s="19"/>
      <c r="HM862" s="19"/>
      <c r="HN862" s="19"/>
      <c r="HO862" s="19"/>
      <c r="HP862" s="19"/>
      <c r="HQ862" s="19"/>
      <c r="HR862" s="19"/>
      <c r="HS862" s="19"/>
      <c r="HT862" s="19"/>
      <c r="HU862" s="19"/>
      <c r="HV862" s="19"/>
      <c r="HW862" s="19"/>
      <c r="HX862" s="19"/>
      <c r="HY862" s="19"/>
      <c r="HZ862" s="19"/>
      <c r="IA862" s="19"/>
      <c r="IB862" s="19"/>
      <c r="IC862" s="19"/>
      <c r="ID862" s="19"/>
      <c r="IE862" s="19"/>
      <c r="IF862" s="19"/>
      <c r="IG862" s="19"/>
      <c r="IH862" s="19"/>
      <c r="II862" s="19"/>
      <c r="IJ862" s="19"/>
      <c r="IK862" s="19"/>
      <c r="IL862" s="19"/>
      <c r="IM862" s="19"/>
      <c r="IN862" s="19"/>
      <c r="IO862" s="19"/>
      <c r="IP862" s="19"/>
      <c r="IQ862" s="19"/>
      <c r="IR862" s="19"/>
      <c r="IS862" s="19"/>
      <c r="IT862" s="19"/>
      <c r="IU862" s="19"/>
      <c r="IV862" s="19"/>
      <c r="IW862" s="19"/>
      <c r="IX862" s="19"/>
      <c r="IY862" s="19"/>
      <c r="IZ862" s="19"/>
      <c r="JA862" s="19"/>
      <c r="JB862" s="19"/>
      <c r="JC862" s="19"/>
      <c r="JD862" s="19"/>
      <c r="JE862" s="19"/>
      <c r="JF862" s="19"/>
      <c r="JG862" s="19"/>
      <c r="JH862" s="19"/>
      <c r="JI862" s="19"/>
      <c r="JJ862" s="19"/>
      <c r="JK862" s="19"/>
      <c r="JL862" s="19"/>
      <c r="JM862" s="19"/>
      <c r="JN862" s="19"/>
      <c r="JO862" s="19"/>
      <c r="JP862" s="19"/>
      <c r="JQ862" s="19"/>
      <c r="JR862" s="19"/>
      <c r="JS862" s="19"/>
      <c r="JT862" s="19"/>
      <c r="JU862" s="19"/>
      <c r="JV862" s="19"/>
      <c r="JW862" s="19"/>
      <c r="JX862" s="19"/>
      <c r="JY862" s="19"/>
      <c r="JZ862" s="19"/>
      <c r="KA862" s="19"/>
      <c r="KB862" s="19"/>
      <c r="KC862" s="19"/>
      <c r="KD862" s="19"/>
      <c r="KE862" s="19"/>
      <c r="KF862" s="19"/>
      <c r="KG862" s="19"/>
      <c r="KH862" s="19"/>
      <c r="KI862" s="19"/>
      <c r="KJ862" s="19"/>
      <c r="KK862" s="19"/>
      <c r="KL862" s="19"/>
      <c r="KM862" s="19"/>
      <c r="KN862" s="19"/>
      <c r="KO862" s="19"/>
      <c r="KP862" s="19"/>
      <c r="KQ862" s="19"/>
      <c r="KR862" s="19"/>
      <c r="KS862" s="19"/>
      <c r="KT862" s="19"/>
      <c r="KU862" s="19"/>
      <c r="KV862" s="19"/>
      <c r="KW862" s="19"/>
      <c r="KX862" s="19"/>
      <c r="KY862" s="19"/>
      <c r="KZ862" s="19"/>
      <c r="LA862" s="19"/>
      <c r="LB862" s="19"/>
      <c r="LC862" s="19"/>
      <c r="LD862" s="19"/>
      <c r="LE862" s="19"/>
      <c r="LF862" s="19"/>
      <c r="LG862" s="19"/>
      <c r="LH862" s="19"/>
      <c r="LI862" s="19"/>
      <c r="LJ862" s="19"/>
      <c r="LK862" s="19"/>
      <c r="LL862" s="19"/>
      <c r="LM862" s="19"/>
      <c r="LN862" s="19"/>
      <c r="LO862" s="19"/>
      <c r="LP862" s="19"/>
      <c r="LQ862" s="19"/>
      <c r="LR862" s="19"/>
      <c r="LS862" s="19"/>
      <c r="LT862" s="19"/>
      <c r="LU862" s="19"/>
      <c r="LV862" s="19"/>
      <c r="LW862" s="19"/>
      <c r="LX862" s="19"/>
      <c r="LY862" s="19"/>
      <c r="LZ862" s="19"/>
      <c r="MA862" s="19"/>
      <c r="MB862" s="19"/>
      <c r="MC862" s="19"/>
      <c r="MD862" s="19"/>
      <c r="ME862" s="19"/>
      <c r="MF862" s="19"/>
      <c r="MG862" s="19"/>
      <c r="MH862" s="19"/>
      <c r="MI862" s="19"/>
      <c r="MJ862" s="19"/>
      <c r="MK862" s="19"/>
      <c r="ML862" s="19"/>
      <c r="MM862" s="19"/>
      <c r="MN862" s="19"/>
      <c r="MO862" s="19"/>
      <c r="MP862" s="19"/>
      <c r="MQ862" s="19"/>
      <c r="MR862" s="19"/>
      <c r="MS862" s="19"/>
      <c r="MT862" s="19"/>
      <c r="MU862" s="19"/>
      <c r="MV862" s="19"/>
      <c r="MW862" s="19"/>
      <c r="MX862" s="19"/>
      <c r="MY862" s="19"/>
      <c r="MZ862" s="19"/>
      <c r="NA862" s="19"/>
      <c r="NB862" s="19"/>
      <c r="NC862" s="19"/>
      <c r="ND862" s="19"/>
      <c r="NE862" s="19"/>
      <c r="NF862" s="19"/>
      <c r="NG862" s="19"/>
      <c r="NH862" s="19"/>
      <c r="NI862" s="19"/>
      <c r="NJ862" s="19"/>
      <c r="NK862" s="19"/>
      <c r="NL862" s="19"/>
      <c r="NM862" s="19"/>
      <c r="NN862" s="19"/>
      <c r="NO862" s="19"/>
      <c r="NP862" s="19"/>
      <c r="NQ862" s="19"/>
      <c r="NR862" s="19"/>
      <c r="NS862" s="19"/>
      <c r="NT862" s="19"/>
      <c r="NU862" s="19"/>
      <c r="NV862" s="19"/>
      <c r="NW862" s="19"/>
      <c r="NX862" s="19"/>
      <c r="NY862" s="19"/>
      <c r="NZ862" s="19"/>
      <c r="OA862" s="19"/>
      <c r="OB862" s="19"/>
      <c r="OC862" s="19"/>
      <c r="OD862" s="19"/>
      <c r="OE862" s="19"/>
      <c r="OF862" s="19"/>
      <c r="OG862" s="19"/>
      <c r="OH862" s="19"/>
      <c r="OI862" s="19"/>
      <c r="OJ862" s="19"/>
      <c r="OK862" s="19"/>
      <c r="OL862" s="19"/>
      <c r="OM862" s="19"/>
      <c r="ON862" s="19"/>
      <c r="OO862" s="19"/>
      <c r="OP862" s="19"/>
      <c r="OQ862" s="19"/>
      <c r="OR862" s="19"/>
      <c r="OS862" s="19"/>
      <c r="OT862" s="19"/>
      <c r="OU862" s="19"/>
      <c r="OV862" s="19"/>
      <c r="OW862" s="19"/>
      <c r="OX862" s="19"/>
      <c r="OY862" s="19"/>
      <c r="OZ862" s="19"/>
      <c r="PA862" s="19"/>
      <c r="PB862" s="19"/>
      <c r="PC862" s="19"/>
      <c r="PD862" s="19"/>
      <c r="PE862" s="19"/>
      <c r="PF862" s="19"/>
      <c r="PG862" s="19"/>
      <c r="PH862" s="19"/>
      <c r="PI862" s="19"/>
      <c r="PJ862" s="19"/>
      <c r="PK862" s="19"/>
      <c r="PL862" s="19"/>
      <c r="PM862" s="19"/>
      <c r="PN862" s="19"/>
      <c r="PO862" s="19"/>
      <c r="PP862" s="19"/>
      <c r="PQ862" s="19"/>
      <c r="PR862" s="19"/>
      <c r="PS862" s="19"/>
      <c r="PT862" s="19"/>
      <c r="PU862" s="19"/>
      <c r="PV862" s="19"/>
      <c r="PW862" s="19"/>
      <c r="PX862" s="19"/>
      <c r="PY862" s="19"/>
      <c r="PZ862" s="19"/>
      <c r="QA862" s="19"/>
      <c r="QB862" s="19"/>
      <c r="QC862" s="19"/>
      <c r="QD862" s="19"/>
      <c r="QE862" s="19"/>
      <c r="QF862" s="19"/>
      <c r="QG862" s="19"/>
      <c r="QH862" s="19"/>
      <c r="QI862" s="19"/>
      <c r="QJ862" s="19"/>
      <c r="QK862" s="19"/>
      <c r="QL862" s="19"/>
      <c r="QM862" s="19"/>
      <c r="QN862" s="19"/>
      <c r="QO862" s="19"/>
      <c r="QP862" s="19"/>
      <c r="QQ862" s="19"/>
    </row>
    <row r="863" spans="1:459" s="20" customFormat="1" ht="76.5" customHeight="1" x14ac:dyDescent="0.2">
      <c r="A863" s="43" t="s">
        <v>1094</v>
      </c>
      <c r="B863" s="44"/>
      <c r="C863" s="44"/>
      <c r="D863" s="44"/>
      <c r="E863" s="45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60" t="s">
        <v>559</v>
      </c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 t="s">
        <v>77</v>
      </c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84" t="s">
        <v>94</v>
      </c>
      <c r="AZ863" s="84"/>
      <c r="BA863" s="84"/>
      <c r="BB863" s="84"/>
      <c r="BC863" s="84"/>
      <c r="BD863" s="84"/>
      <c r="BE863" s="60" t="s">
        <v>95</v>
      </c>
      <c r="BF863" s="60"/>
      <c r="BG863" s="60"/>
      <c r="BH863" s="60"/>
      <c r="BI863" s="60"/>
      <c r="BJ863" s="60"/>
      <c r="BK863" s="60"/>
      <c r="BL863" s="60"/>
      <c r="BM863" s="60"/>
      <c r="BN863" s="62">
        <f>24+15+120+3+48</f>
        <v>210</v>
      </c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76" t="s">
        <v>22</v>
      </c>
      <c r="BZ863" s="76"/>
      <c r="CA863" s="76"/>
      <c r="CB863" s="76"/>
      <c r="CC863" s="76"/>
      <c r="CD863" s="76"/>
      <c r="CE863" s="62" t="s">
        <v>80</v>
      </c>
      <c r="CF863" s="62"/>
      <c r="CG863" s="62"/>
      <c r="CH863" s="62"/>
      <c r="CI863" s="62"/>
      <c r="CJ863" s="62"/>
      <c r="CK863" s="62"/>
      <c r="CL863" s="62"/>
      <c r="CM863" s="62"/>
      <c r="CN863" s="85">
        <v>2000000</v>
      </c>
      <c r="CO863" s="85"/>
      <c r="CP863" s="85"/>
      <c r="CQ863" s="85"/>
      <c r="CR863" s="85"/>
      <c r="CS863" s="85"/>
      <c r="CT863" s="85"/>
      <c r="CU863" s="85"/>
      <c r="CV863" s="85"/>
      <c r="CW863" s="85"/>
      <c r="CX863" s="85"/>
      <c r="CY863" s="85"/>
      <c r="CZ863" s="85"/>
      <c r="DA863" s="85"/>
      <c r="DB863" s="59" t="s">
        <v>636</v>
      </c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 t="s">
        <v>646</v>
      </c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62" t="s">
        <v>102</v>
      </c>
      <c r="EA863" s="62"/>
      <c r="EB863" s="62"/>
      <c r="EC863" s="62"/>
      <c r="ED863" s="62"/>
      <c r="EE863" s="62"/>
      <c r="EF863" s="62"/>
      <c r="EG863" s="62"/>
      <c r="EH863" s="62"/>
      <c r="EI863" s="62"/>
      <c r="EJ863" s="62"/>
      <c r="EK863" s="62"/>
      <c r="EL863" s="62" t="s">
        <v>103</v>
      </c>
      <c r="EM863" s="62"/>
      <c r="EN863" s="62"/>
      <c r="EO863" s="62"/>
      <c r="EP863" s="62"/>
      <c r="EQ863" s="62"/>
      <c r="ER863" s="62"/>
      <c r="ES863" s="62"/>
      <c r="ET863" s="62"/>
      <c r="EU863" s="62"/>
      <c r="EV863" s="62"/>
      <c r="EW863" s="62"/>
      <c r="EX863" s="62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19"/>
      <c r="HK863" s="19"/>
      <c r="HL863" s="19"/>
      <c r="HM863" s="19"/>
      <c r="HN863" s="19"/>
      <c r="HO863" s="19"/>
      <c r="HP863" s="19"/>
      <c r="HQ863" s="19"/>
      <c r="HR863" s="19"/>
      <c r="HS863" s="19"/>
      <c r="HT863" s="19"/>
      <c r="HU863" s="19"/>
      <c r="HV863" s="19"/>
      <c r="HW863" s="19"/>
      <c r="HX863" s="19"/>
      <c r="HY863" s="19"/>
      <c r="HZ863" s="19"/>
      <c r="IA863" s="19"/>
      <c r="IB863" s="19"/>
      <c r="IC863" s="19"/>
      <c r="ID863" s="19"/>
      <c r="IE863" s="19"/>
      <c r="IF863" s="19"/>
      <c r="IG863" s="19"/>
      <c r="IH863" s="19"/>
      <c r="II863" s="19"/>
      <c r="IJ863" s="19"/>
      <c r="IK863" s="19"/>
      <c r="IL863" s="19"/>
      <c r="IM863" s="19"/>
      <c r="IN863" s="19"/>
      <c r="IO863" s="19"/>
      <c r="IP863" s="19"/>
      <c r="IQ863" s="19"/>
      <c r="IR863" s="19"/>
      <c r="IS863" s="19"/>
      <c r="IT863" s="19"/>
      <c r="IU863" s="19"/>
      <c r="IV863" s="19"/>
      <c r="IW863" s="19"/>
      <c r="IX863" s="19"/>
      <c r="IY863" s="19"/>
      <c r="IZ863" s="19"/>
      <c r="JA863" s="19"/>
      <c r="JB863" s="19"/>
      <c r="JC863" s="19"/>
      <c r="JD863" s="19"/>
      <c r="JE863" s="19"/>
      <c r="JF863" s="19"/>
      <c r="JG863" s="19"/>
      <c r="JH863" s="19"/>
      <c r="JI863" s="19"/>
      <c r="JJ863" s="19"/>
      <c r="JK863" s="19"/>
      <c r="JL863" s="19"/>
      <c r="JM863" s="19"/>
      <c r="JN863" s="19"/>
      <c r="JO863" s="19"/>
      <c r="JP863" s="19"/>
      <c r="JQ863" s="19"/>
      <c r="JR863" s="19"/>
      <c r="JS863" s="19"/>
      <c r="JT863" s="19"/>
      <c r="JU863" s="19"/>
      <c r="JV863" s="19"/>
      <c r="JW863" s="19"/>
      <c r="JX863" s="19"/>
      <c r="JY863" s="19"/>
      <c r="JZ863" s="19"/>
      <c r="KA863" s="19"/>
      <c r="KB863" s="19"/>
      <c r="KC863" s="19"/>
      <c r="KD863" s="19"/>
      <c r="KE863" s="19"/>
      <c r="KF863" s="19"/>
      <c r="KG863" s="19"/>
      <c r="KH863" s="19"/>
      <c r="KI863" s="19"/>
      <c r="KJ863" s="19"/>
      <c r="KK863" s="19"/>
      <c r="KL863" s="19"/>
      <c r="KM863" s="19"/>
      <c r="KN863" s="19"/>
      <c r="KO863" s="19"/>
      <c r="KP863" s="19"/>
      <c r="KQ863" s="19"/>
      <c r="KR863" s="19"/>
      <c r="KS863" s="19"/>
      <c r="KT863" s="19"/>
      <c r="KU863" s="19"/>
      <c r="KV863" s="19"/>
      <c r="KW863" s="19"/>
      <c r="KX863" s="19"/>
      <c r="KY863" s="19"/>
      <c r="KZ863" s="19"/>
      <c r="LA863" s="19"/>
      <c r="LB863" s="19"/>
      <c r="LC863" s="19"/>
      <c r="LD863" s="19"/>
      <c r="LE863" s="19"/>
      <c r="LF863" s="19"/>
      <c r="LG863" s="19"/>
      <c r="LH863" s="19"/>
      <c r="LI863" s="19"/>
      <c r="LJ863" s="19"/>
      <c r="LK863" s="19"/>
      <c r="LL863" s="19"/>
      <c r="LM863" s="19"/>
      <c r="LN863" s="19"/>
      <c r="LO863" s="19"/>
      <c r="LP863" s="19"/>
      <c r="LQ863" s="19"/>
      <c r="LR863" s="19"/>
      <c r="LS863" s="19"/>
      <c r="LT863" s="19"/>
      <c r="LU863" s="19"/>
      <c r="LV863" s="19"/>
      <c r="LW863" s="19"/>
      <c r="LX863" s="19"/>
      <c r="LY863" s="19"/>
      <c r="LZ863" s="19"/>
      <c r="MA863" s="19"/>
      <c r="MB863" s="19"/>
      <c r="MC863" s="19"/>
      <c r="MD863" s="19"/>
      <c r="ME863" s="19"/>
      <c r="MF863" s="19"/>
      <c r="MG863" s="19"/>
      <c r="MH863" s="19"/>
      <c r="MI863" s="19"/>
      <c r="MJ863" s="19"/>
      <c r="MK863" s="19"/>
      <c r="ML863" s="19"/>
      <c r="MM863" s="19"/>
      <c r="MN863" s="19"/>
      <c r="MO863" s="19"/>
      <c r="MP863" s="19"/>
      <c r="MQ863" s="19"/>
      <c r="MR863" s="19"/>
      <c r="MS863" s="19"/>
      <c r="MT863" s="19"/>
      <c r="MU863" s="19"/>
      <c r="MV863" s="19"/>
      <c r="MW863" s="19"/>
      <c r="MX863" s="19"/>
      <c r="MY863" s="19"/>
      <c r="MZ863" s="19"/>
      <c r="NA863" s="19"/>
      <c r="NB863" s="19"/>
      <c r="NC863" s="19"/>
      <c r="ND863" s="19"/>
      <c r="NE863" s="19"/>
      <c r="NF863" s="19"/>
      <c r="NG863" s="19"/>
      <c r="NH863" s="19"/>
      <c r="NI863" s="19"/>
      <c r="NJ863" s="19"/>
      <c r="NK863" s="19"/>
      <c r="NL863" s="19"/>
      <c r="NM863" s="19"/>
      <c r="NN863" s="19"/>
      <c r="NO863" s="19"/>
      <c r="NP863" s="19"/>
      <c r="NQ863" s="19"/>
      <c r="NR863" s="19"/>
      <c r="NS863" s="19"/>
      <c r="NT863" s="19"/>
      <c r="NU863" s="19"/>
      <c r="NV863" s="19"/>
      <c r="NW863" s="19"/>
      <c r="NX863" s="19"/>
      <c r="NY863" s="19"/>
      <c r="NZ863" s="19"/>
      <c r="OA863" s="19"/>
      <c r="OB863" s="19"/>
      <c r="OC863" s="19"/>
      <c r="OD863" s="19"/>
      <c r="OE863" s="19"/>
      <c r="OF863" s="19"/>
      <c r="OG863" s="19"/>
      <c r="OH863" s="19"/>
      <c r="OI863" s="19"/>
      <c r="OJ863" s="19"/>
      <c r="OK863" s="19"/>
      <c r="OL863" s="19"/>
      <c r="OM863" s="19"/>
      <c r="ON863" s="19"/>
      <c r="OO863" s="19"/>
      <c r="OP863" s="19"/>
      <c r="OQ863" s="19"/>
      <c r="OR863" s="19"/>
      <c r="OS863" s="19"/>
      <c r="OT863" s="19"/>
      <c r="OU863" s="19"/>
      <c r="OV863" s="19"/>
      <c r="OW863" s="19"/>
      <c r="OX863" s="19"/>
      <c r="OY863" s="19"/>
      <c r="OZ863" s="19"/>
      <c r="PA863" s="19"/>
      <c r="PB863" s="19"/>
      <c r="PC863" s="19"/>
      <c r="PD863" s="19"/>
      <c r="PE863" s="19"/>
      <c r="PF863" s="19"/>
      <c r="PG863" s="19"/>
      <c r="PH863" s="19"/>
      <c r="PI863" s="19"/>
      <c r="PJ863" s="19"/>
      <c r="PK863" s="19"/>
      <c r="PL863" s="19"/>
      <c r="PM863" s="19"/>
      <c r="PN863" s="19"/>
      <c r="PO863" s="19"/>
      <c r="PP863" s="19"/>
      <c r="PQ863" s="19"/>
      <c r="PR863" s="19"/>
      <c r="PS863" s="19"/>
      <c r="PT863" s="19"/>
      <c r="PU863" s="19"/>
      <c r="PV863" s="19"/>
      <c r="PW863" s="19"/>
      <c r="PX863" s="19"/>
      <c r="PY863" s="19"/>
      <c r="PZ863" s="19"/>
      <c r="QA863" s="19"/>
      <c r="QB863" s="19"/>
      <c r="QC863" s="19"/>
      <c r="QD863" s="19"/>
      <c r="QE863" s="19"/>
      <c r="QF863" s="19"/>
      <c r="QG863" s="19"/>
      <c r="QH863" s="19"/>
      <c r="QI863" s="19"/>
      <c r="QJ863" s="19"/>
      <c r="QK863" s="19"/>
      <c r="QL863" s="19"/>
      <c r="QM863" s="19"/>
      <c r="QN863" s="19"/>
      <c r="QO863" s="19"/>
      <c r="QP863" s="19"/>
      <c r="QQ863" s="19"/>
    </row>
    <row r="864" spans="1:459" s="20" customFormat="1" ht="38.25" customHeight="1" x14ac:dyDescent="0.2">
      <c r="A864" s="43" t="s">
        <v>1095</v>
      </c>
      <c r="B864" s="44"/>
      <c r="C864" s="44"/>
      <c r="D864" s="44"/>
      <c r="E864" s="45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60" t="s">
        <v>617</v>
      </c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 t="s">
        <v>77</v>
      </c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84" t="s">
        <v>94</v>
      </c>
      <c r="AZ864" s="84"/>
      <c r="BA864" s="84"/>
      <c r="BB864" s="84"/>
      <c r="BC864" s="84"/>
      <c r="BD864" s="84"/>
      <c r="BE864" s="60" t="s">
        <v>95</v>
      </c>
      <c r="BF864" s="60"/>
      <c r="BG864" s="60"/>
      <c r="BH864" s="60"/>
      <c r="BI864" s="60"/>
      <c r="BJ864" s="60"/>
      <c r="BK864" s="60"/>
      <c r="BL864" s="60"/>
      <c r="BM864" s="60"/>
      <c r="BN864" s="58">
        <v>300</v>
      </c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76" t="s">
        <v>22</v>
      </c>
      <c r="BZ864" s="76"/>
      <c r="CA864" s="76"/>
      <c r="CB864" s="76"/>
      <c r="CC864" s="76"/>
      <c r="CD864" s="76"/>
      <c r="CE864" s="62" t="s">
        <v>80</v>
      </c>
      <c r="CF864" s="62"/>
      <c r="CG864" s="62"/>
      <c r="CH864" s="62"/>
      <c r="CI864" s="62"/>
      <c r="CJ864" s="62"/>
      <c r="CK864" s="62"/>
      <c r="CL864" s="62"/>
      <c r="CM864" s="62"/>
      <c r="CN864" s="85">
        <v>19810750</v>
      </c>
      <c r="CO864" s="85"/>
      <c r="CP864" s="85"/>
      <c r="CQ864" s="85"/>
      <c r="CR864" s="85"/>
      <c r="CS864" s="85"/>
      <c r="CT864" s="85"/>
      <c r="CU864" s="85"/>
      <c r="CV864" s="85"/>
      <c r="CW864" s="85"/>
      <c r="CX864" s="85"/>
      <c r="CY864" s="85"/>
      <c r="CZ864" s="85"/>
      <c r="DA864" s="85"/>
      <c r="DB864" s="59" t="s">
        <v>636</v>
      </c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 t="s">
        <v>646</v>
      </c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62" t="s">
        <v>102</v>
      </c>
      <c r="EA864" s="62"/>
      <c r="EB864" s="62"/>
      <c r="EC864" s="62"/>
      <c r="ED864" s="62"/>
      <c r="EE864" s="62"/>
      <c r="EF864" s="62"/>
      <c r="EG864" s="62"/>
      <c r="EH864" s="62"/>
      <c r="EI864" s="62"/>
      <c r="EJ864" s="62"/>
      <c r="EK864" s="62"/>
      <c r="EL864" s="62" t="s">
        <v>103</v>
      </c>
      <c r="EM864" s="62"/>
      <c r="EN864" s="62"/>
      <c r="EO864" s="62"/>
      <c r="EP864" s="62"/>
      <c r="EQ864" s="62"/>
      <c r="ER864" s="62"/>
      <c r="ES864" s="62"/>
      <c r="ET864" s="62"/>
      <c r="EU864" s="62"/>
      <c r="EV864" s="62"/>
      <c r="EW864" s="62"/>
      <c r="EX864" s="62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J864" s="19"/>
      <c r="HK864" s="19"/>
      <c r="HL864" s="19"/>
      <c r="HM864" s="19"/>
      <c r="HN864" s="19"/>
      <c r="HO864" s="19"/>
      <c r="HP864" s="19"/>
      <c r="HQ864" s="19"/>
      <c r="HR864" s="19"/>
      <c r="HS864" s="19"/>
      <c r="HT864" s="19"/>
      <c r="HU864" s="19"/>
      <c r="HV864" s="19"/>
      <c r="HW864" s="19"/>
      <c r="HX864" s="19"/>
      <c r="HY864" s="19"/>
      <c r="HZ864" s="19"/>
      <c r="IA864" s="19"/>
      <c r="IB864" s="19"/>
      <c r="IC864" s="19"/>
      <c r="ID864" s="19"/>
      <c r="IE864" s="19"/>
      <c r="IF864" s="19"/>
      <c r="IG864" s="19"/>
      <c r="IH864" s="19"/>
      <c r="II864" s="19"/>
      <c r="IJ864" s="19"/>
      <c r="IK864" s="19"/>
      <c r="IL864" s="19"/>
      <c r="IM864" s="19"/>
      <c r="IN864" s="19"/>
      <c r="IO864" s="19"/>
      <c r="IP864" s="19"/>
      <c r="IQ864" s="19"/>
      <c r="IR864" s="19"/>
      <c r="IS864" s="19"/>
      <c r="IT864" s="19"/>
      <c r="IU864" s="19"/>
      <c r="IV864" s="19"/>
      <c r="IW864" s="19"/>
      <c r="IX864" s="19"/>
      <c r="IY864" s="19"/>
      <c r="IZ864" s="19"/>
      <c r="JA864" s="19"/>
      <c r="JB864" s="19"/>
      <c r="JC864" s="19"/>
      <c r="JD864" s="19"/>
      <c r="JE864" s="19"/>
      <c r="JF864" s="19"/>
      <c r="JG864" s="19"/>
      <c r="JH864" s="19"/>
      <c r="JI864" s="19"/>
      <c r="JJ864" s="19"/>
      <c r="JK864" s="19"/>
      <c r="JL864" s="19"/>
      <c r="JM864" s="19"/>
      <c r="JN864" s="19"/>
      <c r="JO864" s="19"/>
      <c r="JP864" s="19"/>
      <c r="JQ864" s="19"/>
      <c r="JR864" s="19"/>
      <c r="JS864" s="19"/>
      <c r="JT864" s="19"/>
      <c r="JU864" s="19"/>
      <c r="JV864" s="19"/>
      <c r="JW864" s="19"/>
      <c r="JX864" s="19"/>
      <c r="JY864" s="19"/>
      <c r="JZ864" s="19"/>
      <c r="KA864" s="19"/>
      <c r="KB864" s="19"/>
      <c r="KC864" s="19"/>
      <c r="KD864" s="19"/>
      <c r="KE864" s="19"/>
      <c r="KF864" s="19"/>
      <c r="KG864" s="19"/>
      <c r="KH864" s="19"/>
      <c r="KI864" s="19"/>
      <c r="KJ864" s="19"/>
      <c r="KK864" s="19"/>
      <c r="KL864" s="19"/>
      <c r="KM864" s="19"/>
      <c r="KN864" s="19"/>
      <c r="KO864" s="19"/>
      <c r="KP864" s="19"/>
      <c r="KQ864" s="19"/>
      <c r="KR864" s="19"/>
      <c r="KS864" s="19"/>
      <c r="KT864" s="19"/>
      <c r="KU864" s="19"/>
      <c r="KV864" s="19"/>
      <c r="KW864" s="19"/>
      <c r="KX864" s="19"/>
      <c r="KY864" s="19"/>
      <c r="KZ864" s="19"/>
      <c r="LA864" s="19"/>
      <c r="LB864" s="19"/>
      <c r="LC864" s="19"/>
      <c r="LD864" s="19"/>
      <c r="LE864" s="19"/>
      <c r="LF864" s="19"/>
      <c r="LG864" s="19"/>
      <c r="LH864" s="19"/>
      <c r="LI864" s="19"/>
      <c r="LJ864" s="19"/>
      <c r="LK864" s="19"/>
      <c r="LL864" s="19"/>
      <c r="LM864" s="19"/>
      <c r="LN864" s="19"/>
      <c r="LO864" s="19"/>
      <c r="LP864" s="19"/>
      <c r="LQ864" s="19"/>
      <c r="LR864" s="19"/>
      <c r="LS864" s="19"/>
      <c r="LT864" s="19"/>
      <c r="LU864" s="19"/>
      <c r="LV864" s="19"/>
      <c r="LW864" s="19"/>
      <c r="LX864" s="19"/>
      <c r="LY864" s="19"/>
      <c r="LZ864" s="19"/>
      <c r="MA864" s="19"/>
      <c r="MB864" s="19"/>
      <c r="MC864" s="19"/>
      <c r="MD864" s="19"/>
      <c r="ME864" s="19"/>
      <c r="MF864" s="19"/>
      <c r="MG864" s="19"/>
      <c r="MH864" s="19"/>
      <c r="MI864" s="19"/>
      <c r="MJ864" s="19"/>
      <c r="MK864" s="19"/>
      <c r="ML864" s="19"/>
      <c r="MM864" s="19"/>
      <c r="MN864" s="19"/>
      <c r="MO864" s="19"/>
      <c r="MP864" s="19"/>
      <c r="MQ864" s="19"/>
      <c r="MR864" s="19"/>
      <c r="MS864" s="19"/>
      <c r="MT864" s="19"/>
      <c r="MU864" s="19"/>
      <c r="MV864" s="19"/>
      <c r="MW864" s="19"/>
      <c r="MX864" s="19"/>
      <c r="MY864" s="19"/>
      <c r="MZ864" s="19"/>
      <c r="NA864" s="19"/>
      <c r="NB864" s="19"/>
      <c r="NC864" s="19"/>
      <c r="ND864" s="19"/>
      <c r="NE864" s="19"/>
      <c r="NF864" s="19"/>
      <c r="NG864" s="19"/>
      <c r="NH864" s="19"/>
      <c r="NI864" s="19"/>
      <c r="NJ864" s="19"/>
      <c r="NK864" s="19"/>
      <c r="NL864" s="19"/>
      <c r="NM864" s="19"/>
      <c r="NN864" s="19"/>
      <c r="NO864" s="19"/>
      <c r="NP864" s="19"/>
      <c r="NQ864" s="19"/>
      <c r="NR864" s="19"/>
      <c r="NS864" s="19"/>
      <c r="NT864" s="19"/>
      <c r="NU864" s="19"/>
      <c r="NV864" s="19"/>
      <c r="NW864" s="19"/>
      <c r="NX864" s="19"/>
      <c r="NY864" s="19"/>
      <c r="NZ864" s="19"/>
      <c r="OA864" s="19"/>
      <c r="OB864" s="19"/>
      <c r="OC864" s="19"/>
      <c r="OD864" s="19"/>
      <c r="OE864" s="19"/>
      <c r="OF864" s="19"/>
      <c r="OG864" s="19"/>
      <c r="OH864" s="19"/>
      <c r="OI864" s="19"/>
      <c r="OJ864" s="19"/>
      <c r="OK864" s="19"/>
      <c r="OL864" s="19"/>
      <c r="OM864" s="19"/>
      <c r="ON864" s="19"/>
      <c r="OO864" s="19"/>
      <c r="OP864" s="19"/>
      <c r="OQ864" s="19"/>
      <c r="OR864" s="19"/>
      <c r="OS864" s="19"/>
      <c r="OT864" s="19"/>
      <c r="OU864" s="19"/>
      <c r="OV864" s="19"/>
      <c r="OW864" s="19"/>
      <c r="OX864" s="19"/>
      <c r="OY864" s="19"/>
      <c r="OZ864" s="19"/>
      <c r="PA864" s="19"/>
      <c r="PB864" s="19"/>
      <c r="PC864" s="19"/>
      <c r="PD864" s="19"/>
      <c r="PE864" s="19"/>
      <c r="PF864" s="19"/>
      <c r="PG864" s="19"/>
      <c r="PH864" s="19"/>
      <c r="PI864" s="19"/>
      <c r="PJ864" s="19"/>
      <c r="PK864" s="19"/>
      <c r="PL864" s="19"/>
      <c r="PM864" s="19"/>
      <c r="PN864" s="19"/>
      <c r="PO864" s="19"/>
      <c r="PP864" s="19"/>
      <c r="PQ864" s="19"/>
      <c r="PR864" s="19"/>
      <c r="PS864" s="19"/>
      <c r="PT864" s="19"/>
      <c r="PU864" s="19"/>
      <c r="PV864" s="19"/>
      <c r="PW864" s="19"/>
      <c r="PX864" s="19"/>
      <c r="PY864" s="19"/>
      <c r="PZ864" s="19"/>
      <c r="QA864" s="19"/>
      <c r="QB864" s="19"/>
      <c r="QC864" s="19"/>
      <c r="QD864" s="19"/>
      <c r="QE864" s="19"/>
      <c r="QF864" s="19"/>
      <c r="QG864" s="19"/>
      <c r="QH864" s="19"/>
      <c r="QI864" s="19"/>
      <c r="QJ864" s="19"/>
      <c r="QK864" s="19"/>
      <c r="QL864" s="19"/>
      <c r="QM864" s="19"/>
      <c r="QN864" s="19"/>
      <c r="QO864" s="19"/>
      <c r="QP864" s="19"/>
      <c r="QQ864" s="19"/>
    </row>
    <row r="865" spans="1:459" s="20" customFormat="1" ht="63.75" customHeight="1" x14ac:dyDescent="0.2">
      <c r="A865" s="43" t="s">
        <v>1096</v>
      </c>
      <c r="B865" s="44"/>
      <c r="C865" s="44"/>
      <c r="D865" s="44"/>
      <c r="E865" s="45"/>
      <c r="F865" s="76"/>
      <c r="G865" s="76"/>
      <c r="H865" s="76"/>
      <c r="I865" s="76"/>
      <c r="J865" s="76"/>
      <c r="K865" s="76"/>
      <c r="L865" s="76"/>
      <c r="M865" s="76"/>
      <c r="N865" s="76"/>
      <c r="O865" s="83"/>
      <c r="P865" s="83"/>
      <c r="Q865" s="83"/>
      <c r="R865" s="83"/>
      <c r="S865" s="83"/>
      <c r="T865" s="83"/>
      <c r="U865" s="83"/>
      <c r="V865" s="83"/>
      <c r="W865" s="83"/>
      <c r="X865" s="60" t="s">
        <v>556</v>
      </c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 t="s">
        <v>77</v>
      </c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84" t="s">
        <v>78</v>
      </c>
      <c r="AZ865" s="84"/>
      <c r="BA865" s="84"/>
      <c r="BB865" s="84"/>
      <c r="BC865" s="84"/>
      <c r="BD865" s="84"/>
      <c r="BE865" s="60" t="s">
        <v>79</v>
      </c>
      <c r="BF865" s="60"/>
      <c r="BG865" s="60"/>
      <c r="BH865" s="60"/>
      <c r="BI865" s="60"/>
      <c r="BJ865" s="60"/>
      <c r="BK865" s="60"/>
      <c r="BL865" s="60"/>
      <c r="BM865" s="60"/>
      <c r="BN865" s="59" t="s">
        <v>74</v>
      </c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76" t="s">
        <v>22</v>
      </c>
      <c r="BZ865" s="76"/>
      <c r="CA865" s="76"/>
      <c r="CB865" s="76"/>
      <c r="CC865" s="76"/>
      <c r="CD865" s="76"/>
      <c r="CE865" s="62" t="s">
        <v>80</v>
      </c>
      <c r="CF865" s="62"/>
      <c r="CG865" s="62"/>
      <c r="CH865" s="62"/>
      <c r="CI865" s="62"/>
      <c r="CJ865" s="62"/>
      <c r="CK865" s="62"/>
      <c r="CL865" s="62"/>
      <c r="CM865" s="62"/>
      <c r="CN865" s="85">
        <v>8574148</v>
      </c>
      <c r="CO865" s="85"/>
      <c r="CP865" s="85"/>
      <c r="CQ865" s="85"/>
      <c r="CR865" s="85"/>
      <c r="CS865" s="85"/>
      <c r="CT865" s="85"/>
      <c r="CU865" s="85"/>
      <c r="CV865" s="85"/>
      <c r="CW865" s="85"/>
      <c r="CX865" s="85"/>
      <c r="CY865" s="85"/>
      <c r="CZ865" s="85"/>
      <c r="DA865" s="85"/>
      <c r="DB865" s="59" t="s">
        <v>636</v>
      </c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 t="s">
        <v>646</v>
      </c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62" t="s">
        <v>102</v>
      </c>
      <c r="EA865" s="62"/>
      <c r="EB865" s="62"/>
      <c r="EC865" s="62"/>
      <c r="ED865" s="62"/>
      <c r="EE865" s="62"/>
      <c r="EF865" s="62"/>
      <c r="EG865" s="62"/>
      <c r="EH865" s="62"/>
      <c r="EI865" s="62"/>
      <c r="EJ865" s="62"/>
      <c r="EK865" s="62"/>
      <c r="EL865" s="62" t="s">
        <v>103</v>
      </c>
      <c r="EM865" s="62"/>
      <c r="EN865" s="62"/>
      <c r="EO865" s="62"/>
      <c r="EP865" s="62"/>
      <c r="EQ865" s="62"/>
      <c r="ER865" s="62"/>
      <c r="ES865" s="62"/>
      <c r="ET865" s="62"/>
      <c r="EU865" s="62"/>
      <c r="EV865" s="62"/>
      <c r="EW865" s="62"/>
      <c r="EX865" s="62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19"/>
      <c r="HK865" s="19"/>
      <c r="HL865" s="19"/>
      <c r="HM865" s="19"/>
      <c r="HN865" s="19"/>
      <c r="HO865" s="19"/>
      <c r="HP865" s="19"/>
      <c r="HQ865" s="19"/>
      <c r="HR865" s="19"/>
      <c r="HS865" s="19"/>
      <c r="HT865" s="19"/>
      <c r="HU865" s="19"/>
      <c r="HV865" s="19"/>
      <c r="HW865" s="19"/>
      <c r="HX865" s="19"/>
      <c r="HY865" s="19"/>
      <c r="HZ865" s="19"/>
      <c r="IA865" s="19"/>
      <c r="IB865" s="19"/>
      <c r="IC865" s="19"/>
      <c r="ID865" s="19"/>
      <c r="IE865" s="19"/>
      <c r="IF865" s="19"/>
      <c r="IG865" s="19"/>
      <c r="IH865" s="19"/>
      <c r="II865" s="19"/>
      <c r="IJ865" s="19"/>
      <c r="IK865" s="19"/>
      <c r="IL865" s="19"/>
      <c r="IM865" s="19"/>
      <c r="IN865" s="19"/>
      <c r="IO865" s="19"/>
      <c r="IP865" s="19"/>
      <c r="IQ865" s="19"/>
      <c r="IR865" s="19"/>
      <c r="IS865" s="19"/>
      <c r="IT865" s="19"/>
      <c r="IU865" s="19"/>
      <c r="IV865" s="19"/>
      <c r="IW865" s="19"/>
      <c r="IX865" s="19"/>
      <c r="IY865" s="19"/>
      <c r="IZ865" s="19"/>
      <c r="JA865" s="19"/>
      <c r="JB865" s="19"/>
      <c r="JC865" s="19"/>
      <c r="JD865" s="19"/>
      <c r="JE865" s="19"/>
      <c r="JF865" s="19"/>
      <c r="JG865" s="19"/>
      <c r="JH865" s="19"/>
      <c r="JI865" s="19"/>
      <c r="JJ865" s="19"/>
      <c r="JK865" s="19"/>
      <c r="JL865" s="19"/>
      <c r="JM865" s="19"/>
      <c r="JN865" s="19"/>
      <c r="JO865" s="19"/>
      <c r="JP865" s="19"/>
      <c r="JQ865" s="19"/>
      <c r="JR865" s="19"/>
      <c r="JS865" s="19"/>
      <c r="JT865" s="19"/>
      <c r="JU865" s="19"/>
      <c r="JV865" s="19"/>
      <c r="JW865" s="19"/>
      <c r="JX865" s="19"/>
      <c r="JY865" s="19"/>
      <c r="JZ865" s="19"/>
      <c r="KA865" s="19"/>
      <c r="KB865" s="19"/>
      <c r="KC865" s="19"/>
      <c r="KD865" s="19"/>
      <c r="KE865" s="19"/>
      <c r="KF865" s="19"/>
      <c r="KG865" s="19"/>
      <c r="KH865" s="19"/>
      <c r="KI865" s="19"/>
      <c r="KJ865" s="19"/>
      <c r="KK865" s="19"/>
      <c r="KL865" s="19"/>
      <c r="KM865" s="19"/>
      <c r="KN865" s="19"/>
      <c r="KO865" s="19"/>
      <c r="KP865" s="19"/>
      <c r="KQ865" s="19"/>
      <c r="KR865" s="19"/>
      <c r="KS865" s="19"/>
      <c r="KT865" s="19"/>
      <c r="KU865" s="19"/>
      <c r="KV865" s="19"/>
      <c r="KW865" s="19"/>
      <c r="KX865" s="19"/>
      <c r="KY865" s="19"/>
      <c r="KZ865" s="19"/>
      <c r="LA865" s="19"/>
      <c r="LB865" s="19"/>
      <c r="LC865" s="19"/>
      <c r="LD865" s="19"/>
      <c r="LE865" s="19"/>
      <c r="LF865" s="19"/>
      <c r="LG865" s="19"/>
      <c r="LH865" s="19"/>
      <c r="LI865" s="19"/>
      <c r="LJ865" s="19"/>
      <c r="LK865" s="19"/>
      <c r="LL865" s="19"/>
      <c r="LM865" s="19"/>
      <c r="LN865" s="19"/>
      <c r="LO865" s="19"/>
      <c r="LP865" s="19"/>
      <c r="LQ865" s="19"/>
      <c r="LR865" s="19"/>
      <c r="LS865" s="19"/>
      <c r="LT865" s="19"/>
      <c r="LU865" s="19"/>
      <c r="LV865" s="19"/>
      <c r="LW865" s="19"/>
      <c r="LX865" s="19"/>
      <c r="LY865" s="19"/>
      <c r="LZ865" s="19"/>
      <c r="MA865" s="19"/>
      <c r="MB865" s="19"/>
      <c r="MC865" s="19"/>
      <c r="MD865" s="19"/>
      <c r="ME865" s="19"/>
      <c r="MF865" s="19"/>
      <c r="MG865" s="19"/>
      <c r="MH865" s="19"/>
      <c r="MI865" s="19"/>
      <c r="MJ865" s="19"/>
      <c r="MK865" s="19"/>
      <c r="ML865" s="19"/>
      <c r="MM865" s="19"/>
      <c r="MN865" s="19"/>
      <c r="MO865" s="19"/>
      <c r="MP865" s="19"/>
      <c r="MQ865" s="19"/>
      <c r="MR865" s="19"/>
      <c r="MS865" s="19"/>
      <c r="MT865" s="19"/>
      <c r="MU865" s="19"/>
      <c r="MV865" s="19"/>
      <c r="MW865" s="19"/>
      <c r="MX865" s="19"/>
      <c r="MY865" s="19"/>
      <c r="MZ865" s="19"/>
      <c r="NA865" s="19"/>
      <c r="NB865" s="19"/>
      <c r="NC865" s="19"/>
      <c r="ND865" s="19"/>
      <c r="NE865" s="19"/>
      <c r="NF865" s="19"/>
      <c r="NG865" s="19"/>
      <c r="NH865" s="19"/>
      <c r="NI865" s="19"/>
      <c r="NJ865" s="19"/>
      <c r="NK865" s="19"/>
      <c r="NL865" s="19"/>
      <c r="NM865" s="19"/>
      <c r="NN865" s="19"/>
      <c r="NO865" s="19"/>
      <c r="NP865" s="19"/>
      <c r="NQ865" s="19"/>
      <c r="NR865" s="19"/>
      <c r="NS865" s="19"/>
      <c r="NT865" s="19"/>
      <c r="NU865" s="19"/>
      <c r="NV865" s="19"/>
      <c r="NW865" s="19"/>
      <c r="NX865" s="19"/>
      <c r="NY865" s="19"/>
      <c r="NZ865" s="19"/>
      <c r="OA865" s="19"/>
      <c r="OB865" s="19"/>
      <c r="OC865" s="19"/>
      <c r="OD865" s="19"/>
      <c r="OE865" s="19"/>
      <c r="OF865" s="19"/>
      <c r="OG865" s="19"/>
      <c r="OH865" s="19"/>
      <c r="OI865" s="19"/>
      <c r="OJ865" s="19"/>
      <c r="OK865" s="19"/>
      <c r="OL865" s="19"/>
      <c r="OM865" s="19"/>
      <c r="ON865" s="19"/>
      <c r="OO865" s="19"/>
      <c r="OP865" s="19"/>
      <c r="OQ865" s="19"/>
      <c r="OR865" s="19"/>
      <c r="OS865" s="19"/>
      <c r="OT865" s="19"/>
      <c r="OU865" s="19"/>
      <c r="OV865" s="19"/>
      <c r="OW865" s="19"/>
      <c r="OX865" s="19"/>
      <c r="OY865" s="19"/>
      <c r="OZ865" s="19"/>
      <c r="PA865" s="19"/>
      <c r="PB865" s="19"/>
      <c r="PC865" s="19"/>
      <c r="PD865" s="19"/>
      <c r="PE865" s="19"/>
      <c r="PF865" s="19"/>
      <c r="PG865" s="19"/>
      <c r="PH865" s="19"/>
      <c r="PI865" s="19"/>
      <c r="PJ865" s="19"/>
      <c r="PK865" s="19"/>
      <c r="PL865" s="19"/>
      <c r="PM865" s="19"/>
      <c r="PN865" s="19"/>
      <c r="PO865" s="19"/>
      <c r="PP865" s="19"/>
      <c r="PQ865" s="19"/>
      <c r="PR865" s="19"/>
      <c r="PS865" s="19"/>
      <c r="PT865" s="19"/>
      <c r="PU865" s="19"/>
      <c r="PV865" s="19"/>
      <c r="PW865" s="19"/>
      <c r="PX865" s="19"/>
      <c r="PY865" s="19"/>
      <c r="PZ865" s="19"/>
      <c r="QA865" s="19"/>
      <c r="QB865" s="19"/>
      <c r="QC865" s="19"/>
      <c r="QD865" s="19"/>
      <c r="QE865" s="19"/>
      <c r="QF865" s="19"/>
      <c r="QG865" s="19"/>
      <c r="QH865" s="19"/>
      <c r="QI865" s="19"/>
      <c r="QJ865" s="19"/>
      <c r="QK865" s="19"/>
      <c r="QL865" s="19"/>
      <c r="QM865" s="19"/>
      <c r="QN865" s="19"/>
      <c r="QO865" s="19"/>
      <c r="QP865" s="19"/>
      <c r="QQ865" s="19"/>
    </row>
    <row r="866" spans="1:459" s="20" customFormat="1" ht="63.75" customHeight="1" x14ac:dyDescent="0.2">
      <c r="A866" s="43" t="s">
        <v>1097</v>
      </c>
      <c r="B866" s="44"/>
      <c r="C866" s="44"/>
      <c r="D866" s="44"/>
      <c r="E866" s="45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60" t="s">
        <v>618</v>
      </c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 t="s">
        <v>77</v>
      </c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84" t="s">
        <v>94</v>
      </c>
      <c r="AZ866" s="84"/>
      <c r="BA866" s="84"/>
      <c r="BB866" s="84"/>
      <c r="BC866" s="84"/>
      <c r="BD866" s="84"/>
      <c r="BE866" s="60" t="s">
        <v>95</v>
      </c>
      <c r="BF866" s="60"/>
      <c r="BG866" s="60"/>
      <c r="BH866" s="60"/>
      <c r="BI866" s="60"/>
      <c r="BJ866" s="60"/>
      <c r="BK866" s="60"/>
      <c r="BL866" s="60"/>
      <c r="BM866" s="60"/>
      <c r="BN866" s="59" t="s">
        <v>177</v>
      </c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76" t="s">
        <v>22</v>
      </c>
      <c r="BZ866" s="76"/>
      <c r="CA866" s="76"/>
      <c r="CB866" s="76"/>
      <c r="CC866" s="76"/>
      <c r="CD866" s="76"/>
      <c r="CE866" s="62" t="s">
        <v>80</v>
      </c>
      <c r="CF866" s="62"/>
      <c r="CG866" s="62"/>
      <c r="CH866" s="62"/>
      <c r="CI866" s="62"/>
      <c r="CJ866" s="62"/>
      <c r="CK866" s="62"/>
      <c r="CL866" s="62"/>
      <c r="CM866" s="62"/>
      <c r="CN866" s="85">
        <v>6402000</v>
      </c>
      <c r="CO866" s="85"/>
      <c r="CP866" s="85"/>
      <c r="CQ866" s="85"/>
      <c r="CR866" s="85"/>
      <c r="CS866" s="85"/>
      <c r="CT866" s="85"/>
      <c r="CU866" s="85"/>
      <c r="CV866" s="85"/>
      <c r="CW866" s="85"/>
      <c r="CX866" s="85"/>
      <c r="CY866" s="85"/>
      <c r="CZ866" s="85"/>
      <c r="DA866" s="85"/>
      <c r="DB866" s="59" t="s">
        <v>636</v>
      </c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 t="s">
        <v>646</v>
      </c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62" t="s">
        <v>102</v>
      </c>
      <c r="EA866" s="62"/>
      <c r="EB866" s="62"/>
      <c r="EC866" s="62"/>
      <c r="ED866" s="62"/>
      <c r="EE866" s="62"/>
      <c r="EF866" s="62"/>
      <c r="EG866" s="62"/>
      <c r="EH866" s="62"/>
      <c r="EI866" s="62"/>
      <c r="EJ866" s="62"/>
      <c r="EK866" s="62"/>
      <c r="EL866" s="62" t="s">
        <v>103</v>
      </c>
      <c r="EM866" s="62"/>
      <c r="EN866" s="62"/>
      <c r="EO866" s="62"/>
      <c r="EP866" s="62"/>
      <c r="EQ866" s="62"/>
      <c r="ER866" s="62"/>
      <c r="ES866" s="62"/>
      <c r="ET866" s="62"/>
      <c r="EU866" s="62"/>
      <c r="EV866" s="62"/>
      <c r="EW866" s="62"/>
      <c r="EX866" s="62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  <c r="HV866" s="19"/>
      <c r="HW866" s="19"/>
      <c r="HX866" s="19"/>
      <c r="HY866" s="19"/>
      <c r="HZ866" s="19"/>
      <c r="IA866" s="19"/>
      <c r="IB866" s="19"/>
      <c r="IC866" s="19"/>
      <c r="ID866" s="19"/>
      <c r="IE866" s="19"/>
      <c r="IF866" s="19"/>
      <c r="IG866" s="19"/>
      <c r="IH866" s="19"/>
      <c r="II866" s="19"/>
      <c r="IJ866" s="19"/>
      <c r="IK866" s="19"/>
      <c r="IL866" s="19"/>
      <c r="IM866" s="19"/>
      <c r="IN866" s="19"/>
      <c r="IO866" s="19"/>
      <c r="IP866" s="19"/>
      <c r="IQ866" s="19"/>
      <c r="IR866" s="19"/>
      <c r="IS866" s="19"/>
      <c r="IT866" s="19"/>
      <c r="IU866" s="19"/>
      <c r="IV866" s="19"/>
      <c r="IW866" s="19"/>
      <c r="IX866" s="19"/>
      <c r="IY866" s="19"/>
      <c r="IZ866" s="19"/>
      <c r="JA866" s="19"/>
      <c r="JB866" s="19"/>
      <c r="JC866" s="19"/>
      <c r="JD866" s="19"/>
      <c r="JE866" s="19"/>
      <c r="JF866" s="19"/>
      <c r="JG866" s="19"/>
      <c r="JH866" s="19"/>
      <c r="JI866" s="19"/>
      <c r="JJ866" s="19"/>
      <c r="JK866" s="19"/>
      <c r="JL866" s="19"/>
      <c r="JM866" s="19"/>
      <c r="JN866" s="19"/>
      <c r="JO866" s="19"/>
      <c r="JP866" s="19"/>
      <c r="JQ866" s="19"/>
      <c r="JR866" s="19"/>
      <c r="JS866" s="19"/>
      <c r="JT866" s="19"/>
      <c r="JU866" s="19"/>
      <c r="JV866" s="19"/>
      <c r="JW866" s="19"/>
      <c r="JX866" s="19"/>
      <c r="JY866" s="19"/>
      <c r="JZ866" s="19"/>
      <c r="KA866" s="19"/>
      <c r="KB866" s="19"/>
      <c r="KC866" s="19"/>
      <c r="KD866" s="19"/>
      <c r="KE866" s="19"/>
      <c r="KF866" s="19"/>
      <c r="KG866" s="19"/>
      <c r="KH866" s="19"/>
      <c r="KI866" s="19"/>
      <c r="KJ866" s="19"/>
      <c r="KK866" s="19"/>
      <c r="KL866" s="19"/>
      <c r="KM866" s="19"/>
      <c r="KN866" s="19"/>
      <c r="KO866" s="19"/>
      <c r="KP866" s="19"/>
      <c r="KQ866" s="19"/>
      <c r="KR866" s="19"/>
      <c r="KS866" s="19"/>
      <c r="KT866" s="19"/>
      <c r="KU866" s="19"/>
      <c r="KV866" s="19"/>
      <c r="KW866" s="19"/>
      <c r="KX866" s="19"/>
      <c r="KY866" s="19"/>
      <c r="KZ866" s="19"/>
      <c r="LA866" s="19"/>
      <c r="LB866" s="19"/>
      <c r="LC866" s="19"/>
      <c r="LD866" s="19"/>
      <c r="LE866" s="19"/>
      <c r="LF866" s="19"/>
      <c r="LG866" s="19"/>
      <c r="LH866" s="19"/>
      <c r="LI866" s="19"/>
      <c r="LJ866" s="19"/>
      <c r="LK866" s="19"/>
      <c r="LL866" s="19"/>
      <c r="LM866" s="19"/>
      <c r="LN866" s="19"/>
      <c r="LO866" s="19"/>
      <c r="LP866" s="19"/>
      <c r="LQ866" s="19"/>
      <c r="LR866" s="19"/>
      <c r="LS866" s="19"/>
      <c r="LT866" s="19"/>
      <c r="LU866" s="19"/>
      <c r="LV866" s="19"/>
      <c r="LW866" s="19"/>
      <c r="LX866" s="19"/>
      <c r="LY866" s="19"/>
      <c r="LZ866" s="19"/>
      <c r="MA866" s="19"/>
      <c r="MB866" s="19"/>
      <c r="MC866" s="19"/>
      <c r="MD866" s="19"/>
      <c r="ME866" s="19"/>
      <c r="MF866" s="19"/>
      <c r="MG866" s="19"/>
      <c r="MH866" s="19"/>
      <c r="MI866" s="19"/>
      <c r="MJ866" s="19"/>
      <c r="MK866" s="19"/>
      <c r="ML866" s="19"/>
      <c r="MM866" s="19"/>
      <c r="MN866" s="19"/>
      <c r="MO866" s="19"/>
      <c r="MP866" s="19"/>
      <c r="MQ866" s="19"/>
      <c r="MR866" s="19"/>
      <c r="MS866" s="19"/>
      <c r="MT866" s="19"/>
      <c r="MU866" s="19"/>
      <c r="MV866" s="19"/>
      <c r="MW866" s="19"/>
      <c r="MX866" s="19"/>
      <c r="MY866" s="19"/>
      <c r="MZ866" s="19"/>
      <c r="NA866" s="19"/>
      <c r="NB866" s="19"/>
      <c r="NC866" s="19"/>
      <c r="ND866" s="19"/>
      <c r="NE866" s="19"/>
      <c r="NF866" s="19"/>
      <c r="NG866" s="19"/>
      <c r="NH866" s="19"/>
      <c r="NI866" s="19"/>
      <c r="NJ866" s="19"/>
      <c r="NK866" s="19"/>
      <c r="NL866" s="19"/>
      <c r="NM866" s="19"/>
      <c r="NN866" s="19"/>
      <c r="NO866" s="19"/>
      <c r="NP866" s="19"/>
      <c r="NQ866" s="19"/>
      <c r="NR866" s="19"/>
      <c r="NS866" s="19"/>
      <c r="NT866" s="19"/>
      <c r="NU866" s="19"/>
      <c r="NV866" s="19"/>
      <c r="NW866" s="19"/>
      <c r="NX866" s="19"/>
      <c r="NY866" s="19"/>
      <c r="NZ866" s="19"/>
      <c r="OA866" s="19"/>
      <c r="OB866" s="19"/>
      <c r="OC866" s="19"/>
      <c r="OD866" s="19"/>
      <c r="OE866" s="19"/>
      <c r="OF866" s="19"/>
      <c r="OG866" s="19"/>
      <c r="OH866" s="19"/>
      <c r="OI866" s="19"/>
      <c r="OJ866" s="19"/>
      <c r="OK866" s="19"/>
      <c r="OL866" s="19"/>
      <c r="OM866" s="19"/>
      <c r="ON866" s="19"/>
      <c r="OO866" s="19"/>
      <c r="OP866" s="19"/>
      <c r="OQ866" s="19"/>
      <c r="OR866" s="19"/>
      <c r="OS866" s="19"/>
      <c r="OT866" s="19"/>
      <c r="OU866" s="19"/>
      <c r="OV866" s="19"/>
      <c r="OW866" s="19"/>
      <c r="OX866" s="19"/>
      <c r="OY866" s="19"/>
      <c r="OZ866" s="19"/>
      <c r="PA866" s="19"/>
      <c r="PB866" s="19"/>
      <c r="PC866" s="19"/>
      <c r="PD866" s="19"/>
      <c r="PE866" s="19"/>
      <c r="PF866" s="19"/>
      <c r="PG866" s="19"/>
      <c r="PH866" s="19"/>
      <c r="PI866" s="19"/>
      <c r="PJ866" s="19"/>
      <c r="PK866" s="19"/>
      <c r="PL866" s="19"/>
      <c r="PM866" s="19"/>
      <c r="PN866" s="19"/>
      <c r="PO866" s="19"/>
      <c r="PP866" s="19"/>
      <c r="PQ866" s="19"/>
      <c r="PR866" s="19"/>
      <c r="PS866" s="19"/>
      <c r="PT866" s="19"/>
      <c r="PU866" s="19"/>
      <c r="PV866" s="19"/>
      <c r="PW866" s="19"/>
      <c r="PX866" s="19"/>
      <c r="PY866" s="19"/>
      <c r="PZ866" s="19"/>
      <c r="QA866" s="19"/>
      <c r="QB866" s="19"/>
      <c r="QC866" s="19"/>
      <c r="QD866" s="19"/>
      <c r="QE866" s="19"/>
      <c r="QF866" s="19"/>
      <c r="QG866" s="19"/>
      <c r="QH866" s="19"/>
      <c r="QI866" s="19"/>
      <c r="QJ866" s="19"/>
      <c r="QK866" s="19"/>
      <c r="QL866" s="19"/>
      <c r="QM866" s="19"/>
      <c r="QN866" s="19"/>
      <c r="QO866" s="19"/>
      <c r="QP866" s="19"/>
      <c r="QQ866" s="19"/>
    </row>
    <row r="867" spans="1:459" s="20" customFormat="1" ht="63.75" customHeight="1" x14ac:dyDescent="0.2">
      <c r="A867" s="43" t="s">
        <v>1098</v>
      </c>
      <c r="B867" s="44"/>
      <c r="C867" s="44"/>
      <c r="D867" s="44"/>
      <c r="E867" s="45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60" t="s">
        <v>546</v>
      </c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 t="s">
        <v>77</v>
      </c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84" t="s">
        <v>94</v>
      </c>
      <c r="AZ867" s="84"/>
      <c r="BA867" s="84"/>
      <c r="BB867" s="84"/>
      <c r="BC867" s="84"/>
      <c r="BD867" s="84"/>
      <c r="BE867" s="60" t="s">
        <v>95</v>
      </c>
      <c r="BF867" s="60"/>
      <c r="BG867" s="60"/>
      <c r="BH867" s="60"/>
      <c r="BI867" s="60"/>
      <c r="BJ867" s="60"/>
      <c r="BK867" s="60"/>
      <c r="BL867" s="60"/>
      <c r="BM867" s="60"/>
      <c r="BN867" s="80">
        <f>12+4</f>
        <v>16</v>
      </c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76" t="s">
        <v>22</v>
      </c>
      <c r="BZ867" s="76"/>
      <c r="CA867" s="76"/>
      <c r="CB867" s="76"/>
      <c r="CC867" s="76"/>
      <c r="CD867" s="76"/>
      <c r="CE867" s="62" t="s">
        <v>80</v>
      </c>
      <c r="CF867" s="62"/>
      <c r="CG867" s="62"/>
      <c r="CH867" s="62"/>
      <c r="CI867" s="62"/>
      <c r="CJ867" s="62"/>
      <c r="CK867" s="62"/>
      <c r="CL867" s="62"/>
      <c r="CM867" s="62"/>
      <c r="CN867" s="85">
        <v>2656500</v>
      </c>
      <c r="CO867" s="85"/>
      <c r="CP867" s="85"/>
      <c r="CQ867" s="85"/>
      <c r="CR867" s="85"/>
      <c r="CS867" s="85"/>
      <c r="CT867" s="85"/>
      <c r="CU867" s="85"/>
      <c r="CV867" s="85"/>
      <c r="CW867" s="85"/>
      <c r="CX867" s="85"/>
      <c r="CY867" s="85"/>
      <c r="CZ867" s="85"/>
      <c r="DA867" s="85"/>
      <c r="DB867" s="59" t="s">
        <v>636</v>
      </c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 t="s">
        <v>646</v>
      </c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62" t="s">
        <v>102</v>
      </c>
      <c r="EA867" s="62"/>
      <c r="EB867" s="62"/>
      <c r="EC867" s="62"/>
      <c r="ED867" s="62"/>
      <c r="EE867" s="62"/>
      <c r="EF867" s="62"/>
      <c r="EG867" s="62"/>
      <c r="EH867" s="62"/>
      <c r="EI867" s="62"/>
      <c r="EJ867" s="62"/>
      <c r="EK867" s="62"/>
      <c r="EL867" s="62" t="s">
        <v>103</v>
      </c>
      <c r="EM867" s="62"/>
      <c r="EN867" s="62"/>
      <c r="EO867" s="62"/>
      <c r="EP867" s="62"/>
      <c r="EQ867" s="62"/>
      <c r="ER867" s="62"/>
      <c r="ES867" s="62"/>
      <c r="ET867" s="62"/>
      <c r="EU867" s="62"/>
      <c r="EV867" s="62"/>
      <c r="EW867" s="62"/>
      <c r="EX867" s="62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J867" s="19"/>
      <c r="HK867" s="19"/>
      <c r="HL867" s="19"/>
      <c r="HM867" s="19"/>
      <c r="HN867" s="19"/>
      <c r="HO867" s="19"/>
      <c r="HP867" s="19"/>
      <c r="HQ867" s="19"/>
      <c r="HR867" s="19"/>
      <c r="HS867" s="19"/>
      <c r="HT867" s="19"/>
      <c r="HU867" s="19"/>
      <c r="HV867" s="19"/>
      <c r="HW867" s="19"/>
      <c r="HX867" s="19"/>
      <c r="HY867" s="19"/>
      <c r="HZ867" s="19"/>
      <c r="IA867" s="19"/>
      <c r="IB867" s="19"/>
      <c r="IC867" s="19"/>
      <c r="ID867" s="19"/>
      <c r="IE867" s="19"/>
      <c r="IF867" s="19"/>
      <c r="IG867" s="19"/>
      <c r="IH867" s="19"/>
      <c r="II867" s="19"/>
      <c r="IJ867" s="19"/>
      <c r="IK867" s="19"/>
      <c r="IL867" s="19"/>
      <c r="IM867" s="19"/>
      <c r="IN867" s="19"/>
      <c r="IO867" s="19"/>
      <c r="IP867" s="19"/>
      <c r="IQ867" s="19"/>
      <c r="IR867" s="19"/>
      <c r="IS867" s="19"/>
      <c r="IT867" s="19"/>
      <c r="IU867" s="19"/>
      <c r="IV867" s="19"/>
      <c r="IW867" s="19"/>
      <c r="IX867" s="19"/>
      <c r="IY867" s="19"/>
      <c r="IZ867" s="19"/>
      <c r="JA867" s="19"/>
      <c r="JB867" s="19"/>
      <c r="JC867" s="19"/>
      <c r="JD867" s="19"/>
      <c r="JE867" s="19"/>
      <c r="JF867" s="19"/>
      <c r="JG867" s="19"/>
      <c r="JH867" s="19"/>
      <c r="JI867" s="19"/>
      <c r="JJ867" s="19"/>
      <c r="JK867" s="19"/>
      <c r="JL867" s="19"/>
      <c r="JM867" s="19"/>
      <c r="JN867" s="19"/>
      <c r="JO867" s="19"/>
      <c r="JP867" s="19"/>
      <c r="JQ867" s="19"/>
      <c r="JR867" s="19"/>
      <c r="JS867" s="19"/>
      <c r="JT867" s="19"/>
      <c r="JU867" s="19"/>
      <c r="JV867" s="19"/>
      <c r="JW867" s="19"/>
      <c r="JX867" s="19"/>
      <c r="JY867" s="19"/>
      <c r="JZ867" s="19"/>
      <c r="KA867" s="19"/>
      <c r="KB867" s="19"/>
      <c r="KC867" s="19"/>
      <c r="KD867" s="19"/>
      <c r="KE867" s="19"/>
      <c r="KF867" s="19"/>
      <c r="KG867" s="19"/>
      <c r="KH867" s="19"/>
      <c r="KI867" s="19"/>
      <c r="KJ867" s="19"/>
      <c r="KK867" s="19"/>
      <c r="KL867" s="19"/>
      <c r="KM867" s="19"/>
      <c r="KN867" s="19"/>
      <c r="KO867" s="19"/>
      <c r="KP867" s="19"/>
      <c r="KQ867" s="19"/>
      <c r="KR867" s="19"/>
      <c r="KS867" s="19"/>
      <c r="KT867" s="19"/>
      <c r="KU867" s="19"/>
      <c r="KV867" s="19"/>
      <c r="KW867" s="19"/>
      <c r="KX867" s="19"/>
      <c r="KY867" s="19"/>
      <c r="KZ867" s="19"/>
      <c r="LA867" s="19"/>
      <c r="LB867" s="19"/>
      <c r="LC867" s="19"/>
      <c r="LD867" s="19"/>
      <c r="LE867" s="19"/>
      <c r="LF867" s="19"/>
      <c r="LG867" s="19"/>
      <c r="LH867" s="19"/>
      <c r="LI867" s="19"/>
      <c r="LJ867" s="19"/>
      <c r="LK867" s="19"/>
      <c r="LL867" s="19"/>
      <c r="LM867" s="19"/>
      <c r="LN867" s="19"/>
      <c r="LO867" s="19"/>
      <c r="LP867" s="19"/>
      <c r="LQ867" s="19"/>
      <c r="LR867" s="19"/>
      <c r="LS867" s="19"/>
      <c r="LT867" s="19"/>
      <c r="LU867" s="19"/>
      <c r="LV867" s="19"/>
      <c r="LW867" s="19"/>
      <c r="LX867" s="19"/>
      <c r="LY867" s="19"/>
      <c r="LZ867" s="19"/>
      <c r="MA867" s="19"/>
      <c r="MB867" s="19"/>
      <c r="MC867" s="19"/>
      <c r="MD867" s="19"/>
      <c r="ME867" s="19"/>
      <c r="MF867" s="19"/>
      <c r="MG867" s="19"/>
      <c r="MH867" s="19"/>
      <c r="MI867" s="19"/>
      <c r="MJ867" s="19"/>
      <c r="MK867" s="19"/>
      <c r="ML867" s="19"/>
      <c r="MM867" s="19"/>
      <c r="MN867" s="19"/>
      <c r="MO867" s="19"/>
      <c r="MP867" s="19"/>
      <c r="MQ867" s="19"/>
      <c r="MR867" s="19"/>
      <c r="MS867" s="19"/>
      <c r="MT867" s="19"/>
      <c r="MU867" s="19"/>
      <c r="MV867" s="19"/>
      <c r="MW867" s="19"/>
      <c r="MX867" s="19"/>
      <c r="MY867" s="19"/>
      <c r="MZ867" s="19"/>
      <c r="NA867" s="19"/>
      <c r="NB867" s="19"/>
      <c r="NC867" s="19"/>
      <c r="ND867" s="19"/>
      <c r="NE867" s="19"/>
      <c r="NF867" s="19"/>
      <c r="NG867" s="19"/>
      <c r="NH867" s="19"/>
      <c r="NI867" s="19"/>
      <c r="NJ867" s="19"/>
      <c r="NK867" s="19"/>
      <c r="NL867" s="19"/>
      <c r="NM867" s="19"/>
      <c r="NN867" s="19"/>
      <c r="NO867" s="19"/>
      <c r="NP867" s="19"/>
      <c r="NQ867" s="19"/>
      <c r="NR867" s="19"/>
      <c r="NS867" s="19"/>
      <c r="NT867" s="19"/>
      <c r="NU867" s="19"/>
      <c r="NV867" s="19"/>
      <c r="NW867" s="19"/>
      <c r="NX867" s="19"/>
      <c r="NY867" s="19"/>
      <c r="NZ867" s="19"/>
      <c r="OA867" s="19"/>
      <c r="OB867" s="19"/>
      <c r="OC867" s="19"/>
      <c r="OD867" s="19"/>
      <c r="OE867" s="19"/>
      <c r="OF867" s="19"/>
      <c r="OG867" s="19"/>
      <c r="OH867" s="19"/>
      <c r="OI867" s="19"/>
      <c r="OJ867" s="19"/>
      <c r="OK867" s="19"/>
      <c r="OL867" s="19"/>
      <c r="OM867" s="19"/>
      <c r="ON867" s="19"/>
      <c r="OO867" s="19"/>
      <c r="OP867" s="19"/>
      <c r="OQ867" s="19"/>
      <c r="OR867" s="19"/>
      <c r="OS867" s="19"/>
      <c r="OT867" s="19"/>
      <c r="OU867" s="19"/>
      <c r="OV867" s="19"/>
      <c r="OW867" s="19"/>
      <c r="OX867" s="19"/>
      <c r="OY867" s="19"/>
      <c r="OZ867" s="19"/>
      <c r="PA867" s="19"/>
      <c r="PB867" s="19"/>
      <c r="PC867" s="19"/>
      <c r="PD867" s="19"/>
      <c r="PE867" s="19"/>
      <c r="PF867" s="19"/>
      <c r="PG867" s="19"/>
      <c r="PH867" s="19"/>
      <c r="PI867" s="19"/>
      <c r="PJ867" s="19"/>
      <c r="PK867" s="19"/>
      <c r="PL867" s="19"/>
      <c r="PM867" s="19"/>
      <c r="PN867" s="19"/>
      <c r="PO867" s="19"/>
      <c r="PP867" s="19"/>
      <c r="PQ867" s="19"/>
      <c r="PR867" s="19"/>
      <c r="PS867" s="19"/>
      <c r="PT867" s="19"/>
      <c r="PU867" s="19"/>
      <c r="PV867" s="19"/>
      <c r="PW867" s="19"/>
      <c r="PX867" s="19"/>
      <c r="PY867" s="19"/>
      <c r="PZ867" s="19"/>
      <c r="QA867" s="19"/>
      <c r="QB867" s="19"/>
      <c r="QC867" s="19"/>
      <c r="QD867" s="19"/>
      <c r="QE867" s="19"/>
      <c r="QF867" s="19"/>
      <c r="QG867" s="19"/>
      <c r="QH867" s="19"/>
      <c r="QI867" s="19"/>
      <c r="QJ867" s="19"/>
      <c r="QK867" s="19"/>
      <c r="QL867" s="19"/>
      <c r="QM867" s="19"/>
      <c r="QN867" s="19"/>
      <c r="QO867" s="19"/>
      <c r="QP867" s="19"/>
      <c r="QQ867" s="19"/>
    </row>
    <row r="868" spans="1:459" s="20" customFormat="1" ht="80.25" customHeight="1" x14ac:dyDescent="0.2">
      <c r="A868" s="43" t="s">
        <v>601</v>
      </c>
      <c r="B868" s="44"/>
      <c r="C868" s="44"/>
      <c r="D868" s="44"/>
      <c r="E868" s="45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60" t="s">
        <v>559</v>
      </c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 t="s">
        <v>77</v>
      </c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84" t="s">
        <v>94</v>
      </c>
      <c r="AZ868" s="84"/>
      <c r="BA868" s="84"/>
      <c r="BB868" s="84"/>
      <c r="BC868" s="84"/>
      <c r="BD868" s="84"/>
      <c r="BE868" s="60" t="s">
        <v>95</v>
      </c>
      <c r="BF868" s="60"/>
      <c r="BG868" s="60"/>
      <c r="BH868" s="60"/>
      <c r="BI868" s="60"/>
      <c r="BJ868" s="60"/>
      <c r="BK868" s="60"/>
      <c r="BL868" s="60"/>
      <c r="BM868" s="60"/>
      <c r="BN868" s="62">
        <f>24+15+120+3+48</f>
        <v>210</v>
      </c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76" t="s">
        <v>22</v>
      </c>
      <c r="BZ868" s="76"/>
      <c r="CA868" s="76"/>
      <c r="CB868" s="76"/>
      <c r="CC868" s="76"/>
      <c r="CD868" s="76"/>
      <c r="CE868" s="62" t="s">
        <v>80</v>
      </c>
      <c r="CF868" s="62"/>
      <c r="CG868" s="62"/>
      <c r="CH868" s="62"/>
      <c r="CI868" s="62"/>
      <c r="CJ868" s="62"/>
      <c r="CK868" s="62"/>
      <c r="CL868" s="62"/>
      <c r="CM868" s="62"/>
      <c r="CN868" s="85">
        <v>2000000</v>
      </c>
      <c r="CO868" s="85"/>
      <c r="CP868" s="85"/>
      <c r="CQ868" s="85"/>
      <c r="CR868" s="85"/>
      <c r="CS868" s="85"/>
      <c r="CT868" s="85"/>
      <c r="CU868" s="85"/>
      <c r="CV868" s="85"/>
      <c r="CW868" s="85"/>
      <c r="CX868" s="85"/>
      <c r="CY868" s="85"/>
      <c r="CZ868" s="85"/>
      <c r="DA868" s="85"/>
      <c r="DB868" s="59" t="s">
        <v>636</v>
      </c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 t="s">
        <v>646</v>
      </c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62" t="s">
        <v>102</v>
      </c>
      <c r="EA868" s="62"/>
      <c r="EB868" s="62"/>
      <c r="EC868" s="62"/>
      <c r="ED868" s="62"/>
      <c r="EE868" s="62"/>
      <c r="EF868" s="62"/>
      <c r="EG868" s="62"/>
      <c r="EH868" s="62"/>
      <c r="EI868" s="62"/>
      <c r="EJ868" s="62"/>
      <c r="EK868" s="62"/>
      <c r="EL868" s="62" t="s">
        <v>103</v>
      </c>
      <c r="EM868" s="62"/>
      <c r="EN868" s="62"/>
      <c r="EO868" s="62"/>
      <c r="EP868" s="62"/>
      <c r="EQ868" s="62"/>
      <c r="ER868" s="62"/>
      <c r="ES868" s="62"/>
      <c r="ET868" s="62"/>
      <c r="EU868" s="62"/>
      <c r="EV868" s="62"/>
      <c r="EW868" s="62"/>
      <c r="EX868" s="62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19"/>
      <c r="HK868" s="19"/>
      <c r="HL868" s="19"/>
      <c r="HM868" s="19"/>
      <c r="HN868" s="19"/>
      <c r="HO868" s="19"/>
      <c r="HP868" s="19"/>
      <c r="HQ868" s="19"/>
      <c r="HR868" s="19"/>
      <c r="HS868" s="19"/>
      <c r="HT868" s="19"/>
      <c r="HU868" s="19"/>
      <c r="HV868" s="19"/>
      <c r="HW868" s="19"/>
      <c r="HX868" s="19"/>
      <c r="HY868" s="19"/>
      <c r="HZ868" s="19"/>
      <c r="IA868" s="19"/>
      <c r="IB868" s="19"/>
      <c r="IC868" s="19"/>
      <c r="ID868" s="19"/>
      <c r="IE868" s="19"/>
      <c r="IF868" s="19"/>
      <c r="IG868" s="19"/>
      <c r="IH868" s="19"/>
      <c r="II868" s="19"/>
      <c r="IJ868" s="19"/>
      <c r="IK868" s="19"/>
      <c r="IL868" s="19"/>
      <c r="IM868" s="19"/>
      <c r="IN868" s="19"/>
      <c r="IO868" s="19"/>
      <c r="IP868" s="19"/>
      <c r="IQ868" s="19"/>
      <c r="IR868" s="19"/>
      <c r="IS868" s="19"/>
      <c r="IT868" s="19"/>
      <c r="IU868" s="19"/>
      <c r="IV868" s="19"/>
      <c r="IW868" s="19"/>
      <c r="IX868" s="19"/>
      <c r="IY868" s="19"/>
      <c r="IZ868" s="19"/>
      <c r="JA868" s="19"/>
      <c r="JB868" s="19"/>
      <c r="JC868" s="19"/>
      <c r="JD868" s="19"/>
      <c r="JE868" s="19"/>
      <c r="JF868" s="19"/>
      <c r="JG868" s="19"/>
      <c r="JH868" s="19"/>
      <c r="JI868" s="19"/>
      <c r="JJ868" s="19"/>
      <c r="JK868" s="19"/>
      <c r="JL868" s="19"/>
      <c r="JM868" s="19"/>
      <c r="JN868" s="19"/>
      <c r="JO868" s="19"/>
      <c r="JP868" s="19"/>
      <c r="JQ868" s="19"/>
      <c r="JR868" s="19"/>
      <c r="JS868" s="19"/>
      <c r="JT868" s="19"/>
      <c r="JU868" s="19"/>
      <c r="JV868" s="19"/>
      <c r="JW868" s="19"/>
      <c r="JX868" s="19"/>
      <c r="JY868" s="19"/>
      <c r="JZ868" s="19"/>
      <c r="KA868" s="19"/>
      <c r="KB868" s="19"/>
      <c r="KC868" s="19"/>
      <c r="KD868" s="19"/>
      <c r="KE868" s="19"/>
      <c r="KF868" s="19"/>
      <c r="KG868" s="19"/>
      <c r="KH868" s="19"/>
      <c r="KI868" s="19"/>
      <c r="KJ868" s="19"/>
      <c r="KK868" s="19"/>
      <c r="KL868" s="19"/>
      <c r="KM868" s="19"/>
      <c r="KN868" s="19"/>
      <c r="KO868" s="19"/>
      <c r="KP868" s="19"/>
      <c r="KQ868" s="19"/>
      <c r="KR868" s="19"/>
      <c r="KS868" s="19"/>
      <c r="KT868" s="19"/>
      <c r="KU868" s="19"/>
      <c r="KV868" s="19"/>
      <c r="KW868" s="19"/>
      <c r="KX868" s="19"/>
      <c r="KY868" s="19"/>
      <c r="KZ868" s="19"/>
      <c r="LA868" s="19"/>
      <c r="LB868" s="19"/>
      <c r="LC868" s="19"/>
      <c r="LD868" s="19"/>
      <c r="LE868" s="19"/>
      <c r="LF868" s="19"/>
      <c r="LG868" s="19"/>
      <c r="LH868" s="19"/>
      <c r="LI868" s="19"/>
      <c r="LJ868" s="19"/>
      <c r="LK868" s="19"/>
      <c r="LL868" s="19"/>
      <c r="LM868" s="19"/>
      <c r="LN868" s="19"/>
      <c r="LO868" s="19"/>
      <c r="LP868" s="19"/>
      <c r="LQ868" s="19"/>
      <c r="LR868" s="19"/>
      <c r="LS868" s="19"/>
      <c r="LT868" s="19"/>
      <c r="LU868" s="19"/>
      <c r="LV868" s="19"/>
      <c r="LW868" s="19"/>
      <c r="LX868" s="19"/>
      <c r="LY868" s="19"/>
      <c r="LZ868" s="19"/>
      <c r="MA868" s="19"/>
      <c r="MB868" s="19"/>
      <c r="MC868" s="19"/>
      <c r="MD868" s="19"/>
      <c r="ME868" s="19"/>
      <c r="MF868" s="19"/>
      <c r="MG868" s="19"/>
      <c r="MH868" s="19"/>
      <c r="MI868" s="19"/>
      <c r="MJ868" s="19"/>
      <c r="MK868" s="19"/>
      <c r="ML868" s="19"/>
      <c r="MM868" s="19"/>
      <c r="MN868" s="19"/>
      <c r="MO868" s="19"/>
      <c r="MP868" s="19"/>
      <c r="MQ868" s="19"/>
      <c r="MR868" s="19"/>
      <c r="MS868" s="19"/>
      <c r="MT868" s="19"/>
      <c r="MU868" s="19"/>
      <c r="MV868" s="19"/>
      <c r="MW868" s="19"/>
      <c r="MX868" s="19"/>
      <c r="MY868" s="19"/>
      <c r="MZ868" s="19"/>
      <c r="NA868" s="19"/>
      <c r="NB868" s="19"/>
      <c r="NC868" s="19"/>
      <c r="ND868" s="19"/>
      <c r="NE868" s="19"/>
      <c r="NF868" s="19"/>
      <c r="NG868" s="19"/>
      <c r="NH868" s="19"/>
      <c r="NI868" s="19"/>
      <c r="NJ868" s="19"/>
      <c r="NK868" s="19"/>
      <c r="NL868" s="19"/>
      <c r="NM868" s="19"/>
      <c r="NN868" s="19"/>
      <c r="NO868" s="19"/>
      <c r="NP868" s="19"/>
      <c r="NQ868" s="19"/>
      <c r="NR868" s="19"/>
      <c r="NS868" s="19"/>
      <c r="NT868" s="19"/>
      <c r="NU868" s="19"/>
      <c r="NV868" s="19"/>
      <c r="NW868" s="19"/>
      <c r="NX868" s="19"/>
      <c r="NY868" s="19"/>
      <c r="NZ868" s="19"/>
      <c r="OA868" s="19"/>
      <c r="OB868" s="19"/>
      <c r="OC868" s="19"/>
      <c r="OD868" s="19"/>
      <c r="OE868" s="19"/>
      <c r="OF868" s="19"/>
      <c r="OG868" s="19"/>
      <c r="OH868" s="19"/>
      <c r="OI868" s="19"/>
      <c r="OJ868" s="19"/>
      <c r="OK868" s="19"/>
      <c r="OL868" s="19"/>
      <c r="OM868" s="19"/>
      <c r="ON868" s="19"/>
      <c r="OO868" s="19"/>
      <c r="OP868" s="19"/>
      <c r="OQ868" s="19"/>
      <c r="OR868" s="19"/>
      <c r="OS868" s="19"/>
      <c r="OT868" s="19"/>
      <c r="OU868" s="19"/>
      <c r="OV868" s="19"/>
      <c r="OW868" s="19"/>
      <c r="OX868" s="19"/>
      <c r="OY868" s="19"/>
      <c r="OZ868" s="19"/>
      <c r="PA868" s="19"/>
      <c r="PB868" s="19"/>
      <c r="PC868" s="19"/>
      <c r="PD868" s="19"/>
      <c r="PE868" s="19"/>
      <c r="PF868" s="19"/>
      <c r="PG868" s="19"/>
      <c r="PH868" s="19"/>
      <c r="PI868" s="19"/>
      <c r="PJ868" s="19"/>
      <c r="PK868" s="19"/>
      <c r="PL868" s="19"/>
      <c r="PM868" s="19"/>
      <c r="PN868" s="19"/>
      <c r="PO868" s="19"/>
      <c r="PP868" s="19"/>
      <c r="PQ868" s="19"/>
      <c r="PR868" s="19"/>
      <c r="PS868" s="19"/>
      <c r="PT868" s="19"/>
      <c r="PU868" s="19"/>
      <c r="PV868" s="19"/>
      <c r="PW868" s="19"/>
      <c r="PX868" s="19"/>
      <c r="PY868" s="19"/>
      <c r="PZ868" s="19"/>
      <c r="QA868" s="19"/>
      <c r="QB868" s="19"/>
      <c r="QC868" s="19"/>
      <c r="QD868" s="19"/>
      <c r="QE868" s="19"/>
      <c r="QF868" s="19"/>
      <c r="QG868" s="19"/>
      <c r="QH868" s="19"/>
      <c r="QI868" s="19"/>
      <c r="QJ868" s="19"/>
      <c r="QK868" s="19"/>
      <c r="QL868" s="19"/>
      <c r="QM868" s="19"/>
      <c r="QN868" s="19"/>
      <c r="QO868" s="19"/>
      <c r="QP868" s="19"/>
      <c r="QQ868" s="19"/>
    </row>
    <row r="869" spans="1:459" s="20" customFormat="1" ht="42.75" customHeight="1" x14ac:dyDescent="0.2">
      <c r="A869" s="43" t="s">
        <v>1099</v>
      </c>
      <c r="B869" s="44"/>
      <c r="C869" s="44"/>
      <c r="D869" s="44"/>
      <c r="E869" s="45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60" t="s">
        <v>617</v>
      </c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 t="s">
        <v>77</v>
      </c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84" t="s">
        <v>94</v>
      </c>
      <c r="AZ869" s="84"/>
      <c r="BA869" s="84"/>
      <c r="BB869" s="84"/>
      <c r="BC869" s="84"/>
      <c r="BD869" s="84"/>
      <c r="BE869" s="60" t="s">
        <v>95</v>
      </c>
      <c r="BF869" s="60"/>
      <c r="BG869" s="60"/>
      <c r="BH869" s="60"/>
      <c r="BI869" s="60"/>
      <c r="BJ869" s="60"/>
      <c r="BK869" s="60"/>
      <c r="BL869" s="60"/>
      <c r="BM869" s="60"/>
      <c r="BN869" s="58">
        <v>300</v>
      </c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76" t="s">
        <v>22</v>
      </c>
      <c r="BZ869" s="76"/>
      <c r="CA869" s="76"/>
      <c r="CB869" s="76"/>
      <c r="CC869" s="76"/>
      <c r="CD869" s="76"/>
      <c r="CE869" s="62" t="s">
        <v>80</v>
      </c>
      <c r="CF869" s="62"/>
      <c r="CG869" s="62"/>
      <c r="CH869" s="62"/>
      <c r="CI869" s="62"/>
      <c r="CJ869" s="62"/>
      <c r="CK869" s="62"/>
      <c r="CL869" s="62"/>
      <c r="CM869" s="62"/>
      <c r="CN869" s="85">
        <v>19810750</v>
      </c>
      <c r="CO869" s="85"/>
      <c r="CP869" s="85"/>
      <c r="CQ869" s="85"/>
      <c r="CR869" s="85"/>
      <c r="CS869" s="85"/>
      <c r="CT869" s="85"/>
      <c r="CU869" s="85"/>
      <c r="CV869" s="85"/>
      <c r="CW869" s="85"/>
      <c r="CX869" s="85"/>
      <c r="CY869" s="85"/>
      <c r="CZ869" s="85"/>
      <c r="DA869" s="85"/>
      <c r="DB869" s="59" t="s">
        <v>636</v>
      </c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 t="s">
        <v>646</v>
      </c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62" t="s">
        <v>102</v>
      </c>
      <c r="EA869" s="62"/>
      <c r="EB869" s="62"/>
      <c r="EC869" s="62"/>
      <c r="ED869" s="62"/>
      <c r="EE869" s="62"/>
      <c r="EF869" s="62"/>
      <c r="EG869" s="62"/>
      <c r="EH869" s="62"/>
      <c r="EI869" s="62"/>
      <c r="EJ869" s="62"/>
      <c r="EK869" s="62"/>
      <c r="EL869" s="62" t="s">
        <v>103</v>
      </c>
      <c r="EM869" s="62"/>
      <c r="EN869" s="62"/>
      <c r="EO869" s="62"/>
      <c r="EP869" s="62"/>
      <c r="EQ869" s="62"/>
      <c r="ER869" s="62"/>
      <c r="ES869" s="62"/>
      <c r="ET869" s="62"/>
      <c r="EU869" s="62"/>
      <c r="EV869" s="62"/>
      <c r="EW869" s="62"/>
      <c r="EX869" s="62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19"/>
      <c r="HK869" s="19"/>
      <c r="HL869" s="19"/>
      <c r="HM869" s="19"/>
      <c r="HN869" s="19"/>
      <c r="HO869" s="19"/>
      <c r="HP869" s="19"/>
      <c r="HQ869" s="19"/>
      <c r="HR869" s="19"/>
      <c r="HS869" s="19"/>
      <c r="HT869" s="19"/>
      <c r="HU869" s="19"/>
      <c r="HV869" s="19"/>
      <c r="HW869" s="19"/>
      <c r="HX869" s="19"/>
      <c r="HY869" s="19"/>
      <c r="HZ869" s="19"/>
      <c r="IA869" s="19"/>
      <c r="IB869" s="19"/>
      <c r="IC869" s="19"/>
      <c r="ID869" s="19"/>
      <c r="IE869" s="19"/>
      <c r="IF869" s="19"/>
      <c r="IG869" s="19"/>
      <c r="IH869" s="19"/>
      <c r="II869" s="19"/>
      <c r="IJ869" s="19"/>
      <c r="IK869" s="19"/>
      <c r="IL869" s="19"/>
      <c r="IM869" s="19"/>
      <c r="IN869" s="19"/>
      <c r="IO869" s="19"/>
      <c r="IP869" s="19"/>
      <c r="IQ869" s="19"/>
      <c r="IR869" s="19"/>
      <c r="IS869" s="19"/>
      <c r="IT869" s="19"/>
      <c r="IU869" s="19"/>
      <c r="IV869" s="19"/>
      <c r="IW869" s="19"/>
      <c r="IX869" s="19"/>
      <c r="IY869" s="19"/>
      <c r="IZ869" s="19"/>
      <c r="JA869" s="19"/>
      <c r="JB869" s="19"/>
      <c r="JC869" s="19"/>
      <c r="JD869" s="19"/>
      <c r="JE869" s="19"/>
      <c r="JF869" s="19"/>
      <c r="JG869" s="19"/>
      <c r="JH869" s="19"/>
      <c r="JI869" s="19"/>
      <c r="JJ869" s="19"/>
      <c r="JK869" s="19"/>
      <c r="JL869" s="19"/>
      <c r="JM869" s="19"/>
      <c r="JN869" s="19"/>
      <c r="JO869" s="19"/>
      <c r="JP869" s="19"/>
      <c r="JQ869" s="19"/>
      <c r="JR869" s="19"/>
      <c r="JS869" s="19"/>
      <c r="JT869" s="19"/>
      <c r="JU869" s="19"/>
      <c r="JV869" s="19"/>
      <c r="JW869" s="19"/>
      <c r="JX869" s="19"/>
      <c r="JY869" s="19"/>
      <c r="JZ869" s="19"/>
      <c r="KA869" s="19"/>
      <c r="KB869" s="19"/>
      <c r="KC869" s="19"/>
      <c r="KD869" s="19"/>
      <c r="KE869" s="19"/>
      <c r="KF869" s="19"/>
      <c r="KG869" s="19"/>
      <c r="KH869" s="19"/>
      <c r="KI869" s="19"/>
      <c r="KJ869" s="19"/>
      <c r="KK869" s="19"/>
      <c r="KL869" s="19"/>
      <c r="KM869" s="19"/>
      <c r="KN869" s="19"/>
      <c r="KO869" s="19"/>
      <c r="KP869" s="19"/>
      <c r="KQ869" s="19"/>
      <c r="KR869" s="19"/>
      <c r="KS869" s="19"/>
      <c r="KT869" s="19"/>
      <c r="KU869" s="19"/>
      <c r="KV869" s="19"/>
      <c r="KW869" s="19"/>
      <c r="KX869" s="19"/>
      <c r="KY869" s="19"/>
      <c r="KZ869" s="19"/>
      <c r="LA869" s="19"/>
      <c r="LB869" s="19"/>
      <c r="LC869" s="19"/>
      <c r="LD869" s="19"/>
      <c r="LE869" s="19"/>
      <c r="LF869" s="19"/>
      <c r="LG869" s="19"/>
      <c r="LH869" s="19"/>
      <c r="LI869" s="19"/>
      <c r="LJ869" s="19"/>
      <c r="LK869" s="19"/>
      <c r="LL869" s="19"/>
      <c r="LM869" s="19"/>
      <c r="LN869" s="19"/>
      <c r="LO869" s="19"/>
      <c r="LP869" s="19"/>
      <c r="LQ869" s="19"/>
      <c r="LR869" s="19"/>
      <c r="LS869" s="19"/>
      <c r="LT869" s="19"/>
      <c r="LU869" s="19"/>
      <c r="LV869" s="19"/>
      <c r="LW869" s="19"/>
      <c r="LX869" s="19"/>
      <c r="LY869" s="19"/>
      <c r="LZ869" s="19"/>
      <c r="MA869" s="19"/>
      <c r="MB869" s="19"/>
      <c r="MC869" s="19"/>
      <c r="MD869" s="19"/>
      <c r="ME869" s="19"/>
      <c r="MF869" s="19"/>
      <c r="MG869" s="19"/>
      <c r="MH869" s="19"/>
      <c r="MI869" s="19"/>
      <c r="MJ869" s="19"/>
      <c r="MK869" s="19"/>
      <c r="ML869" s="19"/>
      <c r="MM869" s="19"/>
      <c r="MN869" s="19"/>
      <c r="MO869" s="19"/>
      <c r="MP869" s="19"/>
      <c r="MQ869" s="19"/>
      <c r="MR869" s="19"/>
      <c r="MS869" s="19"/>
      <c r="MT869" s="19"/>
      <c r="MU869" s="19"/>
      <c r="MV869" s="19"/>
      <c r="MW869" s="19"/>
      <c r="MX869" s="19"/>
      <c r="MY869" s="19"/>
      <c r="MZ869" s="19"/>
      <c r="NA869" s="19"/>
      <c r="NB869" s="19"/>
      <c r="NC869" s="19"/>
      <c r="ND869" s="19"/>
      <c r="NE869" s="19"/>
      <c r="NF869" s="19"/>
      <c r="NG869" s="19"/>
      <c r="NH869" s="19"/>
      <c r="NI869" s="19"/>
      <c r="NJ869" s="19"/>
      <c r="NK869" s="19"/>
      <c r="NL869" s="19"/>
      <c r="NM869" s="19"/>
      <c r="NN869" s="19"/>
      <c r="NO869" s="19"/>
      <c r="NP869" s="19"/>
      <c r="NQ869" s="19"/>
      <c r="NR869" s="19"/>
      <c r="NS869" s="19"/>
      <c r="NT869" s="19"/>
      <c r="NU869" s="19"/>
      <c r="NV869" s="19"/>
      <c r="NW869" s="19"/>
      <c r="NX869" s="19"/>
      <c r="NY869" s="19"/>
      <c r="NZ869" s="19"/>
      <c r="OA869" s="19"/>
      <c r="OB869" s="19"/>
      <c r="OC869" s="19"/>
      <c r="OD869" s="19"/>
      <c r="OE869" s="19"/>
      <c r="OF869" s="19"/>
      <c r="OG869" s="19"/>
      <c r="OH869" s="19"/>
      <c r="OI869" s="19"/>
      <c r="OJ869" s="19"/>
      <c r="OK869" s="19"/>
      <c r="OL869" s="19"/>
      <c r="OM869" s="19"/>
      <c r="ON869" s="19"/>
      <c r="OO869" s="19"/>
      <c r="OP869" s="19"/>
      <c r="OQ869" s="19"/>
      <c r="OR869" s="19"/>
      <c r="OS869" s="19"/>
      <c r="OT869" s="19"/>
      <c r="OU869" s="19"/>
      <c r="OV869" s="19"/>
      <c r="OW869" s="19"/>
      <c r="OX869" s="19"/>
      <c r="OY869" s="19"/>
      <c r="OZ869" s="19"/>
      <c r="PA869" s="19"/>
      <c r="PB869" s="19"/>
      <c r="PC869" s="19"/>
      <c r="PD869" s="19"/>
      <c r="PE869" s="19"/>
      <c r="PF869" s="19"/>
      <c r="PG869" s="19"/>
      <c r="PH869" s="19"/>
      <c r="PI869" s="19"/>
      <c r="PJ869" s="19"/>
      <c r="PK869" s="19"/>
      <c r="PL869" s="19"/>
      <c r="PM869" s="19"/>
      <c r="PN869" s="19"/>
      <c r="PO869" s="19"/>
      <c r="PP869" s="19"/>
      <c r="PQ869" s="19"/>
      <c r="PR869" s="19"/>
      <c r="PS869" s="19"/>
      <c r="PT869" s="19"/>
      <c r="PU869" s="19"/>
      <c r="PV869" s="19"/>
      <c r="PW869" s="19"/>
      <c r="PX869" s="19"/>
      <c r="PY869" s="19"/>
      <c r="PZ869" s="19"/>
      <c r="QA869" s="19"/>
      <c r="QB869" s="19"/>
      <c r="QC869" s="19"/>
      <c r="QD869" s="19"/>
      <c r="QE869" s="19"/>
      <c r="QF869" s="19"/>
      <c r="QG869" s="19"/>
      <c r="QH869" s="19"/>
      <c r="QI869" s="19"/>
      <c r="QJ869" s="19"/>
      <c r="QK869" s="19"/>
      <c r="QL869" s="19"/>
      <c r="QM869" s="19"/>
      <c r="QN869" s="19"/>
      <c r="QO869" s="19"/>
      <c r="QP869" s="19"/>
      <c r="QQ869" s="19"/>
    </row>
    <row r="870" spans="1:459" s="20" customFormat="1" ht="63.75" customHeight="1" x14ac:dyDescent="0.2">
      <c r="A870" s="43" t="s">
        <v>1100</v>
      </c>
      <c r="B870" s="44"/>
      <c r="C870" s="44"/>
      <c r="D870" s="44"/>
      <c r="E870" s="45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60" t="s">
        <v>556</v>
      </c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 t="s">
        <v>77</v>
      </c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84" t="s">
        <v>78</v>
      </c>
      <c r="AZ870" s="84"/>
      <c r="BA870" s="84"/>
      <c r="BB870" s="84"/>
      <c r="BC870" s="84"/>
      <c r="BD870" s="84"/>
      <c r="BE870" s="60" t="s">
        <v>79</v>
      </c>
      <c r="BF870" s="60"/>
      <c r="BG870" s="60"/>
      <c r="BH870" s="60"/>
      <c r="BI870" s="60"/>
      <c r="BJ870" s="60"/>
      <c r="BK870" s="60"/>
      <c r="BL870" s="60"/>
      <c r="BM870" s="60"/>
      <c r="BN870" s="59" t="s">
        <v>74</v>
      </c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76" t="s">
        <v>22</v>
      </c>
      <c r="BZ870" s="76"/>
      <c r="CA870" s="76"/>
      <c r="CB870" s="76"/>
      <c r="CC870" s="76"/>
      <c r="CD870" s="76"/>
      <c r="CE870" s="62" t="s">
        <v>80</v>
      </c>
      <c r="CF870" s="62"/>
      <c r="CG870" s="62"/>
      <c r="CH870" s="62"/>
      <c r="CI870" s="62"/>
      <c r="CJ870" s="62"/>
      <c r="CK870" s="62"/>
      <c r="CL870" s="62"/>
      <c r="CM870" s="62"/>
      <c r="CN870" s="85">
        <v>8574148</v>
      </c>
      <c r="CO870" s="85"/>
      <c r="CP870" s="85"/>
      <c r="CQ870" s="85"/>
      <c r="CR870" s="85"/>
      <c r="CS870" s="85"/>
      <c r="CT870" s="85"/>
      <c r="CU870" s="85"/>
      <c r="CV870" s="85"/>
      <c r="CW870" s="85"/>
      <c r="CX870" s="85"/>
      <c r="CY870" s="85"/>
      <c r="CZ870" s="85"/>
      <c r="DA870" s="85"/>
      <c r="DB870" s="59" t="s">
        <v>636</v>
      </c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 t="s">
        <v>646</v>
      </c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62" t="s">
        <v>102</v>
      </c>
      <c r="EA870" s="62"/>
      <c r="EB870" s="62"/>
      <c r="EC870" s="62"/>
      <c r="ED870" s="62"/>
      <c r="EE870" s="62"/>
      <c r="EF870" s="62"/>
      <c r="EG870" s="62"/>
      <c r="EH870" s="62"/>
      <c r="EI870" s="62"/>
      <c r="EJ870" s="62"/>
      <c r="EK870" s="62"/>
      <c r="EL870" s="62" t="s">
        <v>103</v>
      </c>
      <c r="EM870" s="62"/>
      <c r="EN870" s="62"/>
      <c r="EO870" s="62"/>
      <c r="EP870" s="62"/>
      <c r="EQ870" s="62"/>
      <c r="ER870" s="62"/>
      <c r="ES870" s="62"/>
      <c r="ET870" s="62"/>
      <c r="EU870" s="62"/>
      <c r="EV870" s="62"/>
      <c r="EW870" s="62"/>
      <c r="EX870" s="62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19"/>
      <c r="HK870" s="19"/>
      <c r="HL870" s="19"/>
      <c r="HM870" s="19"/>
      <c r="HN870" s="19"/>
      <c r="HO870" s="19"/>
      <c r="HP870" s="19"/>
      <c r="HQ870" s="19"/>
      <c r="HR870" s="19"/>
      <c r="HS870" s="19"/>
      <c r="HT870" s="19"/>
      <c r="HU870" s="19"/>
      <c r="HV870" s="19"/>
      <c r="HW870" s="19"/>
      <c r="HX870" s="19"/>
      <c r="HY870" s="19"/>
      <c r="HZ870" s="19"/>
      <c r="IA870" s="19"/>
      <c r="IB870" s="19"/>
      <c r="IC870" s="19"/>
      <c r="ID870" s="19"/>
      <c r="IE870" s="19"/>
      <c r="IF870" s="19"/>
      <c r="IG870" s="19"/>
      <c r="IH870" s="19"/>
      <c r="II870" s="19"/>
      <c r="IJ870" s="19"/>
      <c r="IK870" s="19"/>
      <c r="IL870" s="19"/>
      <c r="IM870" s="19"/>
      <c r="IN870" s="19"/>
      <c r="IO870" s="19"/>
      <c r="IP870" s="19"/>
      <c r="IQ870" s="19"/>
      <c r="IR870" s="19"/>
      <c r="IS870" s="19"/>
      <c r="IT870" s="19"/>
      <c r="IU870" s="19"/>
      <c r="IV870" s="19"/>
      <c r="IW870" s="19"/>
      <c r="IX870" s="19"/>
      <c r="IY870" s="19"/>
      <c r="IZ870" s="19"/>
      <c r="JA870" s="19"/>
      <c r="JB870" s="19"/>
      <c r="JC870" s="19"/>
      <c r="JD870" s="19"/>
      <c r="JE870" s="19"/>
      <c r="JF870" s="19"/>
      <c r="JG870" s="19"/>
      <c r="JH870" s="19"/>
      <c r="JI870" s="19"/>
      <c r="JJ870" s="19"/>
      <c r="JK870" s="19"/>
      <c r="JL870" s="19"/>
      <c r="JM870" s="19"/>
      <c r="JN870" s="19"/>
      <c r="JO870" s="19"/>
      <c r="JP870" s="19"/>
      <c r="JQ870" s="19"/>
      <c r="JR870" s="19"/>
      <c r="JS870" s="19"/>
      <c r="JT870" s="19"/>
      <c r="JU870" s="19"/>
      <c r="JV870" s="19"/>
      <c r="JW870" s="19"/>
      <c r="JX870" s="19"/>
      <c r="JY870" s="19"/>
      <c r="JZ870" s="19"/>
      <c r="KA870" s="19"/>
      <c r="KB870" s="19"/>
      <c r="KC870" s="19"/>
      <c r="KD870" s="19"/>
      <c r="KE870" s="19"/>
      <c r="KF870" s="19"/>
      <c r="KG870" s="19"/>
      <c r="KH870" s="19"/>
      <c r="KI870" s="19"/>
      <c r="KJ870" s="19"/>
      <c r="KK870" s="19"/>
      <c r="KL870" s="19"/>
      <c r="KM870" s="19"/>
      <c r="KN870" s="19"/>
      <c r="KO870" s="19"/>
      <c r="KP870" s="19"/>
      <c r="KQ870" s="19"/>
      <c r="KR870" s="19"/>
      <c r="KS870" s="19"/>
      <c r="KT870" s="19"/>
      <c r="KU870" s="19"/>
      <c r="KV870" s="19"/>
      <c r="KW870" s="19"/>
      <c r="KX870" s="19"/>
      <c r="KY870" s="19"/>
      <c r="KZ870" s="19"/>
      <c r="LA870" s="19"/>
      <c r="LB870" s="19"/>
      <c r="LC870" s="19"/>
      <c r="LD870" s="19"/>
      <c r="LE870" s="19"/>
      <c r="LF870" s="19"/>
      <c r="LG870" s="19"/>
      <c r="LH870" s="19"/>
      <c r="LI870" s="19"/>
      <c r="LJ870" s="19"/>
      <c r="LK870" s="19"/>
      <c r="LL870" s="19"/>
      <c r="LM870" s="19"/>
      <c r="LN870" s="19"/>
      <c r="LO870" s="19"/>
      <c r="LP870" s="19"/>
      <c r="LQ870" s="19"/>
      <c r="LR870" s="19"/>
      <c r="LS870" s="19"/>
      <c r="LT870" s="19"/>
      <c r="LU870" s="19"/>
      <c r="LV870" s="19"/>
      <c r="LW870" s="19"/>
      <c r="LX870" s="19"/>
      <c r="LY870" s="19"/>
      <c r="LZ870" s="19"/>
      <c r="MA870" s="19"/>
      <c r="MB870" s="19"/>
      <c r="MC870" s="19"/>
      <c r="MD870" s="19"/>
      <c r="ME870" s="19"/>
      <c r="MF870" s="19"/>
      <c r="MG870" s="19"/>
      <c r="MH870" s="19"/>
      <c r="MI870" s="19"/>
      <c r="MJ870" s="19"/>
      <c r="MK870" s="19"/>
      <c r="ML870" s="19"/>
      <c r="MM870" s="19"/>
      <c r="MN870" s="19"/>
      <c r="MO870" s="19"/>
      <c r="MP870" s="19"/>
      <c r="MQ870" s="19"/>
      <c r="MR870" s="19"/>
      <c r="MS870" s="19"/>
      <c r="MT870" s="19"/>
      <c r="MU870" s="19"/>
      <c r="MV870" s="19"/>
      <c r="MW870" s="19"/>
      <c r="MX870" s="19"/>
      <c r="MY870" s="19"/>
      <c r="MZ870" s="19"/>
      <c r="NA870" s="19"/>
      <c r="NB870" s="19"/>
      <c r="NC870" s="19"/>
      <c r="ND870" s="19"/>
      <c r="NE870" s="19"/>
      <c r="NF870" s="19"/>
      <c r="NG870" s="19"/>
      <c r="NH870" s="19"/>
      <c r="NI870" s="19"/>
      <c r="NJ870" s="19"/>
      <c r="NK870" s="19"/>
      <c r="NL870" s="19"/>
      <c r="NM870" s="19"/>
      <c r="NN870" s="19"/>
      <c r="NO870" s="19"/>
      <c r="NP870" s="19"/>
      <c r="NQ870" s="19"/>
      <c r="NR870" s="19"/>
      <c r="NS870" s="19"/>
      <c r="NT870" s="19"/>
      <c r="NU870" s="19"/>
      <c r="NV870" s="19"/>
      <c r="NW870" s="19"/>
      <c r="NX870" s="19"/>
      <c r="NY870" s="19"/>
      <c r="NZ870" s="19"/>
      <c r="OA870" s="19"/>
      <c r="OB870" s="19"/>
      <c r="OC870" s="19"/>
      <c r="OD870" s="19"/>
      <c r="OE870" s="19"/>
      <c r="OF870" s="19"/>
      <c r="OG870" s="19"/>
      <c r="OH870" s="19"/>
      <c r="OI870" s="19"/>
      <c r="OJ870" s="19"/>
      <c r="OK870" s="19"/>
      <c r="OL870" s="19"/>
      <c r="OM870" s="19"/>
      <c r="ON870" s="19"/>
      <c r="OO870" s="19"/>
      <c r="OP870" s="19"/>
      <c r="OQ870" s="19"/>
      <c r="OR870" s="19"/>
      <c r="OS870" s="19"/>
      <c r="OT870" s="19"/>
      <c r="OU870" s="19"/>
      <c r="OV870" s="19"/>
      <c r="OW870" s="19"/>
      <c r="OX870" s="19"/>
      <c r="OY870" s="19"/>
      <c r="OZ870" s="19"/>
      <c r="PA870" s="19"/>
      <c r="PB870" s="19"/>
      <c r="PC870" s="19"/>
      <c r="PD870" s="19"/>
      <c r="PE870" s="19"/>
      <c r="PF870" s="19"/>
      <c r="PG870" s="19"/>
      <c r="PH870" s="19"/>
      <c r="PI870" s="19"/>
      <c r="PJ870" s="19"/>
      <c r="PK870" s="19"/>
      <c r="PL870" s="19"/>
      <c r="PM870" s="19"/>
      <c r="PN870" s="19"/>
      <c r="PO870" s="19"/>
      <c r="PP870" s="19"/>
      <c r="PQ870" s="19"/>
      <c r="PR870" s="19"/>
      <c r="PS870" s="19"/>
      <c r="PT870" s="19"/>
      <c r="PU870" s="19"/>
      <c r="PV870" s="19"/>
      <c r="PW870" s="19"/>
      <c r="PX870" s="19"/>
      <c r="PY870" s="19"/>
      <c r="PZ870" s="19"/>
      <c r="QA870" s="19"/>
      <c r="QB870" s="19"/>
      <c r="QC870" s="19"/>
      <c r="QD870" s="19"/>
      <c r="QE870" s="19"/>
      <c r="QF870" s="19"/>
      <c r="QG870" s="19"/>
      <c r="QH870" s="19"/>
      <c r="QI870" s="19"/>
      <c r="QJ870" s="19"/>
      <c r="QK870" s="19"/>
      <c r="QL870" s="19"/>
      <c r="QM870" s="19"/>
      <c r="QN870" s="19"/>
      <c r="QO870" s="19"/>
      <c r="QP870" s="19"/>
      <c r="QQ870" s="19"/>
    </row>
    <row r="871" spans="1:459" s="20" customFormat="1" ht="63.75" customHeight="1" x14ac:dyDescent="0.2">
      <c r="A871" s="43" t="s">
        <v>1101</v>
      </c>
      <c r="B871" s="44"/>
      <c r="C871" s="44"/>
      <c r="D871" s="44"/>
      <c r="E871" s="45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60" t="s">
        <v>618</v>
      </c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 t="s">
        <v>77</v>
      </c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84" t="s">
        <v>94</v>
      </c>
      <c r="AZ871" s="84"/>
      <c r="BA871" s="84"/>
      <c r="BB871" s="84"/>
      <c r="BC871" s="84"/>
      <c r="BD871" s="84"/>
      <c r="BE871" s="60" t="s">
        <v>95</v>
      </c>
      <c r="BF871" s="60"/>
      <c r="BG871" s="60"/>
      <c r="BH871" s="60"/>
      <c r="BI871" s="60"/>
      <c r="BJ871" s="60"/>
      <c r="BK871" s="60"/>
      <c r="BL871" s="60"/>
      <c r="BM871" s="60"/>
      <c r="BN871" s="59" t="s">
        <v>177</v>
      </c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76" t="s">
        <v>22</v>
      </c>
      <c r="BZ871" s="76"/>
      <c r="CA871" s="76"/>
      <c r="CB871" s="76"/>
      <c r="CC871" s="76"/>
      <c r="CD871" s="76"/>
      <c r="CE871" s="62" t="s">
        <v>80</v>
      </c>
      <c r="CF871" s="62"/>
      <c r="CG871" s="62"/>
      <c r="CH871" s="62"/>
      <c r="CI871" s="62"/>
      <c r="CJ871" s="62"/>
      <c r="CK871" s="62"/>
      <c r="CL871" s="62"/>
      <c r="CM871" s="62"/>
      <c r="CN871" s="85">
        <v>6402000</v>
      </c>
      <c r="CO871" s="85"/>
      <c r="CP871" s="85"/>
      <c r="CQ871" s="85"/>
      <c r="CR871" s="85"/>
      <c r="CS871" s="85"/>
      <c r="CT871" s="85"/>
      <c r="CU871" s="85"/>
      <c r="CV871" s="85"/>
      <c r="CW871" s="85"/>
      <c r="CX871" s="85"/>
      <c r="CY871" s="85"/>
      <c r="CZ871" s="85"/>
      <c r="DA871" s="85"/>
      <c r="DB871" s="59" t="s">
        <v>636</v>
      </c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 t="s">
        <v>646</v>
      </c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62" t="s">
        <v>102</v>
      </c>
      <c r="EA871" s="62"/>
      <c r="EB871" s="62"/>
      <c r="EC871" s="62"/>
      <c r="ED871" s="62"/>
      <c r="EE871" s="62"/>
      <c r="EF871" s="62"/>
      <c r="EG871" s="62"/>
      <c r="EH871" s="62"/>
      <c r="EI871" s="62"/>
      <c r="EJ871" s="62"/>
      <c r="EK871" s="62"/>
      <c r="EL871" s="62" t="s">
        <v>103</v>
      </c>
      <c r="EM871" s="62"/>
      <c r="EN871" s="62"/>
      <c r="EO871" s="62"/>
      <c r="EP871" s="62"/>
      <c r="EQ871" s="62"/>
      <c r="ER871" s="62"/>
      <c r="ES871" s="62"/>
      <c r="ET871" s="62"/>
      <c r="EU871" s="62"/>
      <c r="EV871" s="62"/>
      <c r="EW871" s="62"/>
      <c r="EX871" s="62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19"/>
      <c r="HK871" s="19"/>
      <c r="HL871" s="19"/>
      <c r="HM871" s="19"/>
      <c r="HN871" s="19"/>
      <c r="HO871" s="19"/>
      <c r="HP871" s="19"/>
      <c r="HQ871" s="19"/>
      <c r="HR871" s="19"/>
      <c r="HS871" s="19"/>
      <c r="HT871" s="19"/>
      <c r="HU871" s="19"/>
      <c r="HV871" s="19"/>
      <c r="HW871" s="19"/>
      <c r="HX871" s="19"/>
      <c r="HY871" s="19"/>
      <c r="HZ871" s="19"/>
      <c r="IA871" s="19"/>
      <c r="IB871" s="19"/>
      <c r="IC871" s="19"/>
      <c r="ID871" s="19"/>
      <c r="IE871" s="19"/>
      <c r="IF871" s="19"/>
      <c r="IG871" s="19"/>
      <c r="IH871" s="19"/>
      <c r="II871" s="19"/>
      <c r="IJ871" s="19"/>
      <c r="IK871" s="19"/>
      <c r="IL871" s="19"/>
      <c r="IM871" s="19"/>
      <c r="IN871" s="19"/>
      <c r="IO871" s="19"/>
      <c r="IP871" s="19"/>
      <c r="IQ871" s="19"/>
      <c r="IR871" s="19"/>
      <c r="IS871" s="19"/>
      <c r="IT871" s="19"/>
      <c r="IU871" s="19"/>
      <c r="IV871" s="19"/>
      <c r="IW871" s="19"/>
      <c r="IX871" s="19"/>
      <c r="IY871" s="19"/>
      <c r="IZ871" s="19"/>
      <c r="JA871" s="19"/>
      <c r="JB871" s="19"/>
      <c r="JC871" s="19"/>
      <c r="JD871" s="19"/>
      <c r="JE871" s="19"/>
      <c r="JF871" s="19"/>
      <c r="JG871" s="19"/>
      <c r="JH871" s="19"/>
      <c r="JI871" s="19"/>
      <c r="JJ871" s="19"/>
      <c r="JK871" s="19"/>
      <c r="JL871" s="19"/>
      <c r="JM871" s="19"/>
      <c r="JN871" s="19"/>
      <c r="JO871" s="19"/>
      <c r="JP871" s="19"/>
      <c r="JQ871" s="19"/>
      <c r="JR871" s="19"/>
      <c r="JS871" s="19"/>
      <c r="JT871" s="19"/>
      <c r="JU871" s="19"/>
      <c r="JV871" s="19"/>
      <c r="JW871" s="19"/>
      <c r="JX871" s="19"/>
      <c r="JY871" s="19"/>
      <c r="JZ871" s="19"/>
      <c r="KA871" s="19"/>
      <c r="KB871" s="19"/>
      <c r="KC871" s="19"/>
      <c r="KD871" s="19"/>
      <c r="KE871" s="19"/>
      <c r="KF871" s="19"/>
      <c r="KG871" s="19"/>
      <c r="KH871" s="19"/>
      <c r="KI871" s="19"/>
      <c r="KJ871" s="19"/>
      <c r="KK871" s="19"/>
      <c r="KL871" s="19"/>
      <c r="KM871" s="19"/>
      <c r="KN871" s="19"/>
      <c r="KO871" s="19"/>
      <c r="KP871" s="19"/>
      <c r="KQ871" s="19"/>
      <c r="KR871" s="19"/>
      <c r="KS871" s="19"/>
      <c r="KT871" s="19"/>
      <c r="KU871" s="19"/>
      <c r="KV871" s="19"/>
      <c r="KW871" s="19"/>
      <c r="KX871" s="19"/>
      <c r="KY871" s="19"/>
      <c r="KZ871" s="19"/>
      <c r="LA871" s="19"/>
      <c r="LB871" s="19"/>
      <c r="LC871" s="19"/>
      <c r="LD871" s="19"/>
      <c r="LE871" s="19"/>
      <c r="LF871" s="19"/>
      <c r="LG871" s="19"/>
      <c r="LH871" s="19"/>
      <c r="LI871" s="19"/>
      <c r="LJ871" s="19"/>
      <c r="LK871" s="19"/>
      <c r="LL871" s="19"/>
      <c r="LM871" s="19"/>
      <c r="LN871" s="19"/>
      <c r="LO871" s="19"/>
      <c r="LP871" s="19"/>
      <c r="LQ871" s="19"/>
      <c r="LR871" s="19"/>
      <c r="LS871" s="19"/>
      <c r="LT871" s="19"/>
      <c r="LU871" s="19"/>
      <c r="LV871" s="19"/>
      <c r="LW871" s="19"/>
      <c r="LX871" s="19"/>
      <c r="LY871" s="19"/>
      <c r="LZ871" s="19"/>
      <c r="MA871" s="19"/>
      <c r="MB871" s="19"/>
      <c r="MC871" s="19"/>
      <c r="MD871" s="19"/>
      <c r="ME871" s="19"/>
      <c r="MF871" s="19"/>
      <c r="MG871" s="19"/>
      <c r="MH871" s="19"/>
      <c r="MI871" s="19"/>
      <c r="MJ871" s="19"/>
      <c r="MK871" s="19"/>
      <c r="ML871" s="19"/>
      <c r="MM871" s="19"/>
      <c r="MN871" s="19"/>
      <c r="MO871" s="19"/>
      <c r="MP871" s="19"/>
      <c r="MQ871" s="19"/>
      <c r="MR871" s="19"/>
      <c r="MS871" s="19"/>
      <c r="MT871" s="19"/>
      <c r="MU871" s="19"/>
      <c r="MV871" s="19"/>
      <c r="MW871" s="19"/>
      <c r="MX871" s="19"/>
      <c r="MY871" s="19"/>
      <c r="MZ871" s="19"/>
      <c r="NA871" s="19"/>
      <c r="NB871" s="19"/>
      <c r="NC871" s="19"/>
      <c r="ND871" s="19"/>
      <c r="NE871" s="19"/>
      <c r="NF871" s="19"/>
      <c r="NG871" s="19"/>
      <c r="NH871" s="19"/>
      <c r="NI871" s="19"/>
      <c r="NJ871" s="19"/>
      <c r="NK871" s="19"/>
      <c r="NL871" s="19"/>
      <c r="NM871" s="19"/>
      <c r="NN871" s="19"/>
      <c r="NO871" s="19"/>
      <c r="NP871" s="19"/>
      <c r="NQ871" s="19"/>
      <c r="NR871" s="19"/>
      <c r="NS871" s="19"/>
      <c r="NT871" s="19"/>
      <c r="NU871" s="19"/>
      <c r="NV871" s="19"/>
      <c r="NW871" s="19"/>
      <c r="NX871" s="19"/>
      <c r="NY871" s="19"/>
      <c r="NZ871" s="19"/>
      <c r="OA871" s="19"/>
      <c r="OB871" s="19"/>
      <c r="OC871" s="19"/>
      <c r="OD871" s="19"/>
      <c r="OE871" s="19"/>
      <c r="OF871" s="19"/>
      <c r="OG871" s="19"/>
      <c r="OH871" s="19"/>
      <c r="OI871" s="19"/>
      <c r="OJ871" s="19"/>
      <c r="OK871" s="19"/>
      <c r="OL871" s="19"/>
      <c r="OM871" s="19"/>
      <c r="ON871" s="19"/>
      <c r="OO871" s="19"/>
      <c r="OP871" s="19"/>
      <c r="OQ871" s="19"/>
      <c r="OR871" s="19"/>
      <c r="OS871" s="19"/>
      <c r="OT871" s="19"/>
      <c r="OU871" s="19"/>
      <c r="OV871" s="19"/>
      <c r="OW871" s="19"/>
      <c r="OX871" s="19"/>
      <c r="OY871" s="19"/>
      <c r="OZ871" s="19"/>
      <c r="PA871" s="19"/>
      <c r="PB871" s="19"/>
      <c r="PC871" s="19"/>
      <c r="PD871" s="19"/>
      <c r="PE871" s="19"/>
      <c r="PF871" s="19"/>
      <c r="PG871" s="19"/>
      <c r="PH871" s="19"/>
      <c r="PI871" s="19"/>
      <c r="PJ871" s="19"/>
      <c r="PK871" s="19"/>
      <c r="PL871" s="19"/>
      <c r="PM871" s="19"/>
      <c r="PN871" s="19"/>
      <c r="PO871" s="19"/>
      <c r="PP871" s="19"/>
      <c r="PQ871" s="19"/>
      <c r="PR871" s="19"/>
      <c r="PS871" s="19"/>
      <c r="PT871" s="19"/>
      <c r="PU871" s="19"/>
      <c r="PV871" s="19"/>
      <c r="PW871" s="19"/>
      <c r="PX871" s="19"/>
      <c r="PY871" s="19"/>
      <c r="PZ871" s="19"/>
      <c r="QA871" s="19"/>
      <c r="QB871" s="19"/>
      <c r="QC871" s="19"/>
      <c r="QD871" s="19"/>
      <c r="QE871" s="19"/>
      <c r="QF871" s="19"/>
      <c r="QG871" s="19"/>
      <c r="QH871" s="19"/>
      <c r="QI871" s="19"/>
      <c r="QJ871" s="19"/>
      <c r="QK871" s="19"/>
      <c r="QL871" s="19"/>
      <c r="QM871" s="19"/>
      <c r="QN871" s="19"/>
      <c r="QO871" s="19"/>
      <c r="QP871" s="19"/>
      <c r="QQ871" s="19"/>
    </row>
    <row r="872" spans="1:459" s="20" customFormat="1" ht="63.75" customHeight="1" x14ac:dyDescent="0.2">
      <c r="A872" s="43" t="s">
        <v>1102</v>
      </c>
      <c r="B872" s="44"/>
      <c r="C872" s="44"/>
      <c r="D872" s="44"/>
      <c r="E872" s="45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60" t="s">
        <v>546</v>
      </c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 t="s">
        <v>77</v>
      </c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84" t="s">
        <v>94</v>
      </c>
      <c r="AZ872" s="84"/>
      <c r="BA872" s="84"/>
      <c r="BB872" s="84"/>
      <c r="BC872" s="84"/>
      <c r="BD872" s="84"/>
      <c r="BE872" s="60" t="s">
        <v>95</v>
      </c>
      <c r="BF872" s="60"/>
      <c r="BG872" s="60"/>
      <c r="BH872" s="60"/>
      <c r="BI872" s="60"/>
      <c r="BJ872" s="60"/>
      <c r="BK872" s="60"/>
      <c r="BL872" s="60"/>
      <c r="BM872" s="60"/>
      <c r="BN872" s="80">
        <f>12+4</f>
        <v>16</v>
      </c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76" t="s">
        <v>22</v>
      </c>
      <c r="BZ872" s="76"/>
      <c r="CA872" s="76"/>
      <c r="CB872" s="76"/>
      <c r="CC872" s="76"/>
      <c r="CD872" s="76"/>
      <c r="CE872" s="62" t="s">
        <v>80</v>
      </c>
      <c r="CF872" s="62"/>
      <c r="CG872" s="62"/>
      <c r="CH872" s="62"/>
      <c r="CI872" s="62"/>
      <c r="CJ872" s="62"/>
      <c r="CK872" s="62"/>
      <c r="CL872" s="62"/>
      <c r="CM872" s="62"/>
      <c r="CN872" s="85">
        <v>2656500</v>
      </c>
      <c r="CO872" s="85"/>
      <c r="CP872" s="85"/>
      <c r="CQ872" s="85"/>
      <c r="CR872" s="85"/>
      <c r="CS872" s="85"/>
      <c r="CT872" s="85"/>
      <c r="CU872" s="85"/>
      <c r="CV872" s="85"/>
      <c r="CW872" s="85"/>
      <c r="CX872" s="85"/>
      <c r="CY872" s="85"/>
      <c r="CZ872" s="85"/>
      <c r="DA872" s="85"/>
      <c r="DB872" s="59" t="s">
        <v>636</v>
      </c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 t="s">
        <v>646</v>
      </c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62" t="s">
        <v>102</v>
      </c>
      <c r="EA872" s="62"/>
      <c r="EB872" s="62"/>
      <c r="EC872" s="62"/>
      <c r="ED872" s="62"/>
      <c r="EE872" s="62"/>
      <c r="EF872" s="62"/>
      <c r="EG872" s="62"/>
      <c r="EH872" s="62"/>
      <c r="EI872" s="62"/>
      <c r="EJ872" s="62"/>
      <c r="EK872" s="62"/>
      <c r="EL872" s="62" t="s">
        <v>103</v>
      </c>
      <c r="EM872" s="62"/>
      <c r="EN872" s="62"/>
      <c r="EO872" s="62"/>
      <c r="EP872" s="62"/>
      <c r="EQ872" s="62"/>
      <c r="ER872" s="62"/>
      <c r="ES872" s="62"/>
      <c r="ET872" s="62"/>
      <c r="EU872" s="62"/>
      <c r="EV872" s="62"/>
      <c r="EW872" s="62"/>
      <c r="EX872" s="62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19"/>
      <c r="HK872" s="19"/>
      <c r="HL872" s="19"/>
      <c r="HM872" s="19"/>
      <c r="HN872" s="19"/>
      <c r="HO872" s="19"/>
      <c r="HP872" s="19"/>
      <c r="HQ872" s="19"/>
      <c r="HR872" s="19"/>
      <c r="HS872" s="19"/>
      <c r="HT872" s="19"/>
      <c r="HU872" s="19"/>
      <c r="HV872" s="19"/>
      <c r="HW872" s="19"/>
      <c r="HX872" s="19"/>
      <c r="HY872" s="19"/>
      <c r="HZ872" s="19"/>
      <c r="IA872" s="19"/>
      <c r="IB872" s="19"/>
      <c r="IC872" s="19"/>
      <c r="ID872" s="19"/>
      <c r="IE872" s="19"/>
      <c r="IF872" s="19"/>
      <c r="IG872" s="19"/>
      <c r="IH872" s="19"/>
      <c r="II872" s="19"/>
      <c r="IJ872" s="19"/>
      <c r="IK872" s="19"/>
      <c r="IL872" s="19"/>
      <c r="IM872" s="19"/>
      <c r="IN872" s="19"/>
      <c r="IO872" s="19"/>
      <c r="IP872" s="19"/>
      <c r="IQ872" s="19"/>
      <c r="IR872" s="19"/>
      <c r="IS872" s="19"/>
      <c r="IT872" s="19"/>
      <c r="IU872" s="19"/>
      <c r="IV872" s="19"/>
      <c r="IW872" s="19"/>
      <c r="IX872" s="19"/>
      <c r="IY872" s="19"/>
      <c r="IZ872" s="19"/>
      <c r="JA872" s="19"/>
      <c r="JB872" s="19"/>
      <c r="JC872" s="19"/>
      <c r="JD872" s="19"/>
      <c r="JE872" s="19"/>
      <c r="JF872" s="19"/>
      <c r="JG872" s="19"/>
      <c r="JH872" s="19"/>
      <c r="JI872" s="19"/>
      <c r="JJ872" s="19"/>
      <c r="JK872" s="19"/>
      <c r="JL872" s="19"/>
      <c r="JM872" s="19"/>
      <c r="JN872" s="19"/>
      <c r="JO872" s="19"/>
      <c r="JP872" s="19"/>
      <c r="JQ872" s="19"/>
      <c r="JR872" s="19"/>
      <c r="JS872" s="19"/>
      <c r="JT872" s="19"/>
      <c r="JU872" s="19"/>
      <c r="JV872" s="19"/>
      <c r="JW872" s="19"/>
      <c r="JX872" s="19"/>
      <c r="JY872" s="19"/>
      <c r="JZ872" s="19"/>
      <c r="KA872" s="19"/>
      <c r="KB872" s="19"/>
      <c r="KC872" s="19"/>
      <c r="KD872" s="19"/>
      <c r="KE872" s="19"/>
      <c r="KF872" s="19"/>
      <c r="KG872" s="19"/>
      <c r="KH872" s="19"/>
      <c r="KI872" s="19"/>
      <c r="KJ872" s="19"/>
      <c r="KK872" s="19"/>
      <c r="KL872" s="19"/>
      <c r="KM872" s="19"/>
      <c r="KN872" s="19"/>
      <c r="KO872" s="19"/>
      <c r="KP872" s="19"/>
      <c r="KQ872" s="19"/>
      <c r="KR872" s="19"/>
      <c r="KS872" s="19"/>
      <c r="KT872" s="19"/>
      <c r="KU872" s="19"/>
      <c r="KV872" s="19"/>
      <c r="KW872" s="19"/>
      <c r="KX872" s="19"/>
      <c r="KY872" s="19"/>
      <c r="KZ872" s="19"/>
      <c r="LA872" s="19"/>
      <c r="LB872" s="19"/>
      <c r="LC872" s="19"/>
      <c r="LD872" s="19"/>
      <c r="LE872" s="19"/>
      <c r="LF872" s="19"/>
      <c r="LG872" s="19"/>
      <c r="LH872" s="19"/>
      <c r="LI872" s="19"/>
      <c r="LJ872" s="19"/>
      <c r="LK872" s="19"/>
      <c r="LL872" s="19"/>
      <c r="LM872" s="19"/>
      <c r="LN872" s="19"/>
      <c r="LO872" s="19"/>
      <c r="LP872" s="19"/>
      <c r="LQ872" s="19"/>
      <c r="LR872" s="19"/>
      <c r="LS872" s="19"/>
      <c r="LT872" s="19"/>
      <c r="LU872" s="19"/>
      <c r="LV872" s="19"/>
      <c r="LW872" s="19"/>
      <c r="LX872" s="19"/>
      <c r="LY872" s="19"/>
      <c r="LZ872" s="19"/>
      <c r="MA872" s="19"/>
      <c r="MB872" s="19"/>
      <c r="MC872" s="19"/>
      <c r="MD872" s="19"/>
      <c r="ME872" s="19"/>
      <c r="MF872" s="19"/>
      <c r="MG872" s="19"/>
      <c r="MH872" s="19"/>
      <c r="MI872" s="19"/>
      <c r="MJ872" s="19"/>
      <c r="MK872" s="19"/>
      <c r="ML872" s="19"/>
      <c r="MM872" s="19"/>
      <c r="MN872" s="19"/>
      <c r="MO872" s="19"/>
      <c r="MP872" s="19"/>
      <c r="MQ872" s="19"/>
      <c r="MR872" s="19"/>
      <c r="MS872" s="19"/>
      <c r="MT872" s="19"/>
      <c r="MU872" s="19"/>
      <c r="MV872" s="19"/>
      <c r="MW872" s="19"/>
      <c r="MX872" s="19"/>
      <c r="MY872" s="19"/>
      <c r="MZ872" s="19"/>
      <c r="NA872" s="19"/>
      <c r="NB872" s="19"/>
      <c r="NC872" s="19"/>
      <c r="ND872" s="19"/>
      <c r="NE872" s="19"/>
      <c r="NF872" s="19"/>
      <c r="NG872" s="19"/>
      <c r="NH872" s="19"/>
      <c r="NI872" s="19"/>
      <c r="NJ872" s="19"/>
      <c r="NK872" s="19"/>
      <c r="NL872" s="19"/>
      <c r="NM872" s="19"/>
      <c r="NN872" s="19"/>
      <c r="NO872" s="19"/>
      <c r="NP872" s="19"/>
      <c r="NQ872" s="19"/>
      <c r="NR872" s="19"/>
      <c r="NS872" s="19"/>
      <c r="NT872" s="19"/>
      <c r="NU872" s="19"/>
      <c r="NV872" s="19"/>
      <c r="NW872" s="19"/>
      <c r="NX872" s="19"/>
      <c r="NY872" s="19"/>
      <c r="NZ872" s="19"/>
      <c r="OA872" s="19"/>
      <c r="OB872" s="19"/>
      <c r="OC872" s="19"/>
      <c r="OD872" s="19"/>
      <c r="OE872" s="19"/>
      <c r="OF872" s="19"/>
      <c r="OG872" s="19"/>
      <c r="OH872" s="19"/>
      <c r="OI872" s="19"/>
      <c r="OJ872" s="19"/>
      <c r="OK872" s="19"/>
      <c r="OL872" s="19"/>
      <c r="OM872" s="19"/>
      <c r="ON872" s="19"/>
      <c r="OO872" s="19"/>
      <c r="OP872" s="19"/>
      <c r="OQ872" s="19"/>
      <c r="OR872" s="19"/>
      <c r="OS872" s="19"/>
      <c r="OT872" s="19"/>
      <c r="OU872" s="19"/>
      <c r="OV872" s="19"/>
      <c r="OW872" s="19"/>
      <c r="OX872" s="19"/>
      <c r="OY872" s="19"/>
      <c r="OZ872" s="19"/>
      <c r="PA872" s="19"/>
      <c r="PB872" s="19"/>
      <c r="PC872" s="19"/>
      <c r="PD872" s="19"/>
      <c r="PE872" s="19"/>
      <c r="PF872" s="19"/>
      <c r="PG872" s="19"/>
      <c r="PH872" s="19"/>
      <c r="PI872" s="19"/>
      <c r="PJ872" s="19"/>
      <c r="PK872" s="19"/>
      <c r="PL872" s="19"/>
      <c r="PM872" s="19"/>
      <c r="PN872" s="19"/>
      <c r="PO872" s="19"/>
      <c r="PP872" s="19"/>
      <c r="PQ872" s="19"/>
      <c r="PR872" s="19"/>
      <c r="PS872" s="19"/>
      <c r="PT872" s="19"/>
      <c r="PU872" s="19"/>
      <c r="PV872" s="19"/>
      <c r="PW872" s="19"/>
      <c r="PX872" s="19"/>
      <c r="PY872" s="19"/>
      <c r="PZ872" s="19"/>
      <c r="QA872" s="19"/>
      <c r="QB872" s="19"/>
      <c r="QC872" s="19"/>
      <c r="QD872" s="19"/>
      <c r="QE872" s="19"/>
      <c r="QF872" s="19"/>
      <c r="QG872" s="19"/>
      <c r="QH872" s="19"/>
      <c r="QI872" s="19"/>
      <c r="QJ872" s="19"/>
      <c r="QK872" s="19"/>
      <c r="QL872" s="19"/>
      <c r="QM872" s="19"/>
      <c r="QN872" s="19"/>
      <c r="QO872" s="19"/>
      <c r="QP872" s="19"/>
      <c r="QQ872" s="19"/>
    </row>
    <row r="873" spans="1:459" s="20" customFormat="1" ht="41.25" customHeight="1" x14ac:dyDescent="0.2">
      <c r="A873" s="43" t="s">
        <v>1103</v>
      </c>
      <c r="B873" s="44"/>
      <c r="C873" s="44"/>
      <c r="D873" s="44"/>
      <c r="E873" s="45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60" t="s">
        <v>552</v>
      </c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 t="s">
        <v>77</v>
      </c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84" t="s">
        <v>78</v>
      </c>
      <c r="AZ873" s="84"/>
      <c r="BA873" s="84"/>
      <c r="BB873" s="84"/>
      <c r="BC873" s="84"/>
      <c r="BD873" s="84"/>
      <c r="BE873" s="60" t="s">
        <v>79</v>
      </c>
      <c r="BF873" s="60"/>
      <c r="BG873" s="60"/>
      <c r="BH873" s="60"/>
      <c r="BI873" s="60"/>
      <c r="BJ873" s="60"/>
      <c r="BK873" s="60"/>
      <c r="BL873" s="60"/>
      <c r="BM873" s="60"/>
      <c r="BN873" s="76" t="s">
        <v>74</v>
      </c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76" t="s">
        <v>22</v>
      </c>
      <c r="BZ873" s="76"/>
      <c r="CA873" s="76"/>
      <c r="CB873" s="76"/>
      <c r="CC873" s="76"/>
      <c r="CD873" s="76"/>
      <c r="CE873" s="62" t="s">
        <v>80</v>
      </c>
      <c r="CF873" s="62"/>
      <c r="CG873" s="62"/>
      <c r="CH873" s="62"/>
      <c r="CI873" s="62"/>
      <c r="CJ873" s="62"/>
      <c r="CK873" s="62"/>
      <c r="CL873" s="62"/>
      <c r="CM873" s="62"/>
      <c r="CN873" s="85">
        <v>19296638.899999999</v>
      </c>
      <c r="CO873" s="85"/>
      <c r="CP873" s="85"/>
      <c r="CQ873" s="85"/>
      <c r="CR873" s="85"/>
      <c r="CS873" s="85"/>
      <c r="CT873" s="85"/>
      <c r="CU873" s="85"/>
      <c r="CV873" s="85"/>
      <c r="CW873" s="85"/>
      <c r="CX873" s="85"/>
      <c r="CY873" s="85"/>
      <c r="CZ873" s="85"/>
      <c r="DA873" s="85"/>
      <c r="DB873" s="59" t="s">
        <v>636</v>
      </c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 t="s">
        <v>646</v>
      </c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62" t="s">
        <v>102</v>
      </c>
      <c r="EA873" s="62"/>
      <c r="EB873" s="62"/>
      <c r="EC873" s="62"/>
      <c r="ED873" s="62"/>
      <c r="EE873" s="62"/>
      <c r="EF873" s="62"/>
      <c r="EG873" s="62"/>
      <c r="EH873" s="62"/>
      <c r="EI873" s="62"/>
      <c r="EJ873" s="62"/>
      <c r="EK873" s="62"/>
      <c r="EL873" s="62" t="s">
        <v>103</v>
      </c>
      <c r="EM873" s="62"/>
      <c r="EN873" s="62"/>
      <c r="EO873" s="62"/>
      <c r="EP873" s="62"/>
      <c r="EQ873" s="62"/>
      <c r="ER873" s="62"/>
      <c r="ES873" s="62"/>
      <c r="ET873" s="62"/>
      <c r="EU873" s="62"/>
      <c r="EV873" s="62"/>
      <c r="EW873" s="62"/>
      <c r="EX873" s="62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19"/>
      <c r="HK873" s="19"/>
      <c r="HL873" s="19"/>
      <c r="HM873" s="19"/>
      <c r="HN873" s="19"/>
      <c r="HO873" s="19"/>
      <c r="HP873" s="19"/>
      <c r="HQ873" s="19"/>
      <c r="HR873" s="19"/>
      <c r="HS873" s="19"/>
      <c r="HT873" s="19"/>
      <c r="HU873" s="19"/>
      <c r="HV873" s="19"/>
      <c r="HW873" s="19"/>
      <c r="HX873" s="19"/>
      <c r="HY873" s="19"/>
      <c r="HZ873" s="19"/>
      <c r="IA873" s="19"/>
      <c r="IB873" s="19"/>
      <c r="IC873" s="19"/>
      <c r="ID873" s="19"/>
      <c r="IE873" s="19"/>
      <c r="IF873" s="19"/>
      <c r="IG873" s="19"/>
      <c r="IH873" s="19"/>
      <c r="II873" s="19"/>
      <c r="IJ873" s="19"/>
      <c r="IK873" s="19"/>
      <c r="IL873" s="19"/>
      <c r="IM873" s="19"/>
      <c r="IN873" s="19"/>
      <c r="IO873" s="19"/>
      <c r="IP873" s="19"/>
      <c r="IQ873" s="19"/>
      <c r="IR873" s="19"/>
      <c r="IS873" s="19"/>
      <c r="IT873" s="19"/>
      <c r="IU873" s="19"/>
      <c r="IV873" s="19"/>
      <c r="IW873" s="19"/>
      <c r="IX873" s="19"/>
      <c r="IY873" s="19"/>
      <c r="IZ873" s="19"/>
      <c r="JA873" s="19"/>
      <c r="JB873" s="19"/>
      <c r="JC873" s="19"/>
      <c r="JD873" s="19"/>
      <c r="JE873" s="19"/>
      <c r="JF873" s="19"/>
      <c r="JG873" s="19"/>
      <c r="JH873" s="19"/>
      <c r="JI873" s="19"/>
      <c r="JJ873" s="19"/>
      <c r="JK873" s="19"/>
      <c r="JL873" s="19"/>
      <c r="JM873" s="19"/>
      <c r="JN873" s="19"/>
      <c r="JO873" s="19"/>
      <c r="JP873" s="19"/>
      <c r="JQ873" s="19"/>
      <c r="JR873" s="19"/>
      <c r="JS873" s="19"/>
      <c r="JT873" s="19"/>
      <c r="JU873" s="19"/>
      <c r="JV873" s="19"/>
      <c r="JW873" s="19"/>
      <c r="JX873" s="19"/>
      <c r="JY873" s="19"/>
      <c r="JZ873" s="19"/>
      <c r="KA873" s="19"/>
      <c r="KB873" s="19"/>
      <c r="KC873" s="19"/>
      <c r="KD873" s="19"/>
      <c r="KE873" s="19"/>
      <c r="KF873" s="19"/>
      <c r="KG873" s="19"/>
      <c r="KH873" s="19"/>
      <c r="KI873" s="19"/>
      <c r="KJ873" s="19"/>
      <c r="KK873" s="19"/>
      <c r="KL873" s="19"/>
      <c r="KM873" s="19"/>
      <c r="KN873" s="19"/>
      <c r="KO873" s="19"/>
      <c r="KP873" s="19"/>
      <c r="KQ873" s="19"/>
      <c r="KR873" s="19"/>
      <c r="KS873" s="19"/>
      <c r="KT873" s="19"/>
      <c r="KU873" s="19"/>
      <c r="KV873" s="19"/>
      <c r="KW873" s="19"/>
      <c r="KX873" s="19"/>
      <c r="KY873" s="19"/>
      <c r="KZ873" s="19"/>
      <c r="LA873" s="19"/>
      <c r="LB873" s="19"/>
      <c r="LC873" s="19"/>
      <c r="LD873" s="19"/>
      <c r="LE873" s="19"/>
      <c r="LF873" s="19"/>
      <c r="LG873" s="19"/>
      <c r="LH873" s="19"/>
      <c r="LI873" s="19"/>
      <c r="LJ873" s="19"/>
      <c r="LK873" s="19"/>
      <c r="LL873" s="19"/>
      <c r="LM873" s="19"/>
      <c r="LN873" s="19"/>
      <c r="LO873" s="19"/>
      <c r="LP873" s="19"/>
      <c r="LQ873" s="19"/>
      <c r="LR873" s="19"/>
      <c r="LS873" s="19"/>
      <c r="LT873" s="19"/>
      <c r="LU873" s="19"/>
      <c r="LV873" s="19"/>
      <c r="LW873" s="19"/>
      <c r="LX873" s="19"/>
      <c r="LY873" s="19"/>
      <c r="LZ873" s="19"/>
      <c r="MA873" s="19"/>
      <c r="MB873" s="19"/>
      <c r="MC873" s="19"/>
      <c r="MD873" s="19"/>
      <c r="ME873" s="19"/>
      <c r="MF873" s="19"/>
      <c r="MG873" s="19"/>
      <c r="MH873" s="19"/>
      <c r="MI873" s="19"/>
      <c r="MJ873" s="19"/>
      <c r="MK873" s="19"/>
      <c r="ML873" s="19"/>
      <c r="MM873" s="19"/>
      <c r="MN873" s="19"/>
      <c r="MO873" s="19"/>
      <c r="MP873" s="19"/>
      <c r="MQ873" s="19"/>
      <c r="MR873" s="19"/>
      <c r="MS873" s="19"/>
      <c r="MT873" s="19"/>
      <c r="MU873" s="19"/>
      <c r="MV873" s="19"/>
      <c r="MW873" s="19"/>
      <c r="MX873" s="19"/>
      <c r="MY873" s="19"/>
      <c r="MZ873" s="19"/>
      <c r="NA873" s="19"/>
      <c r="NB873" s="19"/>
      <c r="NC873" s="19"/>
      <c r="ND873" s="19"/>
      <c r="NE873" s="19"/>
      <c r="NF873" s="19"/>
      <c r="NG873" s="19"/>
      <c r="NH873" s="19"/>
      <c r="NI873" s="19"/>
      <c r="NJ873" s="19"/>
      <c r="NK873" s="19"/>
      <c r="NL873" s="19"/>
      <c r="NM873" s="19"/>
      <c r="NN873" s="19"/>
      <c r="NO873" s="19"/>
      <c r="NP873" s="19"/>
      <c r="NQ873" s="19"/>
      <c r="NR873" s="19"/>
      <c r="NS873" s="19"/>
      <c r="NT873" s="19"/>
      <c r="NU873" s="19"/>
      <c r="NV873" s="19"/>
      <c r="NW873" s="19"/>
      <c r="NX873" s="19"/>
      <c r="NY873" s="19"/>
      <c r="NZ873" s="19"/>
      <c r="OA873" s="19"/>
      <c r="OB873" s="19"/>
      <c r="OC873" s="19"/>
      <c r="OD873" s="19"/>
      <c r="OE873" s="19"/>
      <c r="OF873" s="19"/>
      <c r="OG873" s="19"/>
      <c r="OH873" s="19"/>
      <c r="OI873" s="19"/>
      <c r="OJ873" s="19"/>
      <c r="OK873" s="19"/>
      <c r="OL873" s="19"/>
      <c r="OM873" s="19"/>
      <c r="ON873" s="19"/>
      <c r="OO873" s="19"/>
      <c r="OP873" s="19"/>
      <c r="OQ873" s="19"/>
      <c r="OR873" s="19"/>
      <c r="OS873" s="19"/>
      <c r="OT873" s="19"/>
      <c r="OU873" s="19"/>
      <c r="OV873" s="19"/>
      <c r="OW873" s="19"/>
      <c r="OX873" s="19"/>
      <c r="OY873" s="19"/>
      <c r="OZ873" s="19"/>
      <c r="PA873" s="19"/>
      <c r="PB873" s="19"/>
      <c r="PC873" s="19"/>
      <c r="PD873" s="19"/>
      <c r="PE873" s="19"/>
      <c r="PF873" s="19"/>
      <c r="PG873" s="19"/>
      <c r="PH873" s="19"/>
      <c r="PI873" s="19"/>
      <c r="PJ873" s="19"/>
      <c r="PK873" s="19"/>
      <c r="PL873" s="19"/>
      <c r="PM873" s="19"/>
      <c r="PN873" s="19"/>
      <c r="PO873" s="19"/>
      <c r="PP873" s="19"/>
      <c r="PQ873" s="19"/>
      <c r="PR873" s="19"/>
      <c r="PS873" s="19"/>
      <c r="PT873" s="19"/>
      <c r="PU873" s="19"/>
      <c r="PV873" s="19"/>
      <c r="PW873" s="19"/>
      <c r="PX873" s="19"/>
      <c r="PY873" s="19"/>
      <c r="PZ873" s="19"/>
      <c r="QA873" s="19"/>
      <c r="QB873" s="19"/>
      <c r="QC873" s="19"/>
      <c r="QD873" s="19"/>
      <c r="QE873" s="19"/>
      <c r="QF873" s="19"/>
      <c r="QG873" s="19"/>
      <c r="QH873" s="19"/>
      <c r="QI873" s="19"/>
      <c r="QJ873" s="19"/>
      <c r="QK873" s="19"/>
      <c r="QL873" s="19"/>
      <c r="QM873" s="19"/>
      <c r="QN873" s="19"/>
      <c r="QO873" s="19"/>
      <c r="QP873" s="19"/>
      <c r="QQ873" s="19"/>
    </row>
    <row r="874" spans="1:459" s="20" customFormat="1" ht="41.25" customHeight="1" x14ac:dyDescent="0.2">
      <c r="A874" s="43" t="s">
        <v>1104</v>
      </c>
      <c r="B874" s="44"/>
      <c r="C874" s="44"/>
      <c r="D874" s="44"/>
      <c r="E874" s="45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60" t="s">
        <v>552</v>
      </c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 t="s">
        <v>77</v>
      </c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84" t="s">
        <v>78</v>
      </c>
      <c r="AZ874" s="84"/>
      <c r="BA874" s="84"/>
      <c r="BB874" s="84"/>
      <c r="BC874" s="84"/>
      <c r="BD874" s="84"/>
      <c r="BE874" s="60" t="s">
        <v>79</v>
      </c>
      <c r="BF874" s="60"/>
      <c r="BG874" s="60"/>
      <c r="BH874" s="60"/>
      <c r="BI874" s="60"/>
      <c r="BJ874" s="60"/>
      <c r="BK874" s="60"/>
      <c r="BL874" s="60"/>
      <c r="BM874" s="60"/>
      <c r="BN874" s="59" t="s">
        <v>74</v>
      </c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76" t="s">
        <v>22</v>
      </c>
      <c r="BZ874" s="76"/>
      <c r="CA874" s="76"/>
      <c r="CB874" s="76"/>
      <c r="CC874" s="76"/>
      <c r="CD874" s="76"/>
      <c r="CE874" s="62" t="s">
        <v>80</v>
      </c>
      <c r="CF874" s="62"/>
      <c r="CG874" s="62"/>
      <c r="CH874" s="62"/>
      <c r="CI874" s="62"/>
      <c r="CJ874" s="62"/>
      <c r="CK874" s="62"/>
      <c r="CL874" s="62"/>
      <c r="CM874" s="62"/>
      <c r="CN874" s="85">
        <v>4499893.66</v>
      </c>
      <c r="CO874" s="85"/>
      <c r="CP874" s="85"/>
      <c r="CQ874" s="85"/>
      <c r="CR874" s="85"/>
      <c r="CS874" s="85"/>
      <c r="CT874" s="85"/>
      <c r="CU874" s="85"/>
      <c r="CV874" s="85"/>
      <c r="CW874" s="85"/>
      <c r="CX874" s="85"/>
      <c r="CY874" s="85"/>
      <c r="CZ874" s="85"/>
      <c r="DA874" s="85"/>
      <c r="DB874" s="59" t="s">
        <v>636</v>
      </c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 t="s">
        <v>646</v>
      </c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62" t="s">
        <v>102</v>
      </c>
      <c r="EA874" s="62"/>
      <c r="EB874" s="62"/>
      <c r="EC874" s="62"/>
      <c r="ED874" s="62"/>
      <c r="EE874" s="62"/>
      <c r="EF874" s="62"/>
      <c r="EG874" s="62"/>
      <c r="EH874" s="62"/>
      <c r="EI874" s="62"/>
      <c r="EJ874" s="62"/>
      <c r="EK874" s="62"/>
      <c r="EL874" s="62" t="s">
        <v>103</v>
      </c>
      <c r="EM874" s="62"/>
      <c r="EN874" s="62"/>
      <c r="EO874" s="62"/>
      <c r="EP874" s="62"/>
      <c r="EQ874" s="62"/>
      <c r="ER874" s="62"/>
      <c r="ES874" s="62"/>
      <c r="ET874" s="62"/>
      <c r="EU874" s="62"/>
      <c r="EV874" s="62"/>
      <c r="EW874" s="62"/>
      <c r="EX874" s="62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19"/>
      <c r="HK874" s="19"/>
      <c r="HL874" s="19"/>
      <c r="HM874" s="19"/>
      <c r="HN874" s="19"/>
      <c r="HO874" s="19"/>
      <c r="HP874" s="19"/>
      <c r="HQ874" s="19"/>
      <c r="HR874" s="19"/>
      <c r="HS874" s="19"/>
      <c r="HT874" s="19"/>
      <c r="HU874" s="19"/>
      <c r="HV874" s="19"/>
      <c r="HW874" s="19"/>
      <c r="HX874" s="19"/>
      <c r="HY874" s="19"/>
      <c r="HZ874" s="19"/>
      <c r="IA874" s="19"/>
      <c r="IB874" s="19"/>
      <c r="IC874" s="19"/>
      <c r="ID874" s="19"/>
      <c r="IE874" s="19"/>
      <c r="IF874" s="19"/>
      <c r="IG874" s="19"/>
      <c r="IH874" s="19"/>
      <c r="II874" s="19"/>
      <c r="IJ874" s="19"/>
      <c r="IK874" s="19"/>
      <c r="IL874" s="19"/>
      <c r="IM874" s="19"/>
      <c r="IN874" s="19"/>
      <c r="IO874" s="19"/>
      <c r="IP874" s="19"/>
      <c r="IQ874" s="19"/>
      <c r="IR874" s="19"/>
      <c r="IS874" s="19"/>
      <c r="IT874" s="19"/>
      <c r="IU874" s="19"/>
      <c r="IV874" s="19"/>
      <c r="IW874" s="19"/>
      <c r="IX874" s="19"/>
      <c r="IY874" s="19"/>
      <c r="IZ874" s="19"/>
      <c r="JA874" s="19"/>
      <c r="JB874" s="19"/>
      <c r="JC874" s="19"/>
      <c r="JD874" s="19"/>
      <c r="JE874" s="19"/>
      <c r="JF874" s="19"/>
      <c r="JG874" s="19"/>
      <c r="JH874" s="19"/>
      <c r="JI874" s="19"/>
      <c r="JJ874" s="19"/>
      <c r="JK874" s="19"/>
      <c r="JL874" s="19"/>
      <c r="JM874" s="19"/>
      <c r="JN874" s="19"/>
      <c r="JO874" s="19"/>
      <c r="JP874" s="19"/>
      <c r="JQ874" s="19"/>
      <c r="JR874" s="19"/>
      <c r="JS874" s="19"/>
      <c r="JT874" s="19"/>
      <c r="JU874" s="19"/>
      <c r="JV874" s="19"/>
      <c r="JW874" s="19"/>
      <c r="JX874" s="19"/>
      <c r="JY874" s="19"/>
      <c r="JZ874" s="19"/>
      <c r="KA874" s="19"/>
      <c r="KB874" s="19"/>
      <c r="KC874" s="19"/>
      <c r="KD874" s="19"/>
      <c r="KE874" s="19"/>
      <c r="KF874" s="19"/>
      <c r="KG874" s="19"/>
      <c r="KH874" s="19"/>
      <c r="KI874" s="19"/>
      <c r="KJ874" s="19"/>
      <c r="KK874" s="19"/>
      <c r="KL874" s="19"/>
      <c r="KM874" s="19"/>
      <c r="KN874" s="19"/>
      <c r="KO874" s="19"/>
      <c r="KP874" s="19"/>
      <c r="KQ874" s="19"/>
      <c r="KR874" s="19"/>
      <c r="KS874" s="19"/>
      <c r="KT874" s="19"/>
      <c r="KU874" s="19"/>
      <c r="KV874" s="19"/>
      <c r="KW874" s="19"/>
      <c r="KX874" s="19"/>
      <c r="KY874" s="19"/>
      <c r="KZ874" s="19"/>
      <c r="LA874" s="19"/>
      <c r="LB874" s="19"/>
      <c r="LC874" s="19"/>
      <c r="LD874" s="19"/>
      <c r="LE874" s="19"/>
      <c r="LF874" s="19"/>
      <c r="LG874" s="19"/>
      <c r="LH874" s="19"/>
      <c r="LI874" s="19"/>
      <c r="LJ874" s="19"/>
      <c r="LK874" s="19"/>
      <c r="LL874" s="19"/>
      <c r="LM874" s="19"/>
      <c r="LN874" s="19"/>
      <c r="LO874" s="19"/>
      <c r="LP874" s="19"/>
      <c r="LQ874" s="19"/>
      <c r="LR874" s="19"/>
      <c r="LS874" s="19"/>
      <c r="LT874" s="19"/>
      <c r="LU874" s="19"/>
      <c r="LV874" s="19"/>
      <c r="LW874" s="19"/>
      <c r="LX874" s="19"/>
      <c r="LY874" s="19"/>
      <c r="LZ874" s="19"/>
      <c r="MA874" s="19"/>
      <c r="MB874" s="19"/>
      <c r="MC874" s="19"/>
      <c r="MD874" s="19"/>
      <c r="ME874" s="19"/>
      <c r="MF874" s="19"/>
      <c r="MG874" s="19"/>
      <c r="MH874" s="19"/>
      <c r="MI874" s="19"/>
      <c r="MJ874" s="19"/>
      <c r="MK874" s="19"/>
      <c r="ML874" s="19"/>
      <c r="MM874" s="19"/>
      <c r="MN874" s="19"/>
      <c r="MO874" s="19"/>
      <c r="MP874" s="19"/>
      <c r="MQ874" s="19"/>
      <c r="MR874" s="19"/>
      <c r="MS874" s="19"/>
      <c r="MT874" s="19"/>
      <c r="MU874" s="19"/>
      <c r="MV874" s="19"/>
      <c r="MW874" s="19"/>
      <c r="MX874" s="19"/>
      <c r="MY874" s="19"/>
      <c r="MZ874" s="19"/>
      <c r="NA874" s="19"/>
      <c r="NB874" s="19"/>
      <c r="NC874" s="19"/>
      <c r="ND874" s="19"/>
      <c r="NE874" s="19"/>
      <c r="NF874" s="19"/>
      <c r="NG874" s="19"/>
      <c r="NH874" s="19"/>
      <c r="NI874" s="19"/>
      <c r="NJ874" s="19"/>
      <c r="NK874" s="19"/>
      <c r="NL874" s="19"/>
      <c r="NM874" s="19"/>
      <c r="NN874" s="19"/>
      <c r="NO874" s="19"/>
      <c r="NP874" s="19"/>
      <c r="NQ874" s="19"/>
      <c r="NR874" s="19"/>
      <c r="NS874" s="19"/>
      <c r="NT874" s="19"/>
      <c r="NU874" s="19"/>
      <c r="NV874" s="19"/>
      <c r="NW874" s="19"/>
      <c r="NX874" s="19"/>
      <c r="NY874" s="19"/>
      <c r="NZ874" s="19"/>
      <c r="OA874" s="19"/>
      <c r="OB874" s="19"/>
      <c r="OC874" s="19"/>
      <c r="OD874" s="19"/>
      <c r="OE874" s="19"/>
      <c r="OF874" s="19"/>
      <c r="OG874" s="19"/>
      <c r="OH874" s="19"/>
      <c r="OI874" s="19"/>
      <c r="OJ874" s="19"/>
      <c r="OK874" s="19"/>
      <c r="OL874" s="19"/>
      <c r="OM874" s="19"/>
      <c r="ON874" s="19"/>
      <c r="OO874" s="19"/>
      <c r="OP874" s="19"/>
      <c r="OQ874" s="19"/>
      <c r="OR874" s="19"/>
      <c r="OS874" s="19"/>
      <c r="OT874" s="19"/>
      <c r="OU874" s="19"/>
      <c r="OV874" s="19"/>
      <c r="OW874" s="19"/>
      <c r="OX874" s="19"/>
      <c r="OY874" s="19"/>
      <c r="OZ874" s="19"/>
      <c r="PA874" s="19"/>
      <c r="PB874" s="19"/>
      <c r="PC874" s="19"/>
      <c r="PD874" s="19"/>
      <c r="PE874" s="19"/>
      <c r="PF874" s="19"/>
      <c r="PG874" s="19"/>
      <c r="PH874" s="19"/>
      <c r="PI874" s="19"/>
      <c r="PJ874" s="19"/>
      <c r="PK874" s="19"/>
      <c r="PL874" s="19"/>
      <c r="PM874" s="19"/>
      <c r="PN874" s="19"/>
      <c r="PO874" s="19"/>
      <c r="PP874" s="19"/>
      <c r="PQ874" s="19"/>
      <c r="PR874" s="19"/>
      <c r="PS874" s="19"/>
      <c r="PT874" s="19"/>
      <c r="PU874" s="19"/>
      <c r="PV874" s="19"/>
      <c r="PW874" s="19"/>
      <c r="PX874" s="19"/>
      <c r="PY874" s="19"/>
      <c r="PZ874" s="19"/>
      <c r="QA874" s="19"/>
      <c r="QB874" s="19"/>
      <c r="QC874" s="19"/>
      <c r="QD874" s="19"/>
      <c r="QE874" s="19"/>
      <c r="QF874" s="19"/>
      <c r="QG874" s="19"/>
      <c r="QH874" s="19"/>
      <c r="QI874" s="19"/>
      <c r="QJ874" s="19"/>
      <c r="QK874" s="19"/>
      <c r="QL874" s="19"/>
      <c r="QM874" s="19"/>
      <c r="QN874" s="19"/>
      <c r="QO874" s="19"/>
      <c r="QP874" s="19"/>
      <c r="QQ874" s="19"/>
    </row>
    <row r="875" spans="1:459" s="20" customFormat="1" ht="42" customHeight="1" x14ac:dyDescent="0.2">
      <c r="A875" s="43" t="s">
        <v>1105</v>
      </c>
      <c r="B875" s="44"/>
      <c r="C875" s="44"/>
      <c r="D875" s="44"/>
      <c r="E875" s="45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60" t="s">
        <v>552</v>
      </c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 t="s">
        <v>77</v>
      </c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84" t="s">
        <v>78</v>
      </c>
      <c r="AZ875" s="84"/>
      <c r="BA875" s="84"/>
      <c r="BB875" s="84"/>
      <c r="BC875" s="84"/>
      <c r="BD875" s="84"/>
      <c r="BE875" s="60" t="s">
        <v>79</v>
      </c>
      <c r="BF875" s="60"/>
      <c r="BG875" s="60"/>
      <c r="BH875" s="60"/>
      <c r="BI875" s="60"/>
      <c r="BJ875" s="60"/>
      <c r="BK875" s="60"/>
      <c r="BL875" s="60"/>
      <c r="BM875" s="60"/>
      <c r="BN875" s="76" t="s">
        <v>74</v>
      </c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76" t="s">
        <v>22</v>
      </c>
      <c r="BZ875" s="76"/>
      <c r="CA875" s="76"/>
      <c r="CB875" s="76"/>
      <c r="CC875" s="76"/>
      <c r="CD875" s="76"/>
      <c r="CE875" s="62" t="s">
        <v>80</v>
      </c>
      <c r="CF875" s="62"/>
      <c r="CG875" s="62"/>
      <c r="CH875" s="62"/>
      <c r="CI875" s="62"/>
      <c r="CJ875" s="62"/>
      <c r="CK875" s="62"/>
      <c r="CL875" s="62"/>
      <c r="CM875" s="62"/>
      <c r="CN875" s="85">
        <v>3386908</v>
      </c>
      <c r="CO875" s="85"/>
      <c r="CP875" s="85"/>
      <c r="CQ875" s="85"/>
      <c r="CR875" s="85"/>
      <c r="CS875" s="85"/>
      <c r="CT875" s="85"/>
      <c r="CU875" s="85"/>
      <c r="CV875" s="85"/>
      <c r="CW875" s="85"/>
      <c r="CX875" s="85"/>
      <c r="CY875" s="85"/>
      <c r="CZ875" s="85"/>
      <c r="DA875" s="85"/>
      <c r="DB875" s="59" t="s">
        <v>636</v>
      </c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 t="s">
        <v>646</v>
      </c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86" t="s">
        <v>102</v>
      </c>
      <c r="EA875" s="86"/>
      <c r="EB875" s="86"/>
      <c r="EC875" s="86"/>
      <c r="ED875" s="86"/>
      <c r="EE875" s="86"/>
      <c r="EF875" s="86"/>
      <c r="EG875" s="86"/>
      <c r="EH875" s="86"/>
      <c r="EI875" s="86"/>
      <c r="EJ875" s="86"/>
      <c r="EK875" s="86"/>
      <c r="EL875" s="62" t="s">
        <v>103</v>
      </c>
      <c r="EM875" s="62"/>
      <c r="EN875" s="62"/>
      <c r="EO875" s="62"/>
      <c r="EP875" s="62"/>
      <c r="EQ875" s="62"/>
      <c r="ER875" s="62"/>
      <c r="ES875" s="62"/>
      <c r="ET875" s="62"/>
      <c r="EU875" s="62"/>
      <c r="EV875" s="62"/>
      <c r="EW875" s="62"/>
      <c r="EX875" s="62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19"/>
      <c r="HK875" s="19"/>
      <c r="HL875" s="19"/>
      <c r="HM875" s="19"/>
      <c r="HN875" s="19"/>
      <c r="HO875" s="19"/>
      <c r="HP875" s="19"/>
      <c r="HQ875" s="19"/>
      <c r="HR875" s="19"/>
      <c r="HS875" s="19"/>
      <c r="HT875" s="19"/>
      <c r="HU875" s="19"/>
      <c r="HV875" s="19"/>
      <c r="HW875" s="19"/>
      <c r="HX875" s="19"/>
      <c r="HY875" s="19"/>
      <c r="HZ875" s="19"/>
      <c r="IA875" s="19"/>
      <c r="IB875" s="19"/>
      <c r="IC875" s="19"/>
      <c r="ID875" s="19"/>
      <c r="IE875" s="19"/>
      <c r="IF875" s="19"/>
      <c r="IG875" s="19"/>
      <c r="IH875" s="19"/>
      <c r="II875" s="19"/>
      <c r="IJ875" s="19"/>
      <c r="IK875" s="19"/>
      <c r="IL875" s="19"/>
      <c r="IM875" s="19"/>
      <c r="IN875" s="19"/>
      <c r="IO875" s="19"/>
      <c r="IP875" s="19"/>
      <c r="IQ875" s="19"/>
      <c r="IR875" s="19"/>
      <c r="IS875" s="19"/>
      <c r="IT875" s="19"/>
      <c r="IU875" s="19"/>
      <c r="IV875" s="19"/>
      <c r="IW875" s="19"/>
      <c r="IX875" s="19"/>
      <c r="IY875" s="19"/>
      <c r="IZ875" s="19"/>
      <c r="JA875" s="19"/>
      <c r="JB875" s="19"/>
      <c r="JC875" s="19"/>
      <c r="JD875" s="19"/>
      <c r="JE875" s="19"/>
      <c r="JF875" s="19"/>
      <c r="JG875" s="19"/>
      <c r="JH875" s="19"/>
      <c r="JI875" s="19"/>
      <c r="JJ875" s="19"/>
      <c r="JK875" s="19"/>
      <c r="JL875" s="19"/>
      <c r="JM875" s="19"/>
      <c r="JN875" s="19"/>
      <c r="JO875" s="19"/>
      <c r="JP875" s="19"/>
      <c r="JQ875" s="19"/>
      <c r="JR875" s="19"/>
      <c r="JS875" s="19"/>
      <c r="JT875" s="19"/>
      <c r="JU875" s="19"/>
      <c r="JV875" s="19"/>
      <c r="JW875" s="19"/>
      <c r="JX875" s="19"/>
      <c r="JY875" s="19"/>
      <c r="JZ875" s="19"/>
      <c r="KA875" s="19"/>
      <c r="KB875" s="19"/>
      <c r="KC875" s="19"/>
      <c r="KD875" s="19"/>
      <c r="KE875" s="19"/>
      <c r="KF875" s="19"/>
      <c r="KG875" s="19"/>
      <c r="KH875" s="19"/>
      <c r="KI875" s="19"/>
      <c r="KJ875" s="19"/>
      <c r="KK875" s="19"/>
      <c r="KL875" s="19"/>
      <c r="KM875" s="19"/>
      <c r="KN875" s="19"/>
      <c r="KO875" s="19"/>
      <c r="KP875" s="19"/>
      <c r="KQ875" s="19"/>
      <c r="KR875" s="19"/>
      <c r="KS875" s="19"/>
      <c r="KT875" s="19"/>
      <c r="KU875" s="19"/>
      <c r="KV875" s="19"/>
      <c r="KW875" s="19"/>
      <c r="KX875" s="19"/>
      <c r="KY875" s="19"/>
      <c r="KZ875" s="19"/>
      <c r="LA875" s="19"/>
      <c r="LB875" s="19"/>
      <c r="LC875" s="19"/>
      <c r="LD875" s="19"/>
      <c r="LE875" s="19"/>
      <c r="LF875" s="19"/>
      <c r="LG875" s="19"/>
      <c r="LH875" s="19"/>
      <c r="LI875" s="19"/>
      <c r="LJ875" s="19"/>
      <c r="LK875" s="19"/>
      <c r="LL875" s="19"/>
      <c r="LM875" s="19"/>
      <c r="LN875" s="19"/>
      <c r="LO875" s="19"/>
      <c r="LP875" s="19"/>
      <c r="LQ875" s="19"/>
      <c r="LR875" s="19"/>
      <c r="LS875" s="19"/>
      <c r="LT875" s="19"/>
      <c r="LU875" s="19"/>
      <c r="LV875" s="19"/>
      <c r="LW875" s="19"/>
      <c r="LX875" s="19"/>
      <c r="LY875" s="19"/>
      <c r="LZ875" s="19"/>
      <c r="MA875" s="19"/>
      <c r="MB875" s="19"/>
      <c r="MC875" s="19"/>
      <c r="MD875" s="19"/>
      <c r="ME875" s="19"/>
      <c r="MF875" s="19"/>
      <c r="MG875" s="19"/>
      <c r="MH875" s="19"/>
      <c r="MI875" s="19"/>
      <c r="MJ875" s="19"/>
      <c r="MK875" s="19"/>
      <c r="ML875" s="19"/>
      <c r="MM875" s="19"/>
      <c r="MN875" s="19"/>
      <c r="MO875" s="19"/>
      <c r="MP875" s="19"/>
      <c r="MQ875" s="19"/>
      <c r="MR875" s="19"/>
      <c r="MS875" s="19"/>
      <c r="MT875" s="19"/>
      <c r="MU875" s="19"/>
      <c r="MV875" s="19"/>
      <c r="MW875" s="19"/>
      <c r="MX875" s="19"/>
      <c r="MY875" s="19"/>
      <c r="MZ875" s="19"/>
      <c r="NA875" s="19"/>
      <c r="NB875" s="19"/>
      <c r="NC875" s="19"/>
      <c r="ND875" s="19"/>
      <c r="NE875" s="19"/>
      <c r="NF875" s="19"/>
      <c r="NG875" s="19"/>
      <c r="NH875" s="19"/>
      <c r="NI875" s="19"/>
      <c r="NJ875" s="19"/>
      <c r="NK875" s="19"/>
      <c r="NL875" s="19"/>
      <c r="NM875" s="19"/>
      <c r="NN875" s="19"/>
      <c r="NO875" s="19"/>
      <c r="NP875" s="19"/>
      <c r="NQ875" s="19"/>
      <c r="NR875" s="19"/>
      <c r="NS875" s="19"/>
      <c r="NT875" s="19"/>
      <c r="NU875" s="19"/>
      <c r="NV875" s="19"/>
      <c r="NW875" s="19"/>
      <c r="NX875" s="19"/>
      <c r="NY875" s="19"/>
      <c r="NZ875" s="19"/>
      <c r="OA875" s="19"/>
      <c r="OB875" s="19"/>
      <c r="OC875" s="19"/>
      <c r="OD875" s="19"/>
      <c r="OE875" s="19"/>
      <c r="OF875" s="19"/>
      <c r="OG875" s="19"/>
      <c r="OH875" s="19"/>
      <c r="OI875" s="19"/>
      <c r="OJ875" s="19"/>
      <c r="OK875" s="19"/>
      <c r="OL875" s="19"/>
      <c r="OM875" s="19"/>
      <c r="ON875" s="19"/>
      <c r="OO875" s="19"/>
      <c r="OP875" s="19"/>
      <c r="OQ875" s="19"/>
      <c r="OR875" s="19"/>
      <c r="OS875" s="19"/>
      <c r="OT875" s="19"/>
      <c r="OU875" s="19"/>
      <c r="OV875" s="19"/>
      <c r="OW875" s="19"/>
      <c r="OX875" s="19"/>
      <c r="OY875" s="19"/>
      <c r="OZ875" s="19"/>
      <c r="PA875" s="19"/>
      <c r="PB875" s="19"/>
      <c r="PC875" s="19"/>
      <c r="PD875" s="19"/>
      <c r="PE875" s="19"/>
      <c r="PF875" s="19"/>
      <c r="PG875" s="19"/>
      <c r="PH875" s="19"/>
      <c r="PI875" s="19"/>
      <c r="PJ875" s="19"/>
      <c r="PK875" s="19"/>
      <c r="PL875" s="19"/>
      <c r="PM875" s="19"/>
      <c r="PN875" s="19"/>
      <c r="PO875" s="19"/>
      <c r="PP875" s="19"/>
      <c r="PQ875" s="19"/>
      <c r="PR875" s="19"/>
      <c r="PS875" s="19"/>
      <c r="PT875" s="19"/>
      <c r="PU875" s="19"/>
      <c r="PV875" s="19"/>
      <c r="PW875" s="19"/>
      <c r="PX875" s="19"/>
      <c r="PY875" s="19"/>
      <c r="PZ875" s="19"/>
      <c r="QA875" s="19"/>
      <c r="QB875" s="19"/>
      <c r="QC875" s="19"/>
      <c r="QD875" s="19"/>
      <c r="QE875" s="19"/>
      <c r="QF875" s="19"/>
      <c r="QG875" s="19"/>
      <c r="QH875" s="19"/>
      <c r="QI875" s="19"/>
      <c r="QJ875" s="19"/>
      <c r="QK875" s="19"/>
      <c r="QL875" s="19"/>
      <c r="QM875" s="19"/>
      <c r="QN875" s="19"/>
      <c r="QO875" s="19"/>
      <c r="QP875" s="19"/>
      <c r="QQ875" s="19"/>
    </row>
    <row r="876" spans="1:459" s="20" customFormat="1" ht="43.5" customHeight="1" x14ac:dyDescent="0.2">
      <c r="A876" s="43" t="s">
        <v>1106</v>
      </c>
      <c r="B876" s="44"/>
      <c r="C876" s="44"/>
      <c r="D876" s="44"/>
      <c r="E876" s="45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60" t="s">
        <v>552</v>
      </c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 t="s">
        <v>77</v>
      </c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84" t="s">
        <v>94</v>
      </c>
      <c r="AZ876" s="84"/>
      <c r="BA876" s="84"/>
      <c r="BB876" s="84"/>
      <c r="BC876" s="84"/>
      <c r="BD876" s="84"/>
      <c r="BE876" s="60" t="s">
        <v>95</v>
      </c>
      <c r="BF876" s="60"/>
      <c r="BG876" s="60"/>
      <c r="BH876" s="60"/>
      <c r="BI876" s="60"/>
      <c r="BJ876" s="60"/>
      <c r="BK876" s="60"/>
      <c r="BL876" s="60"/>
      <c r="BM876" s="60"/>
      <c r="BN876" s="81">
        <v>1052</v>
      </c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76" t="s">
        <v>22</v>
      </c>
      <c r="BZ876" s="76"/>
      <c r="CA876" s="76"/>
      <c r="CB876" s="76"/>
      <c r="CC876" s="76"/>
      <c r="CD876" s="76"/>
      <c r="CE876" s="62" t="s">
        <v>80</v>
      </c>
      <c r="CF876" s="62"/>
      <c r="CG876" s="62"/>
      <c r="CH876" s="62"/>
      <c r="CI876" s="62"/>
      <c r="CJ876" s="62"/>
      <c r="CK876" s="62"/>
      <c r="CL876" s="62"/>
      <c r="CM876" s="62"/>
      <c r="CN876" s="85">
        <v>437800</v>
      </c>
      <c r="CO876" s="85"/>
      <c r="CP876" s="85"/>
      <c r="CQ876" s="85"/>
      <c r="CR876" s="85"/>
      <c r="CS876" s="85"/>
      <c r="CT876" s="85"/>
      <c r="CU876" s="85"/>
      <c r="CV876" s="85"/>
      <c r="CW876" s="85"/>
      <c r="CX876" s="85"/>
      <c r="CY876" s="85"/>
      <c r="CZ876" s="85"/>
      <c r="DA876" s="85"/>
      <c r="DB876" s="59" t="s">
        <v>636</v>
      </c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 t="s">
        <v>646</v>
      </c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62" t="s">
        <v>86</v>
      </c>
      <c r="EA876" s="62"/>
      <c r="EB876" s="62"/>
      <c r="EC876" s="62"/>
      <c r="ED876" s="62"/>
      <c r="EE876" s="62"/>
      <c r="EF876" s="62"/>
      <c r="EG876" s="62"/>
      <c r="EH876" s="62"/>
      <c r="EI876" s="62"/>
      <c r="EJ876" s="62"/>
      <c r="EK876" s="62"/>
      <c r="EL876" s="62" t="s">
        <v>84</v>
      </c>
      <c r="EM876" s="62"/>
      <c r="EN876" s="62"/>
      <c r="EO876" s="62"/>
      <c r="EP876" s="62"/>
      <c r="EQ876" s="62"/>
      <c r="ER876" s="62"/>
      <c r="ES876" s="62"/>
      <c r="ET876" s="62"/>
      <c r="EU876" s="62"/>
      <c r="EV876" s="62"/>
      <c r="EW876" s="62"/>
      <c r="EX876" s="62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19"/>
      <c r="HK876" s="19"/>
      <c r="HL876" s="19"/>
      <c r="HM876" s="19"/>
      <c r="HN876" s="19"/>
      <c r="HO876" s="19"/>
      <c r="HP876" s="19"/>
      <c r="HQ876" s="19"/>
      <c r="HR876" s="19"/>
      <c r="HS876" s="19"/>
      <c r="HT876" s="19"/>
      <c r="HU876" s="19"/>
      <c r="HV876" s="19"/>
      <c r="HW876" s="19"/>
      <c r="HX876" s="19"/>
      <c r="HY876" s="19"/>
      <c r="HZ876" s="19"/>
      <c r="IA876" s="19"/>
      <c r="IB876" s="19"/>
      <c r="IC876" s="19"/>
      <c r="ID876" s="19"/>
      <c r="IE876" s="19"/>
      <c r="IF876" s="19"/>
      <c r="IG876" s="19"/>
      <c r="IH876" s="19"/>
      <c r="II876" s="19"/>
      <c r="IJ876" s="19"/>
      <c r="IK876" s="19"/>
      <c r="IL876" s="19"/>
      <c r="IM876" s="19"/>
      <c r="IN876" s="19"/>
      <c r="IO876" s="19"/>
      <c r="IP876" s="19"/>
      <c r="IQ876" s="19"/>
      <c r="IR876" s="19"/>
      <c r="IS876" s="19"/>
      <c r="IT876" s="19"/>
      <c r="IU876" s="19"/>
      <c r="IV876" s="19"/>
      <c r="IW876" s="19"/>
      <c r="IX876" s="19"/>
      <c r="IY876" s="19"/>
      <c r="IZ876" s="19"/>
      <c r="JA876" s="19"/>
      <c r="JB876" s="19"/>
      <c r="JC876" s="19"/>
      <c r="JD876" s="19"/>
      <c r="JE876" s="19"/>
      <c r="JF876" s="19"/>
      <c r="JG876" s="19"/>
      <c r="JH876" s="19"/>
      <c r="JI876" s="19"/>
      <c r="JJ876" s="19"/>
      <c r="JK876" s="19"/>
      <c r="JL876" s="19"/>
      <c r="JM876" s="19"/>
      <c r="JN876" s="19"/>
      <c r="JO876" s="19"/>
      <c r="JP876" s="19"/>
      <c r="JQ876" s="19"/>
      <c r="JR876" s="19"/>
      <c r="JS876" s="19"/>
      <c r="JT876" s="19"/>
      <c r="JU876" s="19"/>
      <c r="JV876" s="19"/>
      <c r="JW876" s="19"/>
      <c r="JX876" s="19"/>
      <c r="JY876" s="19"/>
      <c r="JZ876" s="19"/>
      <c r="KA876" s="19"/>
      <c r="KB876" s="19"/>
      <c r="KC876" s="19"/>
      <c r="KD876" s="19"/>
      <c r="KE876" s="19"/>
      <c r="KF876" s="19"/>
      <c r="KG876" s="19"/>
      <c r="KH876" s="19"/>
      <c r="KI876" s="19"/>
      <c r="KJ876" s="19"/>
      <c r="KK876" s="19"/>
      <c r="KL876" s="19"/>
      <c r="KM876" s="19"/>
      <c r="KN876" s="19"/>
      <c r="KO876" s="19"/>
      <c r="KP876" s="19"/>
      <c r="KQ876" s="19"/>
      <c r="KR876" s="19"/>
      <c r="KS876" s="19"/>
      <c r="KT876" s="19"/>
      <c r="KU876" s="19"/>
      <c r="KV876" s="19"/>
      <c r="KW876" s="19"/>
      <c r="KX876" s="19"/>
      <c r="KY876" s="19"/>
      <c r="KZ876" s="19"/>
      <c r="LA876" s="19"/>
      <c r="LB876" s="19"/>
      <c r="LC876" s="19"/>
      <c r="LD876" s="19"/>
      <c r="LE876" s="19"/>
      <c r="LF876" s="19"/>
      <c r="LG876" s="19"/>
      <c r="LH876" s="19"/>
      <c r="LI876" s="19"/>
      <c r="LJ876" s="19"/>
      <c r="LK876" s="19"/>
      <c r="LL876" s="19"/>
      <c r="LM876" s="19"/>
      <c r="LN876" s="19"/>
      <c r="LO876" s="19"/>
      <c r="LP876" s="19"/>
      <c r="LQ876" s="19"/>
      <c r="LR876" s="19"/>
      <c r="LS876" s="19"/>
      <c r="LT876" s="19"/>
      <c r="LU876" s="19"/>
      <c r="LV876" s="19"/>
      <c r="LW876" s="19"/>
      <c r="LX876" s="19"/>
      <c r="LY876" s="19"/>
      <c r="LZ876" s="19"/>
      <c r="MA876" s="19"/>
      <c r="MB876" s="19"/>
      <c r="MC876" s="19"/>
      <c r="MD876" s="19"/>
      <c r="ME876" s="19"/>
      <c r="MF876" s="19"/>
      <c r="MG876" s="19"/>
      <c r="MH876" s="19"/>
      <c r="MI876" s="19"/>
      <c r="MJ876" s="19"/>
      <c r="MK876" s="19"/>
      <c r="ML876" s="19"/>
      <c r="MM876" s="19"/>
      <c r="MN876" s="19"/>
      <c r="MO876" s="19"/>
      <c r="MP876" s="19"/>
      <c r="MQ876" s="19"/>
      <c r="MR876" s="19"/>
      <c r="MS876" s="19"/>
      <c r="MT876" s="19"/>
      <c r="MU876" s="19"/>
      <c r="MV876" s="19"/>
      <c r="MW876" s="19"/>
      <c r="MX876" s="19"/>
      <c r="MY876" s="19"/>
      <c r="MZ876" s="19"/>
      <c r="NA876" s="19"/>
      <c r="NB876" s="19"/>
      <c r="NC876" s="19"/>
      <c r="ND876" s="19"/>
      <c r="NE876" s="19"/>
      <c r="NF876" s="19"/>
      <c r="NG876" s="19"/>
      <c r="NH876" s="19"/>
      <c r="NI876" s="19"/>
      <c r="NJ876" s="19"/>
      <c r="NK876" s="19"/>
      <c r="NL876" s="19"/>
      <c r="NM876" s="19"/>
      <c r="NN876" s="19"/>
      <c r="NO876" s="19"/>
      <c r="NP876" s="19"/>
      <c r="NQ876" s="19"/>
      <c r="NR876" s="19"/>
      <c r="NS876" s="19"/>
      <c r="NT876" s="19"/>
      <c r="NU876" s="19"/>
      <c r="NV876" s="19"/>
      <c r="NW876" s="19"/>
      <c r="NX876" s="19"/>
      <c r="NY876" s="19"/>
      <c r="NZ876" s="19"/>
      <c r="OA876" s="19"/>
      <c r="OB876" s="19"/>
      <c r="OC876" s="19"/>
      <c r="OD876" s="19"/>
      <c r="OE876" s="19"/>
      <c r="OF876" s="19"/>
      <c r="OG876" s="19"/>
      <c r="OH876" s="19"/>
      <c r="OI876" s="19"/>
      <c r="OJ876" s="19"/>
      <c r="OK876" s="19"/>
      <c r="OL876" s="19"/>
      <c r="OM876" s="19"/>
      <c r="ON876" s="19"/>
      <c r="OO876" s="19"/>
      <c r="OP876" s="19"/>
      <c r="OQ876" s="19"/>
      <c r="OR876" s="19"/>
      <c r="OS876" s="19"/>
      <c r="OT876" s="19"/>
      <c r="OU876" s="19"/>
      <c r="OV876" s="19"/>
      <c r="OW876" s="19"/>
      <c r="OX876" s="19"/>
      <c r="OY876" s="19"/>
      <c r="OZ876" s="19"/>
      <c r="PA876" s="19"/>
      <c r="PB876" s="19"/>
      <c r="PC876" s="19"/>
      <c r="PD876" s="19"/>
      <c r="PE876" s="19"/>
      <c r="PF876" s="19"/>
      <c r="PG876" s="19"/>
      <c r="PH876" s="19"/>
      <c r="PI876" s="19"/>
      <c r="PJ876" s="19"/>
      <c r="PK876" s="19"/>
      <c r="PL876" s="19"/>
      <c r="PM876" s="19"/>
      <c r="PN876" s="19"/>
      <c r="PO876" s="19"/>
      <c r="PP876" s="19"/>
      <c r="PQ876" s="19"/>
      <c r="PR876" s="19"/>
      <c r="PS876" s="19"/>
      <c r="PT876" s="19"/>
      <c r="PU876" s="19"/>
      <c r="PV876" s="19"/>
      <c r="PW876" s="19"/>
      <c r="PX876" s="19"/>
      <c r="PY876" s="19"/>
      <c r="PZ876" s="19"/>
      <c r="QA876" s="19"/>
      <c r="QB876" s="19"/>
      <c r="QC876" s="19"/>
      <c r="QD876" s="19"/>
      <c r="QE876" s="19"/>
      <c r="QF876" s="19"/>
      <c r="QG876" s="19"/>
      <c r="QH876" s="19"/>
      <c r="QI876" s="19"/>
      <c r="QJ876" s="19"/>
      <c r="QK876" s="19"/>
      <c r="QL876" s="19"/>
      <c r="QM876" s="19"/>
      <c r="QN876" s="19"/>
      <c r="QO876" s="19"/>
      <c r="QP876" s="19"/>
      <c r="QQ876" s="19"/>
    </row>
    <row r="877" spans="1:459" s="20" customFormat="1" ht="42.75" customHeight="1" x14ac:dyDescent="0.2">
      <c r="A877" s="43" t="s">
        <v>1107</v>
      </c>
      <c r="B877" s="44"/>
      <c r="C877" s="44"/>
      <c r="D877" s="44"/>
      <c r="E877" s="45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60" t="s">
        <v>382</v>
      </c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 t="s">
        <v>77</v>
      </c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84" t="s">
        <v>94</v>
      </c>
      <c r="AZ877" s="84"/>
      <c r="BA877" s="84"/>
      <c r="BB877" s="84"/>
      <c r="BC877" s="84"/>
      <c r="BD877" s="84"/>
      <c r="BE877" s="60" t="s">
        <v>95</v>
      </c>
      <c r="BF877" s="60"/>
      <c r="BG877" s="60"/>
      <c r="BH877" s="60"/>
      <c r="BI877" s="60"/>
      <c r="BJ877" s="60"/>
      <c r="BK877" s="60"/>
      <c r="BL877" s="60"/>
      <c r="BM877" s="60"/>
      <c r="BN877" s="80">
        <f>850+850+1100+1100+60+15+50+50+60+12</f>
        <v>4147</v>
      </c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76" t="s">
        <v>22</v>
      </c>
      <c r="BZ877" s="76"/>
      <c r="CA877" s="76"/>
      <c r="CB877" s="76"/>
      <c r="CC877" s="76"/>
      <c r="CD877" s="76"/>
      <c r="CE877" s="62" t="s">
        <v>80</v>
      </c>
      <c r="CF877" s="62"/>
      <c r="CG877" s="62"/>
      <c r="CH877" s="62"/>
      <c r="CI877" s="62"/>
      <c r="CJ877" s="62"/>
      <c r="CK877" s="62"/>
      <c r="CL877" s="62"/>
      <c r="CM877" s="62"/>
      <c r="CN877" s="85">
        <v>5391478.9100000001</v>
      </c>
      <c r="CO877" s="85"/>
      <c r="CP877" s="85"/>
      <c r="CQ877" s="85"/>
      <c r="CR877" s="85"/>
      <c r="CS877" s="85"/>
      <c r="CT877" s="85"/>
      <c r="CU877" s="85"/>
      <c r="CV877" s="85"/>
      <c r="CW877" s="85"/>
      <c r="CX877" s="85"/>
      <c r="CY877" s="85"/>
      <c r="CZ877" s="85"/>
      <c r="DA877" s="85"/>
      <c r="DB877" s="59" t="s">
        <v>636</v>
      </c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 t="s">
        <v>646</v>
      </c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62" t="s">
        <v>102</v>
      </c>
      <c r="EA877" s="62"/>
      <c r="EB877" s="62"/>
      <c r="EC877" s="62"/>
      <c r="ED877" s="62"/>
      <c r="EE877" s="62"/>
      <c r="EF877" s="62"/>
      <c r="EG877" s="62"/>
      <c r="EH877" s="62"/>
      <c r="EI877" s="62"/>
      <c r="EJ877" s="62"/>
      <c r="EK877" s="62"/>
      <c r="EL877" s="62" t="s">
        <v>103</v>
      </c>
      <c r="EM877" s="62"/>
      <c r="EN877" s="62"/>
      <c r="EO877" s="62"/>
      <c r="EP877" s="62"/>
      <c r="EQ877" s="62"/>
      <c r="ER877" s="62"/>
      <c r="ES877" s="62"/>
      <c r="ET877" s="62"/>
      <c r="EU877" s="62"/>
      <c r="EV877" s="62"/>
      <c r="EW877" s="62"/>
      <c r="EX877" s="62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19"/>
      <c r="HK877" s="19"/>
      <c r="HL877" s="19"/>
      <c r="HM877" s="19"/>
      <c r="HN877" s="19"/>
      <c r="HO877" s="19"/>
      <c r="HP877" s="19"/>
      <c r="HQ877" s="19"/>
      <c r="HR877" s="19"/>
      <c r="HS877" s="19"/>
      <c r="HT877" s="19"/>
      <c r="HU877" s="19"/>
      <c r="HV877" s="19"/>
      <c r="HW877" s="19"/>
      <c r="HX877" s="19"/>
      <c r="HY877" s="19"/>
      <c r="HZ877" s="19"/>
      <c r="IA877" s="19"/>
      <c r="IB877" s="19"/>
      <c r="IC877" s="19"/>
      <c r="ID877" s="19"/>
      <c r="IE877" s="19"/>
      <c r="IF877" s="19"/>
      <c r="IG877" s="19"/>
      <c r="IH877" s="19"/>
      <c r="II877" s="19"/>
      <c r="IJ877" s="19"/>
      <c r="IK877" s="19"/>
      <c r="IL877" s="19"/>
      <c r="IM877" s="19"/>
      <c r="IN877" s="19"/>
      <c r="IO877" s="19"/>
      <c r="IP877" s="19"/>
      <c r="IQ877" s="19"/>
      <c r="IR877" s="19"/>
      <c r="IS877" s="19"/>
      <c r="IT877" s="19"/>
      <c r="IU877" s="19"/>
      <c r="IV877" s="19"/>
      <c r="IW877" s="19"/>
      <c r="IX877" s="19"/>
      <c r="IY877" s="19"/>
      <c r="IZ877" s="19"/>
      <c r="JA877" s="19"/>
      <c r="JB877" s="19"/>
      <c r="JC877" s="19"/>
      <c r="JD877" s="19"/>
      <c r="JE877" s="19"/>
      <c r="JF877" s="19"/>
      <c r="JG877" s="19"/>
      <c r="JH877" s="19"/>
      <c r="JI877" s="19"/>
      <c r="JJ877" s="19"/>
      <c r="JK877" s="19"/>
      <c r="JL877" s="19"/>
      <c r="JM877" s="19"/>
      <c r="JN877" s="19"/>
      <c r="JO877" s="19"/>
      <c r="JP877" s="19"/>
      <c r="JQ877" s="19"/>
      <c r="JR877" s="19"/>
      <c r="JS877" s="19"/>
      <c r="JT877" s="19"/>
      <c r="JU877" s="19"/>
      <c r="JV877" s="19"/>
      <c r="JW877" s="19"/>
      <c r="JX877" s="19"/>
      <c r="JY877" s="19"/>
      <c r="JZ877" s="19"/>
      <c r="KA877" s="19"/>
      <c r="KB877" s="19"/>
      <c r="KC877" s="19"/>
      <c r="KD877" s="19"/>
      <c r="KE877" s="19"/>
      <c r="KF877" s="19"/>
      <c r="KG877" s="19"/>
      <c r="KH877" s="19"/>
      <c r="KI877" s="19"/>
      <c r="KJ877" s="19"/>
      <c r="KK877" s="19"/>
      <c r="KL877" s="19"/>
      <c r="KM877" s="19"/>
      <c r="KN877" s="19"/>
      <c r="KO877" s="19"/>
      <c r="KP877" s="19"/>
      <c r="KQ877" s="19"/>
      <c r="KR877" s="19"/>
      <c r="KS877" s="19"/>
      <c r="KT877" s="19"/>
      <c r="KU877" s="19"/>
      <c r="KV877" s="19"/>
      <c r="KW877" s="19"/>
      <c r="KX877" s="19"/>
      <c r="KY877" s="19"/>
      <c r="KZ877" s="19"/>
      <c r="LA877" s="19"/>
      <c r="LB877" s="19"/>
      <c r="LC877" s="19"/>
      <c r="LD877" s="19"/>
      <c r="LE877" s="19"/>
      <c r="LF877" s="19"/>
      <c r="LG877" s="19"/>
      <c r="LH877" s="19"/>
      <c r="LI877" s="19"/>
      <c r="LJ877" s="19"/>
      <c r="LK877" s="19"/>
      <c r="LL877" s="19"/>
      <c r="LM877" s="19"/>
      <c r="LN877" s="19"/>
      <c r="LO877" s="19"/>
      <c r="LP877" s="19"/>
      <c r="LQ877" s="19"/>
      <c r="LR877" s="19"/>
      <c r="LS877" s="19"/>
      <c r="LT877" s="19"/>
      <c r="LU877" s="19"/>
      <c r="LV877" s="19"/>
      <c r="LW877" s="19"/>
      <c r="LX877" s="19"/>
      <c r="LY877" s="19"/>
      <c r="LZ877" s="19"/>
      <c r="MA877" s="19"/>
      <c r="MB877" s="19"/>
      <c r="MC877" s="19"/>
      <c r="MD877" s="19"/>
      <c r="ME877" s="19"/>
      <c r="MF877" s="19"/>
      <c r="MG877" s="19"/>
      <c r="MH877" s="19"/>
      <c r="MI877" s="19"/>
      <c r="MJ877" s="19"/>
      <c r="MK877" s="19"/>
      <c r="ML877" s="19"/>
      <c r="MM877" s="19"/>
      <c r="MN877" s="19"/>
      <c r="MO877" s="19"/>
      <c r="MP877" s="19"/>
      <c r="MQ877" s="19"/>
      <c r="MR877" s="19"/>
      <c r="MS877" s="19"/>
      <c r="MT877" s="19"/>
      <c r="MU877" s="19"/>
      <c r="MV877" s="19"/>
      <c r="MW877" s="19"/>
      <c r="MX877" s="19"/>
      <c r="MY877" s="19"/>
      <c r="MZ877" s="19"/>
      <c r="NA877" s="19"/>
      <c r="NB877" s="19"/>
      <c r="NC877" s="19"/>
      <c r="ND877" s="19"/>
      <c r="NE877" s="19"/>
      <c r="NF877" s="19"/>
      <c r="NG877" s="19"/>
      <c r="NH877" s="19"/>
      <c r="NI877" s="19"/>
      <c r="NJ877" s="19"/>
      <c r="NK877" s="19"/>
      <c r="NL877" s="19"/>
      <c r="NM877" s="19"/>
      <c r="NN877" s="19"/>
      <c r="NO877" s="19"/>
      <c r="NP877" s="19"/>
      <c r="NQ877" s="19"/>
      <c r="NR877" s="19"/>
      <c r="NS877" s="19"/>
      <c r="NT877" s="19"/>
      <c r="NU877" s="19"/>
      <c r="NV877" s="19"/>
      <c r="NW877" s="19"/>
      <c r="NX877" s="19"/>
      <c r="NY877" s="19"/>
      <c r="NZ877" s="19"/>
      <c r="OA877" s="19"/>
      <c r="OB877" s="19"/>
      <c r="OC877" s="19"/>
      <c r="OD877" s="19"/>
      <c r="OE877" s="19"/>
      <c r="OF877" s="19"/>
      <c r="OG877" s="19"/>
      <c r="OH877" s="19"/>
      <c r="OI877" s="19"/>
      <c r="OJ877" s="19"/>
      <c r="OK877" s="19"/>
      <c r="OL877" s="19"/>
      <c r="OM877" s="19"/>
      <c r="ON877" s="19"/>
      <c r="OO877" s="19"/>
      <c r="OP877" s="19"/>
      <c r="OQ877" s="19"/>
      <c r="OR877" s="19"/>
      <c r="OS877" s="19"/>
      <c r="OT877" s="19"/>
      <c r="OU877" s="19"/>
      <c r="OV877" s="19"/>
      <c r="OW877" s="19"/>
      <c r="OX877" s="19"/>
      <c r="OY877" s="19"/>
      <c r="OZ877" s="19"/>
      <c r="PA877" s="19"/>
      <c r="PB877" s="19"/>
      <c r="PC877" s="19"/>
      <c r="PD877" s="19"/>
      <c r="PE877" s="19"/>
      <c r="PF877" s="19"/>
      <c r="PG877" s="19"/>
      <c r="PH877" s="19"/>
      <c r="PI877" s="19"/>
      <c r="PJ877" s="19"/>
      <c r="PK877" s="19"/>
      <c r="PL877" s="19"/>
      <c r="PM877" s="19"/>
      <c r="PN877" s="19"/>
      <c r="PO877" s="19"/>
      <c r="PP877" s="19"/>
      <c r="PQ877" s="19"/>
      <c r="PR877" s="19"/>
      <c r="PS877" s="19"/>
      <c r="PT877" s="19"/>
      <c r="PU877" s="19"/>
      <c r="PV877" s="19"/>
      <c r="PW877" s="19"/>
      <c r="PX877" s="19"/>
      <c r="PY877" s="19"/>
      <c r="PZ877" s="19"/>
      <c r="QA877" s="19"/>
      <c r="QB877" s="19"/>
      <c r="QC877" s="19"/>
      <c r="QD877" s="19"/>
      <c r="QE877" s="19"/>
      <c r="QF877" s="19"/>
      <c r="QG877" s="19"/>
      <c r="QH877" s="19"/>
      <c r="QI877" s="19"/>
      <c r="QJ877" s="19"/>
      <c r="QK877" s="19"/>
      <c r="QL877" s="19"/>
      <c r="QM877" s="19"/>
      <c r="QN877" s="19"/>
      <c r="QO877" s="19"/>
      <c r="QP877" s="19"/>
      <c r="QQ877" s="19"/>
    </row>
    <row r="878" spans="1:459" s="20" customFormat="1" ht="42.75" customHeight="1" x14ac:dyDescent="0.2">
      <c r="A878" s="43" t="s">
        <v>1108</v>
      </c>
      <c r="B878" s="44"/>
      <c r="C878" s="44"/>
      <c r="D878" s="44"/>
      <c r="E878" s="45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60" t="s">
        <v>555</v>
      </c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 t="s">
        <v>77</v>
      </c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84" t="s">
        <v>94</v>
      </c>
      <c r="AZ878" s="84"/>
      <c r="BA878" s="84"/>
      <c r="BB878" s="84"/>
      <c r="BC878" s="84"/>
      <c r="BD878" s="84"/>
      <c r="BE878" s="60" t="s">
        <v>95</v>
      </c>
      <c r="BF878" s="60"/>
      <c r="BG878" s="60"/>
      <c r="BH878" s="60"/>
      <c r="BI878" s="60"/>
      <c r="BJ878" s="60"/>
      <c r="BK878" s="60"/>
      <c r="BL878" s="60"/>
      <c r="BM878" s="60"/>
      <c r="BN878" s="80">
        <f>18+3+600+150+580</f>
        <v>1351</v>
      </c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76" t="s">
        <v>22</v>
      </c>
      <c r="BZ878" s="76"/>
      <c r="CA878" s="76"/>
      <c r="CB878" s="76"/>
      <c r="CC878" s="76"/>
      <c r="CD878" s="76"/>
      <c r="CE878" s="62" t="s">
        <v>80</v>
      </c>
      <c r="CF878" s="62"/>
      <c r="CG878" s="62"/>
      <c r="CH878" s="62"/>
      <c r="CI878" s="62"/>
      <c r="CJ878" s="62"/>
      <c r="CK878" s="62"/>
      <c r="CL878" s="62"/>
      <c r="CM878" s="62"/>
      <c r="CN878" s="85">
        <v>1015000</v>
      </c>
      <c r="CO878" s="85"/>
      <c r="CP878" s="85"/>
      <c r="CQ878" s="85"/>
      <c r="CR878" s="85"/>
      <c r="CS878" s="85"/>
      <c r="CT878" s="85"/>
      <c r="CU878" s="85"/>
      <c r="CV878" s="85"/>
      <c r="CW878" s="85"/>
      <c r="CX878" s="85"/>
      <c r="CY878" s="85"/>
      <c r="CZ878" s="85"/>
      <c r="DA878" s="85"/>
      <c r="DB878" s="59" t="s">
        <v>636</v>
      </c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 t="s">
        <v>646</v>
      </c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62" t="s">
        <v>86</v>
      </c>
      <c r="EA878" s="62"/>
      <c r="EB878" s="62"/>
      <c r="EC878" s="62"/>
      <c r="ED878" s="62"/>
      <c r="EE878" s="62"/>
      <c r="EF878" s="62"/>
      <c r="EG878" s="62"/>
      <c r="EH878" s="62"/>
      <c r="EI878" s="62"/>
      <c r="EJ878" s="62"/>
      <c r="EK878" s="62"/>
      <c r="EL878" s="62" t="s">
        <v>84</v>
      </c>
      <c r="EM878" s="62"/>
      <c r="EN878" s="62"/>
      <c r="EO878" s="62"/>
      <c r="EP878" s="62"/>
      <c r="EQ878" s="62"/>
      <c r="ER878" s="62"/>
      <c r="ES878" s="62"/>
      <c r="ET878" s="62"/>
      <c r="EU878" s="62"/>
      <c r="EV878" s="62"/>
      <c r="EW878" s="62"/>
      <c r="EX878" s="62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19"/>
      <c r="HK878" s="19"/>
      <c r="HL878" s="19"/>
      <c r="HM878" s="19"/>
      <c r="HN878" s="19"/>
      <c r="HO878" s="19"/>
      <c r="HP878" s="19"/>
      <c r="HQ878" s="19"/>
      <c r="HR878" s="19"/>
      <c r="HS878" s="19"/>
      <c r="HT878" s="19"/>
      <c r="HU878" s="19"/>
      <c r="HV878" s="19"/>
      <c r="HW878" s="19"/>
      <c r="HX878" s="19"/>
      <c r="HY878" s="19"/>
      <c r="HZ878" s="19"/>
      <c r="IA878" s="19"/>
      <c r="IB878" s="19"/>
      <c r="IC878" s="19"/>
      <c r="ID878" s="19"/>
      <c r="IE878" s="19"/>
      <c r="IF878" s="19"/>
      <c r="IG878" s="19"/>
      <c r="IH878" s="19"/>
      <c r="II878" s="19"/>
      <c r="IJ878" s="19"/>
      <c r="IK878" s="19"/>
      <c r="IL878" s="19"/>
      <c r="IM878" s="19"/>
      <c r="IN878" s="19"/>
      <c r="IO878" s="19"/>
      <c r="IP878" s="19"/>
      <c r="IQ878" s="19"/>
      <c r="IR878" s="19"/>
      <c r="IS878" s="19"/>
      <c r="IT878" s="19"/>
      <c r="IU878" s="19"/>
      <c r="IV878" s="19"/>
      <c r="IW878" s="19"/>
      <c r="IX878" s="19"/>
      <c r="IY878" s="19"/>
      <c r="IZ878" s="19"/>
      <c r="JA878" s="19"/>
      <c r="JB878" s="19"/>
      <c r="JC878" s="19"/>
      <c r="JD878" s="19"/>
      <c r="JE878" s="19"/>
      <c r="JF878" s="19"/>
      <c r="JG878" s="19"/>
      <c r="JH878" s="19"/>
      <c r="JI878" s="19"/>
      <c r="JJ878" s="19"/>
      <c r="JK878" s="19"/>
      <c r="JL878" s="19"/>
      <c r="JM878" s="19"/>
      <c r="JN878" s="19"/>
      <c r="JO878" s="19"/>
      <c r="JP878" s="19"/>
      <c r="JQ878" s="19"/>
      <c r="JR878" s="19"/>
      <c r="JS878" s="19"/>
      <c r="JT878" s="19"/>
      <c r="JU878" s="19"/>
      <c r="JV878" s="19"/>
      <c r="JW878" s="19"/>
      <c r="JX878" s="19"/>
      <c r="JY878" s="19"/>
      <c r="JZ878" s="19"/>
      <c r="KA878" s="19"/>
      <c r="KB878" s="19"/>
      <c r="KC878" s="19"/>
      <c r="KD878" s="19"/>
      <c r="KE878" s="19"/>
      <c r="KF878" s="19"/>
      <c r="KG878" s="19"/>
      <c r="KH878" s="19"/>
      <c r="KI878" s="19"/>
      <c r="KJ878" s="19"/>
      <c r="KK878" s="19"/>
      <c r="KL878" s="19"/>
      <c r="KM878" s="19"/>
      <c r="KN878" s="19"/>
      <c r="KO878" s="19"/>
      <c r="KP878" s="19"/>
      <c r="KQ878" s="19"/>
      <c r="KR878" s="19"/>
      <c r="KS878" s="19"/>
      <c r="KT878" s="19"/>
      <c r="KU878" s="19"/>
      <c r="KV878" s="19"/>
      <c r="KW878" s="19"/>
      <c r="KX878" s="19"/>
      <c r="KY878" s="19"/>
      <c r="KZ878" s="19"/>
      <c r="LA878" s="19"/>
      <c r="LB878" s="19"/>
      <c r="LC878" s="19"/>
      <c r="LD878" s="19"/>
      <c r="LE878" s="19"/>
      <c r="LF878" s="19"/>
      <c r="LG878" s="19"/>
      <c r="LH878" s="19"/>
      <c r="LI878" s="19"/>
      <c r="LJ878" s="19"/>
      <c r="LK878" s="19"/>
      <c r="LL878" s="19"/>
      <c r="LM878" s="19"/>
      <c r="LN878" s="19"/>
      <c r="LO878" s="19"/>
      <c r="LP878" s="19"/>
      <c r="LQ878" s="19"/>
      <c r="LR878" s="19"/>
      <c r="LS878" s="19"/>
      <c r="LT878" s="19"/>
      <c r="LU878" s="19"/>
      <c r="LV878" s="19"/>
      <c r="LW878" s="19"/>
      <c r="LX878" s="19"/>
      <c r="LY878" s="19"/>
      <c r="LZ878" s="19"/>
      <c r="MA878" s="19"/>
      <c r="MB878" s="19"/>
      <c r="MC878" s="19"/>
      <c r="MD878" s="19"/>
      <c r="ME878" s="19"/>
      <c r="MF878" s="19"/>
      <c r="MG878" s="19"/>
      <c r="MH878" s="19"/>
      <c r="MI878" s="19"/>
      <c r="MJ878" s="19"/>
      <c r="MK878" s="19"/>
      <c r="ML878" s="19"/>
      <c r="MM878" s="19"/>
      <c r="MN878" s="19"/>
      <c r="MO878" s="19"/>
      <c r="MP878" s="19"/>
      <c r="MQ878" s="19"/>
      <c r="MR878" s="19"/>
      <c r="MS878" s="19"/>
      <c r="MT878" s="19"/>
      <c r="MU878" s="19"/>
      <c r="MV878" s="19"/>
      <c r="MW878" s="19"/>
      <c r="MX878" s="19"/>
      <c r="MY878" s="19"/>
      <c r="MZ878" s="19"/>
      <c r="NA878" s="19"/>
      <c r="NB878" s="19"/>
      <c r="NC878" s="19"/>
      <c r="ND878" s="19"/>
      <c r="NE878" s="19"/>
      <c r="NF878" s="19"/>
      <c r="NG878" s="19"/>
      <c r="NH878" s="19"/>
      <c r="NI878" s="19"/>
      <c r="NJ878" s="19"/>
      <c r="NK878" s="19"/>
      <c r="NL878" s="19"/>
      <c r="NM878" s="19"/>
      <c r="NN878" s="19"/>
      <c r="NO878" s="19"/>
      <c r="NP878" s="19"/>
      <c r="NQ878" s="19"/>
      <c r="NR878" s="19"/>
      <c r="NS878" s="19"/>
      <c r="NT878" s="19"/>
      <c r="NU878" s="19"/>
      <c r="NV878" s="19"/>
      <c r="NW878" s="19"/>
      <c r="NX878" s="19"/>
      <c r="NY878" s="19"/>
      <c r="NZ878" s="19"/>
      <c r="OA878" s="19"/>
      <c r="OB878" s="19"/>
      <c r="OC878" s="19"/>
      <c r="OD878" s="19"/>
      <c r="OE878" s="19"/>
      <c r="OF878" s="19"/>
      <c r="OG878" s="19"/>
      <c r="OH878" s="19"/>
      <c r="OI878" s="19"/>
      <c r="OJ878" s="19"/>
      <c r="OK878" s="19"/>
      <c r="OL878" s="19"/>
      <c r="OM878" s="19"/>
      <c r="ON878" s="19"/>
      <c r="OO878" s="19"/>
      <c r="OP878" s="19"/>
      <c r="OQ878" s="19"/>
      <c r="OR878" s="19"/>
      <c r="OS878" s="19"/>
      <c r="OT878" s="19"/>
      <c r="OU878" s="19"/>
      <c r="OV878" s="19"/>
      <c r="OW878" s="19"/>
      <c r="OX878" s="19"/>
      <c r="OY878" s="19"/>
      <c r="OZ878" s="19"/>
      <c r="PA878" s="19"/>
      <c r="PB878" s="19"/>
      <c r="PC878" s="19"/>
      <c r="PD878" s="19"/>
      <c r="PE878" s="19"/>
      <c r="PF878" s="19"/>
      <c r="PG878" s="19"/>
      <c r="PH878" s="19"/>
      <c r="PI878" s="19"/>
      <c r="PJ878" s="19"/>
      <c r="PK878" s="19"/>
      <c r="PL878" s="19"/>
      <c r="PM878" s="19"/>
      <c r="PN878" s="19"/>
      <c r="PO878" s="19"/>
      <c r="PP878" s="19"/>
      <c r="PQ878" s="19"/>
      <c r="PR878" s="19"/>
      <c r="PS878" s="19"/>
      <c r="PT878" s="19"/>
      <c r="PU878" s="19"/>
      <c r="PV878" s="19"/>
      <c r="PW878" s="19"/>
      <c r="PX878" s="19"/>
      <c r="PY878" s="19"/>
      <c r="PZ878" s="19"/>
      <c r="QA878" s="19"/>
      <c r="QB878" s="19"/>
      <c r="QC878" s="19"/>
      <c r="QD878" s="19"/>
      <c r="QE878" s="19"/>
      <c r="QF878" s="19"/>
      <c r="QG878" s="19"/>
      <c r="QH878" s="19"/>
      <c r="QI878" s="19"/>
      <c r="QJ878" s="19"/>
      <c r="QK878" s="19"/>
      <c r="QL878" s="19"/>
      <c r="QM878" s="19"/>
      <c r="QN878" s="19"/>
      <c r="QO878" s="19"/>
      <c r="QP878" s="19"/>
      <c r="QQ878" s="19"/>
    </row>
    <row r="879" spans="1:459" s="20" customFormat="1" ht="42.75" customHeight="1" x14ac:dyDescent="0.2">
      <c r="A879" s="43" t="s">
        <v>1109</v>
      </c>
      <c r="B879" s="44"/>
      <c r="C879" s="44"/>
      <c r="D879" s="44"/>
      <c r="E879" s="45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60" t="s">
        <v>382</v>
      </c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 t="s">
        <v>77</v>
      </c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84" t="s">
        <v>94</v>
      </c>
      <c r="AZ879" s="84"/>
      <c r="BA879" s="84"/>
      <c r="BB879" s="84"/>
      <c r="BC879" s="84"/>
      <c r="BD879" s="84"/>
      <c r="BE879" s="60" t="s">
        <v>95</v>
      </c>
      <c r="BF879" s="60"/>
      <c r="BG879" s="60"/>
      <c r="BH879" s="60"/>
      <c r="BI879" s="60"/>
      <c r="BJ879" s="60"/>
      <c r="BK879" s="60"/>
      <c r="BL879" s="60"/>
      <c r="BM879" s="60"/>
      <c r="BN879" s="80">
        <f>100+100+200+1000+30+10</f>
        <v>1440</v>
      </c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76" t="s">
        <v>22</v>
      </c>
      <c r="BZ879" s="76"/>
      <c r="CA879" s="76"/>
      <c r="CB879" s="76"/>
      <c r="CC879" s="76"/>
      <c r="CD879" s="76"/>
      <c r="CE879" s="62" t="s">
        <v>80</v>
      </c>
      <c r="CF879" s="62"/>
      <c r="CG879" s="62"/>
      <c r="CH879" s="62"/>
      <c r="CI879" s="62"/>
      <c r="CJ879" s="62"/>
      <c r="CK879" s="62"/>
      <c r="CL879" s="62"/>
      <c r="CM879" s="62"/>
      <c r="CN879" s="85">
        <v>3026380</v>
      </c>
      <c r="CO879" s="85"/>
      <c r="CP879" s="85"/>
      <c r="CQ879" s="85"/>
      <c r="CR879" s="85"/>
      <c r="CS879" s="85"/>
      <c r="CT879" s="85"/>
      <c r="CU879" s="85"/>
      <c r="CV879" s="85"/>
      <c r="CW879" s="85"/>
      <c r="CX879" s="85"/>
      <c r="CY879" s="85"/>
      <c r="CZ879" s="85"/>
      <c r="DA879" s="85"/>
      <c r="DB879" s="59" t="s">
        <v>636</v>
      </c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 t="s">
        <v>646</v>
      </c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62" t="s">
        <v>102</v>
      </c>
      <c r="EA879" s="62"/>
      <c r="EB879" s="62"/>
      <c r="EC879" s="62"/>
      <c r="ED879" s="62"/>
      <c r="EE879" s="62"/>
      <c r="EF879" s="62"/>
      <c r="EG879" s="62"/>
      <c r="EH879" s="62"/>
      <c r="EI879" s="62"/>
      <c r="EJ879" s="62"/>
      <c r="EK879" s="62"/>
      <c r="EL879" s="62" t="s">
        <v>103</v>
      </c>
      <c r="EM879" s="62"/>
      <c r="EN879" s="62"/>
      <c r="EO879" s="62"/>
      <c r="EP879" s="62"/>
      <c r="EQ879" s="62"/>
      <c r="ER879" s="62"/>
      <c r="ES879" s="62"/>
      <c r="ET879" s="62"/>
      <c r="EU879" s="62"/>
      <c r="EV879" s="62"/>
      <c r="EW879" s="62"/>
      <c r="EX879" s="62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19"/>
      <c r="HK879" s="19"/>
      <c r="HL879" s="19"/>
      <c r="HM879" s="19"/>
      <c r="HN879" s="19"/>
      <c r="HO879" s="19"/>
      <c r="HP879" s="19"/>
      <c r="HQ879" s="19"/>
      <c r="HR879" s="19"/>
      <c r="HS879" s="19"/>
      <c r="HT879" s="19"/>
      <c r="HU879" s="19"/>
      <c r="HV879" s="19"/>
      <c r="HW879" s="19"/>
      <c r="HX879" s="19"/>
      <c r="HY879" s="19"/>
      <c r="HZ879" s="19"/>
      <c r="IA879" s="19"/>
      <c r="IB879" s="19"/>
      <c r="IC879" s="19"/>
      <c r="ID879" s="19"/>
      <c r="IE879" s="19"/>
      <c r="IF879" s="19"/>
      <c r="IG879" s="19"/>
      <c r="IH879" s="19"/>
      <c r="II879" s="19"/>
      <c r="IJ879" s="19"/>
      <c r="IK879" s="19"/>
      <c r="IL879" s="19"/>
      <c r="IM879" s="19"/>
      <c r="IN879" s="19"/>
      <c r="IO879" s="19"/>
      <c r="IP879" s="19"/>
      <c r="IQ879" s="19"/>
      <c r="IR879" s="19"/>
      <c r="IS879" s="19"/>
      <c r="IT879" s="19"/>
      <c r="IU879" s="19"/>
      <c r="IV879" s="19"/>
      <c r="IW879" s="19"/>
      <c r="IX879" s="19"/>
      <c r="IY879" s="19"/>
      <c r="IZ879" s="19"/>
      <c r="JA879" s="19"/>
      <c r="JB879" s="19"/>
      <c r="JC879" s="19"/>
      <c r="JD879" s="19"/>
      <c r="JE879" s="19"/>
      <c r="JF879" s="19"/>
      <c r="JG879" s="19"/>
      <c r="JH879" s="19"/>
      <c r="JI879" s="19"/>
      <c r="JJ879" s="19"/>
      <c r="JK879" s="19"/>
      <c r="JL879" s="19"/>
      <c r="JM879" s="19"/>
      <c r="JN879" s="19"/>
      <c r="JO879" s="19"/>
      <c r="JP879" s="19"/>
      <c r="JQ879" s="19"/>
      <c r="JR879" s="19"/>
      <c r="JS879" s="19"/>
      <c r="JT879" s="19"/>
      <c r="JU879" s="19"/>
      <c r="JV879" s="19"/>
      <c r="JW879" s="19"/>
      <c r="JX879" s="19"/>
      <c r="JY879" s="19"/>
      <c r="JZ879" s="19"/>
      <c r="KA879" s="19"/>
      <c r="KB879" s="19"/>
      <c r="KC879" s="19"/>
      <c r="KD879" s="19"/>
      <c r="KE879" s="19"/>
      <c r="KF879" s="19"/>
      <c r="KG879" s="19"/>
      <c r="KH879" s="19"/>
      <c r="KI879" s="19"/>
      <c r="KJ879" s="19"/>
      <c r="KK879" s="19"/>
      <c r="KL879" s="19"/>
      <c r="KM879" s="19"/>
      <c r="KN879" s="19"/>
      <c r="KO879" s="19"/>
      <c r="KP879" s="19"/>
      <c r="KQ879" s="19"/>
      <c r="KR879" s="19"/>
      <c r="KS879" s="19"/>
      <c r="KT879" s="19"/>
      <c r="KU879" s="19"/>
      <c r="KV879" s="19"/>
      <c r="KW879" s="19"/>
      <c r="KX879" s="19"/>
      <c r="KY879" s="19"/>
      <c r="KZ879" s="19"/>
      <c r="LA879" s="19"/>
      <c r="LB879" s="19"/>
      <c r="LC879" s="19"/>
      <c r="LD879" s="19"/>
      <c r="LE879" s="19"/>
      <c r="LF879" s="19"/>
      <c r="LG879" s="19"/>
      <c r="LH879" s="19"/>
      <c r="LI879" s="19"/>
      <c r="LJ879" s="19"/>
      <c r="LK879" s="19"/>
      <c r="LL879" s="19"/>
      <c r="LM879" s="19"/>
      <c r="LN879" s="19"/>
      <c r="LO879" s="19"/>
      <c r="LP879" s="19"/>
      <c r="LQ879" s="19"/>
      <c r="LR879" s="19"/>
      <c r="LS879" s="19"/>
      <c r="LT879" s="19"/>
      <c r="LU879" s="19"/>
      <c r="LV879" s="19"/>
      <c r="LW879" s="19"/>
      <c r="LX879" s="19"/>
      <c r="LY879" s="19"/>
      <c r="LZ879" s="19"/>
      <c r="MA879" s="19"/>
      <c r="MB879" s="19"/>
      <c r="MC879" s="19"/>
      <c r="MD879" s="19"/>
      <c r="ME879" s="19"/>
      <c r="MF879" s="19"/>
      <c r="MG879" s="19"/>
      <c r="MH879" s="19"/>
      <c r="MI879" s="19"/>
      <c r="MJ879" s="19"/>
      <c r="MK879" s="19"/>
      <c r="ML879" s="19"/>
      <c r="MM879" s="19"/>
      <c r="MN879" s="19"/>
      <c r="MO879" s="19"/>
      <c r="MP879" s="19"/>
      <c r="MQ879" s="19"/>
      <c r="MR879" s="19"/>
      <c r="MS879" s="19"/>
      <c r="MT879" s="19"/>
      <c r="MU879" s="19"/>
      <c r="MV879" s="19"/>
      <c r="MW879" s="19"/>
      <c r="MX879" s="19"/>
      <c r="MY879" s="19"/>
      <c r="MZ879" s="19"/>
      <c r="NA879" s="19"/>
      <c r="NB879" s="19"/>
      <c r="NC879" s="19"/>
      <c r="ND879" s="19"/>
      <c r="NE879" s="19"/>
      <c r="NF879" s="19"/>
      <c r="NG879" s="19"/>
      <c r="NH879" s="19"/>
      <c r="NI879" s="19"/>
      <c r="NJ879" s="19"/>
      <c r="NK879" s="19"/>
      <c r="NL879" s="19"/>
      <c r="NM879" s="19"/>
      <c r="NN879" s="19"/>
      <c r="NO879" s="19"/>
      <c r="NP879" s="19"/>
      <c r="NQ879" s="19"/>
      <c r="NR879" s="19"/>
      <c r="NS879" s="19"/>
      <c r="NT879" s="19"/>
      <c r="NU879" s="19"/>
      <c r="NV879" s="19"/>
      <c r="NW879" s="19"/>
      <c r="NX879" s="19"/>
      <c r="NY879" s="19"/>
      <c r="NZ879" s="19"/>
      <c r="OA879" s="19"/>
      <c r="OB879" s="19"/>
      <c r="OC879" s="19"/>
      <c r="OD879" s="19"/>
      <c r="OE879" s="19"/>
      <c r="OF879" s="19"/>
      <c r="OG879" s="19"/>
      <c r="OH879" s="19"/>
      <c r="OI879" s="19"/>
      <c r="OJ879" s="19"/>
      <c r="OK879" s="19"/>
      <c r="OL879" s="19"/>
      <c r="OM879" s="19"/>
      <c r="ON879" s="19"/>
      <c r="OO879" s="19"/>
      <c r="OP879" s="19"/>
      <c r="OQ879" s="19"/>
      <c r="OR879" s="19"/>
      <c r="OS879" s="19"/>
      <c r="OT879" s="19"/>
      <c r="OU879" s="19"/>
      <c r="OV879" s="19"/>
      <c r="OW879" s="19"/>
      <c r="OX879" s="19"/>
      <c r="OY879" s="19"/>
      <c r="OZ879" s="19"/>
      <c r="PA879" s="19"/>
      <c r="PB879" s="19"/>
      <c r="PC879" s="19"/>
      <c r="PD879" s="19"/>
      <c r="PE879" s="19"/>
      <c r="PF879" s="19"/>
      <c r="PG879" s="19"/>
      <c r="PH879" s="19"/>
      <c r="PI879" s="19"/>
      <c r="PJ879" s="19"/>
      <c r="PK879" s="19"/>
      <c r="PL879" s="19"/>
      <c r="PM879" s="19"/>
      <c r="PN879" s="19"/>
      <c r="PO879" s="19"/>
      <c r="PP879" s="19"/>
      <c r="PQ879" s="19"/>
      <c r="PR879" s="19"/>
      <c r="PS879" s="19"/>
      <c r="PT879" s="19"/>
      <c r="PU879" s="19"/>
      <c r="PV879" s="19"/>
      <c r="PW879" s="19"/>
      <c r="PX879" s="19"/>
      <c r="PY879" s="19"/>
      <c r="PZ879" s="19"/>
      <c r="QA879" s="19"/>
      <c r="QB879" s="19"/>
      <c r="QC879" s="19"/>
      <c r="QD879" s="19"/>
      <c r="QE879" s="19"/>
      <c r="QF879" s="19"/>
      <c r="QG879" s="19"/>
      <c r="QH879" s="19"/>
      <c r="QI879" s="19"/>
      <c r="QJ879" s="19"/>
      <c r="QK879" s="19"/>
      <c r="QL879" s="19"/>
      <c r="QM879" s="19"/>
      <c r="QN879" s="19"/>
      <c r="QO879" s="19"/>
      <c r="QP879" s="19"/>
      <c r="QQ879" s="19"/>
    </row>
    <row r="880" spans="1:459" s="20" customFormat="1" ht="42.75" customHeight="1" x14ac:dyDescent="0.2">
      <c r="A880" s="43" t="s">
        <v>1110</v>
      </c>
      <c r="B880" s="44"/>
      <c r="C880" s="44"/>
      <c r="D880" s="44"/>
      <c r="E880" s="45"/>
      <c r="F880" s="76"/>
      <c r="G880" s="76"/>
      <c r="H880" s="76"/>
      <c r="I880" s="76"/>
      <c r="J880" s="76"/>
      <c r="K880" s="76"/>
      <c r="L880" s="76"/>
      <c r="M880" s="76"/>
      <c r="N880" s="76"/>
      <c r="O880" s="59"/>
      <c r="P880" s="59"/>
      <c r="Q880" s="59"/>
      <c r="R880" s="59"/>
      <c r="S880" s="59"/>
      <c r="T880" s="59"/>
      <c r="U880" s="59"/>
      <c r="V880" s="59"/>
      <c r="W880" s="59"/>
      <c r="X880" s="60" t="s">
        <v>382</v>
      </c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 t="s">
        <v>77</v>
      </c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84" t="s">
        <v>94</v>
      </c>
      <c r="AZ880" s="84"/>
      <c r="BA880" s="84"/>
      <c r="BB880" s="84"/>
      <c r="BC880" s="84"/>
      <c r="BD880" s="84"/>
      <c r="BE880" s="60" t="s">
        <v>95</v>
      </c>
      <c r="BF880" s="60"/>
      <c r="BG880" s="60"/>
      <c r="BH880" s="60"/>
      <c r="BI880" s="60"/>
      <c r="BJ880" s="60"/>
      <c r="BK880" s="60"/>
      <c r="BL880" s="60"/>
      <c r="BM880" s="60"/>
      <c r="BN880" s="80">
        <f>72+75+200+400+10+15+150+150+20+100+150+50+100+70+50</f>
        <v>1612</v>
      </c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76" t="s">
        <v>22</v>
      </c>
      <c r="BZ880" s="76"/>
      <c r="CA880" s="76"/>
      <c r="CB880" s="76"/>
      <c r="CC880" s="76"/>
      <c r="CD880" s="76"/>
      <c r="CE880" s="62" t="s">
        <v>80</v>
      </c>
      <c r="CF880" s="62"/>
      <c r="CG880" s="62"/>
      <c r="CH880" s="62"/>
      <c r="CI880" s="62"/>
      <c r="CJ880" s="62"/>
      <c r="CK880" s="62"/>
      <c r="CL880" s="62"/>
      <c r="CM880" s="62"/>
      <c r="CN880" s="85">
        <v>7070410.2000000002</v>
      </c>
      <c r="CO880" s="85"/>
      <c r="CP880" s="85"/>
      <c r="CQ880" s="85"/>
      <c r="CR880" s="85"/>
      <c r="CS880" s="85"/>
      <c r="CT880" s="85"/>
      <c r="CU880" s="85"/>
      <c r="CV880" s="85"/>
      <c r="CW880" s="85"/>
      <c r="CX880" s="85"/>
      <c r="CY880" s="85"/>
      <c r="CZ880" s="85"/>
      <c r="DA880" s="85"/>
      <c r="DB880" s="59" t="s">
        <v>636</v>
      </c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 t="s">
        <v>646</v>
      </c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62" t="s">
        <v>102</v>
      </c>
      <c r="EA880" s="62"/>
      <c r="EB880" s="62"/>
      <c r="EC880" s="62"/>
      <c r="ED880" s="62"/>
      <c r="EE880" s="62"/>
      <c r="EF880" s="62"/>
      <c r="EG880" s="62"/>
      <c r="EH880" s="62"/>
      <c r="EI880" s="62"/>
      <c r="EJ880" s="62"/>
      <c r="EK880" s="62"/>
      <c r="EL880" s="62" t="s">
        <v>103</v>
      </c>
      <c r="EM880" s="62"/>
      <c r="EN880" s="62"/>
      <c r="EO880" s="62"/>
      <c r="EP880" s="62"/>
      <c r="EQ880" s="62"/>
      <c r="ER880" s="62"/>
      <c r="ES880" s="62"/>
      <c r="ET880" s="62"/>
      <c r="EU880" s="62"/>
      <c r="EV880" s="62"/>
      <c r="EW880" s="62"/>
      <c r="EX880" s="62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19"/>
      <c r="HK880" s="19"/>
      <c r="HL880" s="19"/>
      <c r="HM880" s="19"/>
      <c r="HN880" s="19"/>
      <c r="HO880" s="19"/>
      <c r="HP880" s="19"/>
      <c r="HQ880" s="19"/>
      <c r="HR880" s="19"/>
      <c r="HS880" s="19"/>
      <c r="HT880" s="19"/>
      <c r="HU880" s="19"/>
      <c r="HV880" s="19"/>
      <c r="HW880" s="19"/>
      <c r="HX880" s="19"/>
      <c r="HY880" s="19"/>
      <c r="HZ880" s="19"/>
      <c r="IA880" s="19"/>
      <c r="IB880" s="19"/>
      <c r="IC880" s="19"/>
      <c r="ID880" s="19"/>
      <c r="IE880" s="19"/>
      <c r="IF880" s="19"/>
      <c r="IG880" s="19"/>
      <c r="IH880" s="19"/>
      <c r="II880" s="19"/>
      <c r="IJ880" s="19"/>
      <c r="IK880" s="19"/>
      <c r="IL880" s="19"/>
      <c r="IM880" s="19"/>
      <c r="IN880" s="19"/>
      <c r="IO880" s="19"/>
      <c r="IP880" s="19"/>
      <c r="IQ880" s="19"/>
      <c r="IR880" s="19"/>
      <c r="IS880" s="19"/>
      <c r="IT880" s="19"/>
      <c r="IU880" s="19"/>
      <c r="IV880" s="19"/>
      <c r="IW880" s="19"/>
      <c r="IX880" s="19"/>
      <c r="IY880" s="19"/>
      <c r="IZ880" s="19"/>
      <c r="JA880" s="19"/>
      <c r="JB880" s="19"/>
      <c r="JC880" s="19"/>
      <c r="JD880" s="19"/>
      <c r="JE880" s="19"/>
      <c r="JF880" s="19"/>
      <c r="JG880" s="19"/>
      <c r="JH880" s="19"/>
      <c r="JI880" s="19"/>
      <c r="JJ880" s="19"/>
      <c r="JK880" s="19"/>
      <c r="JL880" s="19"/>
      <c r="JM880" s="19"/>
      <c r="JN880" s="19"/>
      <c r="JO880" s="19"/>
      <c r="JP880" s="19"/>
      <c r="JQ880" s="19"/>
      <c r="JR880" s="19"/>
      <c r="JS880" s="19"/>
      <c r="JT880" s="19"/>
      <c r="JU880" s="19"/>
      <c r="JV880" s="19"/>
      <c r="JW880" s="19"/>
      <c r="JX880" s="19"/>
      <c r="JY880" s="19"/>
      <c r="JZ880" s="19"/>
      <c r="KA880" s="19"/>
      <c r="KB880" s="19"/>
      <c r="KC880" s="19"/>
      <c r="KD880" s="19"/>
      <c r="KE880" s="19"/>
      <c r="KF880" s="19"/>
      <c r="KG880" s="19"/>
      <c r="KH880" s="19"/>
      <c r="KI880" s="19"/>
      <c r="KJ880" s="19"/>
      <c r="KK880" s="19"/>
      <c r="KL880" s="19"/>
      <c r="KM880" s="19"/>
      <c r="KN880" s="19"/>
      <c r="KO880" s="19"/>
      <c r="KP880" s="19"/>
      <c r="KQ880" s="19"/>
      <c r="KR880" s="19"/>
      <c r="KS880" s="19"/>
      <c r="KT880" s="19"/>
      <c r="KU880" s="19"/>
      <c r="KV880" s="19"/>
      <c r="KW880" s="19"/>
      <c r="KX880" s="19"/>
      <c r="KY880" s="19"/>
      <c r="KZ880" s="19"/>
      <c r="LA880" s="19"/>
      <c r="LB880" s="19"/>
      <c r="LC880" s="19"/>
      <c r="LD880" s="19"/>
      <c r="LE880" s="19"/>
      <c r="LF880" s="19"/>
      <c r="LG880" s="19"/>
      <c r="LH880" s="19"/>
      <c r="LI880" s="19"/>
      <c r="LJ880" s="19"/>
      <c r="LK880" s="19"/>
      <c r="LL880" s="19"/>
      <c r="LM880" s="19"/>
      <c r="LN880" s="19"/>
      <c r="LO880" s="19"/>
      <c r="LP880" s="19"/>
      <c r="LQ880" s="19"/>
      <c r="LR880" s="19"/>
      <c r="LS880" s="19"/>
      <c r="LT880" s="19"/>
      <c r="LU880" s="19"/>
      <c r="LV880" s="19"/>
      <c r="LW880" s="19"/>
      <c r="LX880" s="19"/>
      <c r="LY880" s="19"/>
      <c r="LZ880" s="19"/>
      <c r="MA880" s="19"/>
      <c r="MB880" s="19"/>
      <c r="MC880" s="19"/>
      <c r="MD880" s="19"/>
      <c r="ME880" s="19"/>
      <c r="MF880" s="19"/>
      <c r="MG880" s="19"/>
      <c r="MH880" s="19"/>
      <c r="MI880" s="19"/>
      <c r="MJ880" s="19"/>
      <c r="MK880" s="19"/>
      <c r="ML880" s="19"/>
      <c r="MM880" s="19"/>
      <c r="MN880" s="19"/>
      <c r="MO880" s="19"/>
      <c r="MP880" s="19"/>
      <c r="MQ880" s="19"/>
      <c r="MR880" s="19"/>
      <c r="MS880" s="19"/>
      <c r="MT880" s="19"/>
      <c r="MU880" s="19"/>
      <c r="MV880" s="19"/>
      <c r="MW880" s="19"/>
      <c r="MX880" s="19"/>
      <c r="MY880" s="19"/>
      <c r="MZ880" s="19"/>
      <c r="NA880" s="19"/>
      <c r="NB880" s="19"/>
      <c r="NC880" s="19"/>
      <c r="ND880" s="19"/>
      <c r="NE880" s="19"/>
      <c r="NF880" s="19"/>
      <c r="NG880" s="19"/>
      <c r="NH880" s="19"/>
      <c r="NI880" s="19"/>
      <c r="NJ880" s="19"/>
      <c r="NK880" s="19"/>
      <c r="NL880" s="19"/>
      <c r="NM880" s="19"/>
      <c r="NN880" s="19"/>
      <c r="NO880" s="19"/>
      <c r="NP880" s="19"/>
      <c r="NQ880" s="19"/>
      <c r="NR880" s="19"/>
      <c r="NS880" s="19"/>
      <c r="NT880" s="19"/>
      <c r="NU880" s="19"/>
      <c r="NV880" s="19"/>
      <c r="NW880" s="19"/>
      <c r="NX880" s="19"/>
      <c r="NY880" s="19"/>
      <c r="NZ880" s="19"/>
      <c r="OA880" s="19"/>
      <c r="OB880" s="19"/>
      <c r="OC880" s="19"/>
      <c r="OD880" s="19"/>
      <c r="OE880" s="19"/>
      <c r="OF880" s="19"/>
      <c r="OG880" s="19"/>
      <c r="OH880" s="19"/>
      <c r="OI880" s="19"/>
      <c r="OJ880" s="19"/>
      <c r="OK880" s="19"/>
      <c r="OL880" s="19"/>
      <c r="OM880" s="19"/>
      <c r="ON880" s="19"/>
      <c r="OO880" s="19"/>
      <c r="OP880" s="19"/>
      <c r="OQ880" s="19"/>
      <c r="OR880" s="19"/>
      <c r="OS880" s="19"/>
      <c r="OT880" s="19"/>
      <c r="OU880" s="19"/>
      <c r="OV880" s="19"/>
      <c r="OW880" s="19"/>
      <c r="OX880" s="19"/>
      <c r="OY880" s="19"/>
      <c r="OZ880" s="19"/>
      <c r="PA880" s="19"/>
      <c r="PB880" s="19"/>
      <c r="PC880" s="19"/>
      <c r="PD880" s="19"/>
      <c r="PE880" s="19"/>
      <c r="PF880" s="19"/>
      <c r="PG880" s="19"/>
      <c r="PH880" s="19"/>
      <c r="PI880" s="19"/>
      <c r="PJ880" s="19"/>
      <c r="PK880" s="19"/>
      <c r="PL880" s="19"/>
      <c r="PM880" s="19"/>
      <c r="PN880" s="19"/>
      <c r="PO880" s="19"/>
      <c r="PP880" s="19"/>
      <c r="PQ880" s="19"/>
      <c r="PR880" s="19"/>
      <c r="PS880" s="19"/>
      <c r="PT880" s="19"/>
      <c r="PU880" s="19"/>
      <c r="PV880" s="19"/>
      <c r="PW880" s="19"/>
      <c r="PX880" s="19"/>
      <c r="PY880" s="19"/>
      <c r="PZ880" s="19"/>
      <c r="QA880" s="19"/>
      <c r="QB880" s="19"/>
      <c r="QC880" s="19"/>
      <c r="QD880" s="19"/>
      <c r="QE880" s="19"/>
      <c r="QF880" s="19"/>
      <c r="QG880" s="19"/>
      <c r="QH880" s="19"/>
      <c r="QI880" s="19"/>
      <c r="QJ880" s="19"/>
      <c r="QK880" s="19"/>
      <c r="QL880" s="19"/>
      <c r="QM880" s="19"/>
      <c r="QN880" s="19"/>
      <c r="QO880" s="19"/>
      <c r="QP880" s="19"/>
      <c r="QQ880" s="19"/>
    </row>
    <row r="881" spans="1:459" s="20" customFormat="1" ht="42" customHeight="1" x14ac:dyDescent="0.2">
      <c r="A881" s="43" t="s">
        <v>1111</v>
      </c>
      <c r="B881" s="44"/>
      <c r="C881" s="44"/>
      <c r="D881" s="44"/>
      <c r="E881" s="45"/>
      <c r="F881" s="76"/>
      <c r="G881" s="76"/>
      <c r="H881" s="76"/>
      <c r="I881" s="76"/>
      <c r="J881" s="76"/>
      <c r="K881" s="76"/>
      <c r="L881" s="76"/>
      <c r="M881" s="76"/>
      <c r="N881" s="76"/>
      <c r="O881" s="59"/>
      <c r="P881" s="59"/>
      <c r="Q881" s="59"/>
      <c r="R881" s="59"/>
      <c r="S881" s="59"/>
      <c r="T881" s="59"/>
      <c r="U881" s="59"/>
      <c r="V881" s="59"/>
      <c r="W881" s="59"/>
      <c r="X881" s="60" t="s">
        <v>382</v>
      </c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 t="s">
        <v>77</v>
      </c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84" t="s">
        <v>94</v>
      </c>
      <c r="AZ881" s="84"/>
      <c r="BA881" s="84"/>
      <c r="BB881" s="84"/>
      <c r="BC881" s="84"/>
      <c r="BD881" s="84"/>
      <c r="BE881" s="60" t="s">
        <v>95</v>
      </c>
      <c r="BF881" s="60"/>
      <c r="BG881" s="60"/>
      <c r="BH881" s="60"/>
      <c r="BI881" s="60"/>
      <c r="BJ881" s="60"/>
      <c r="BK881" s="60"/>
      <c r="BL881" s="60"/>
      <c r="BM881" s="60"/>
      <c r="BN881" s="80">
        <f>10500+200+200+100+60+20+50+50+90+80+10+5000+1000+200+350+150+250+250+600+50+1200+1250+50+30+55</f>
        <v>21795</v>
      </c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76" t="s">
        <v>22</v>
      </c>
      <c r="BZ881" s="76"/>
      <c r="CA881" s="76"/>
      <c r="CB881" s="76"/>
      <c r="CC881" s="76"/>
      <c r="CD881" s="76"/>
      <c r="CE881" s="62" t="s">
        <v>80</v>
      </c>
      <c r="CF881" s="62"/>
      <c r="CG881" s="62"/>
      <c r="CH881" s="62"/>
      <c r="CI881" s="62"/>
      <c r="CJ881" s="62"/>
      <c r="CK881" s="62"/>
      <c r="CL881" s="62"/>
      <c r="CM881" s="62"/>
      <c r="CN881" s="85">
        <v>11690243</v>
      </c>
      <c r="CO881" s="85"/>
      <c r="CP881" s="85"/>
      <c r="CQ881" s="85"/>
      <c r="CR881" s="85"/>
      <c r="CS881" s="85"/>
      <c r="CT881" s="85"/>
      <c r="CU881" s="85"/>
      <c r="CV881" s="85"/>
      <c r="CW881" s="85"/>
      <c r="CX881" s="85"/>
      <c r="CY881" s="85"/>
      <c r="CZ881" s="85"/>
      <c r="DA881" s="85"/>
      <c r="DB881" s="59" t="s">
        <v>636</v>
      </c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 t="s">
        <v>646</v>
      </c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62" t="s">
        <v>102</v>
      </c>
      <c r="EA881" s="62"/>
      <c r="EB881" s="62"/>
      <c r="EC881" s="62"/>
      <c r="ED881" s="62"/>
      <c r="EE881" s="62"/>
      <c r="EF881" s="62"/>
      <c r="EG881" s="62"/>
      <c r="EH881" s="62"/>
      <c r="EI881" s="62"/>
      <c r="EJ881" s="62"/>
      <c r="EK881" s="62"/>
      <c r="EL881" s="62" t="s">
        <v>103</v>
      </c>
      <c r="EM881" s="62"/>
      <c r="EN881" s="62"/>
      <c r="EO881" s="62"/>
      <c r="EP881" s="62"/>
      <c r="EQ881" s="62"/>
      <c r="ER881" s="62"/>
      <c r="ES881" s="62"/>
      <c r="ET881" s="62"/>
      <c r="EU881" s="62"/>
      <c r="EV881" s="62"/>
      <c r="EW881" s="62"/>
      <c r="EX881" s="62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19"/>
      <c r="HK881" s="19"/>
      <c r="HL881" s="19"/>
      <c r="HM881" s="19"/>
      <c r="HN881" s="19"/>
      <c r="HO881" s="19"/>
      <c r="HP881" s="19"/>
      <c r="HQ881" s="19"/>
      <c r="HR881" s="19"/>
      <c r="HS881" s="19"/>
      <c r="HT881" s="19"/>
      <c r="HU881" s="19"/>
      <c r="HV881" s="19"/>
      <c r="HW881" s="19"/>
      <c r="HX881" s="19"/>
      <c r="HY881" s="19"/>
      <c r="HZ881" s="19"/>
      <c r="IA881" s="19"/>
      <c r="IB881" s="19"/>
      <c r="IC881" s="19"/>
      <c r="ID881" s="19"/>
      <c r="IE881" s="19"/>
      <c r="IF881" s="19"/>
      <c r="IG881" s="19"/>
      <c r="IH881" s="19"/>
      <c r="II881" s="19"/>
      <c r="IJ881" s="19"/>
      <c r="IK881" s="19"/>
      <c r="IL881" s="19"/>
      <c r="IM881" s="19"/>
      <c r="IN881" s="19"/>
      <c r="IO881" s="19"/>
      <c r="IP881" s="19"/>
      <c r="IQ881" s="19"/>
      <c r="IR881" s="19"/>
      <c r="IS881" s="19"/>
      <c r="IT881" s="19"/>
      <c r="IU881" s="19"/>
      <c r="IV881" s="19"/>
      <c r="IW881" s="19"/>
      <c r="IX881" s="19"/>
      <c r="IY881" s="19"/>
      <c r="IZ881" s="19"/>
      <c r="JA881" s="19"/>
      <c r="JB881" s="19"/>
      <c r="JC881" s="19"/>
      <c r="JD881" s="19"/>
      <c r="JE881" s="19"/>
      <c r="JF881" s="19"/>
      <c r="JG881" s="19"/>
      <c r="JH881" s="19"/>
      <c r="JI881" s="19"/>
      <c r="JJ881" s="19"/>
      <c r="JK881" s="19"/>
      <c r="JL881" s="19"/>
      <c r="JM881" s="19"/>
      <c r="JN881" s="19"/>
      <c r="JO881" s="19"/>
      <c r="JP881" s="19"/>
      <c r="JQ881" s="19"/>
      <c r="JR881" s="19"/>
      <c r="JS881" s="19"/>
      <c r="JT881" s="19"/>
      <c r="JU881" s="19"/>
      <c r="JV881" s="19"/>
      <c r="JW881" s="19"/>
      <c r="JX881" s="19"/>
      <c r="JY881" s="19"/>
      <c r="JZ881" s="19"/>
      <c r="KA881" s="19"/>
      <c r="KB881" s="19"/>
      <c r="KC881" s="19"/>
      <c r="KD881" s="19"/>
      <c r="KE881" s="19"/>
      <c r="KF881" s="19"/>
      <c r="KG881" s="19"/>
      <c r="KH881" s="19"/>
      <c r="KI881" s="19"/>
      <c r="KJ881" s="19"/>
      <c r="KK881" s="19"/>
      <c r="KL881" s="19"/>
      <c r="KM881" s="19"/>
      <c r="KN881" s="19"/>
      <c r="KO881" s="19"/>
      <c r="KP881" s="19"/>
      <c r="KQ881" s="19"/>
      <c r="KR881" s="19"/>
      <c r="KS881" s="19"/>
      <c r="KT881" s="19"/>
      <c r="KU881" s="19"/>
      <c r="KV881" s="19"/>
      <c r="KW881" s="19"/>
      <c r="KX881" s="19"/>
      <c r="KY881" s="19"/>
      <c r="KZ881" s="19"/>
      <c r="LA881" s="19"/>
      <c r="LB881" s="19"/>
      <c r="LC881" s="19"/>
      <c r="LD881" s="19"/>
      <c r="LE881" s="19"/>
      <c r="LF881" s="19"/>
      <c r="LG881" s="19"/>
      <c r="LH881" s="19"/>
      <c r="LI881" s="19"/>
      <c r="LJ881" s="19"/>
      <c r="LK881" s="19"/>
      <c r="LL881" s="19"/>
      <c r="LM881" s="19"/>
      <c r="LN881" s="19"/>
      <c r="LO881" s="19"/>
      <c r="LP881" s="19"/>
      <c r="LQ881" s="19"/>
      <c r="LR881" s="19"/>
      <c r="LS881" s="19"/>
      <c r="LT881" s="19"/>
      <c r="LU881" s="19"/>
      <c r="LV881" s="19"/>
      <c r="LW881" s="19"/>
      <c r="LX881" s="19"/>
      <c r="LY881" s="19"/>
      <c r="LZ881" s="19"/>
      <c r="MA881" s="19"/>
      <c r="MB881" s="19"/>
      <c r="MC881" s="19"/>
      <c r="MD881" s="19"/>
      <c r="ME881" s="19"/>
      <c r="MF881" s="19"/>
      <c r="MG881" s="19"/>
      <c r="MH881" s="19"/>
      <c r="MI881" s="19"/>
      <c r="MJ881" s="19"/>
      <c r="MK881" s="19"/>
      <c r="ML881" s="19"/>
      <c r="MM881" s="19"/>
      <c r="MN881" s="19"/>
      <c r="MO881" s="19"/>
      <c r="MP881" s="19"/>
      <c r="MQ881" s="19"/>
      <c r="MR881" s="19"/>
      <c r="MS881" s="19"/>
      <c r="MT881" s="19"/>
      <c r="MU881" s="19"/>
      <c r="MV881" s="19"/>
      <c r="MW881" s="19"/>
      <c r="MX881" s="19"/>
      <c r="MY881" s="19"/>
      <c r="MZ881" s="19"/>
      <c r="NA881" s="19"/>
      <c r="NB881" s="19"/>
      <c r="NC881" s="19"/>
      <c r="ND881" s="19"/>
      <c r="NE881" s="19"/>
      <c r="NF881" s="19"/>
      <c r="NG881" s="19"/>
      <c r="NH881" s="19"/>
      <c r="NI881" s="19"/>
      <c r="NJ881" s="19"/>
      <c r="NK881" s="19"/>
      <c r="NL881" s="19"/>
      <c r="NM881" s="19"/>
      <c r="NN881" s="19"/>
      <c r="NO881" s="19"/>
      <c r="NP881" s="19"/>
      <c r="NQ881" s="19"/>
      <c r="NR881" s="19"/>
      <c r="NS881" s="19"/>
      <c r="NT881" s="19"/>
      <c r="NU881" s="19"/>
      <c r="NV881" s="19"/>
      <c r="NW881" s="19"/>
      <c r="NX881" s="19"/>
      <c r="NY881" s="19"/>
      <c r="NZ881" s="19"/>
      <c r="OA881" s="19"/>
      <c r="OB881" s="19"/>
      <c r="OC881" s="19"/>
      <c r="OD881" s="19"/>
      <c r="OE881" s="19"/>
      <c r="OF881" s="19"/>
      <c r="OG881" s="19"/>
      <c r="OH881" s="19"/>
      <c r="OI881" s="19"/>
      <c r="OJ881" s="19"/>
      <c r="OK881" s="19"/>
      <c r="OL881" s="19"/>
      <c r="OM881" s="19"/>
      <c r="ON881" s="19"/>
      <c r="OO881" s="19"/>
      <c r="OP881" s="19"/>
      <c r="OQ881" s="19"/>
      <c r="OR881" s="19"/>
      <c r="OS881" s="19"/>
      <c r="OT881" s="19"/>
      <c r="OU881" s="19"/>
      <c r="OV881" s="19"/>
      <c r="OW881" s="19"/>
      <c r="OX881" s="19"/>
      <c r="OY881" s="19"/>
      <c r="OZ881" s="19"/>
      <c r="PA881" s="19"/>
      <c r="PB881" s="19"/>
      <c r="PC881" s="19"/>
      <c r="PD881" s="19"/>
      <c r="PE881" s="19"/>
      <c r="PF881" s="19"/>
      <c r="PG881" s="19"/>
      <c r="PH881" s="19"/>
      <c r="PI881" s="19"/>
      <c r="PJ881" s="19"/>
      <c r="PK881" s="19"/>
      <c r="PL881" s="19"/>
      <c r="PM881" s="19"/>
      <c r="PN881" s="19"/>
      <c r="PO881" s="19"/>
      <c r="PP881" s="19"/>
      <c r="PQ881" s="19"/>
      <c r="PR881" s="19"/>
      <c r="PS881" s="19"/>
      <c r="PT881" s="19"/>
      <c r="PU881" s="19"/>
      <c r="PV881" s="19"/>
      <c r="PW881" s="19"/>
      <c r="PX881" s="19"/>
      <c r="PY881" s="19"/>
      <c r="PZ881" s="19"/>
      <c r="QA881" s="19"/>
      <c r="QB881" s="19"/>
      <c r="QC881" s="19"/>
      <c r="QD881" s="19"/>
      <c r="QE881" s="19"/>
      <c r="QF881" s="19"/>
      <c r="QG881" s="19"/>
      <c r="QH881" s="19"/>
      <c r="QI881" s="19"/>
      <c r="QJ881" s="19"/>
      <c r="QK881" s="19"/>
      <c r="QL881" s="19"/>
      <c r="QM881" s="19"/>
      <c r="QN881" s="19"/>
      <c r="QO881" s="19"/>
      <c r="QP881" s="19"/>
      <c r="QQ881" s="19"/>
    </row>
    <row r="882" spans="1:459" s="20" customFormat="1" ht="42" customHeight="1" x14ac:dyDescent="0.2">
      <c r="A882" s="43" t="s">
        <v>1112</v>
      </c>
      <c r="B882" s="44"/>
      <c r="C882" s="44"/>
      <c r="D882" s="44"/>
      <c r="E882" s="45"/>
      <c r="F882" s="76"/>
      <c r="G882" s="76"/>
      <c r="H882" s="76"/>
      <c r="I882" s="76"/>
      <c r="J882" s="76"/>
      <c r="K882" s="76"/>
      <c r="L882" s="76"/>
      <c r="M882" s="76"/>
      <c r="N882" s="76"/>
      <c r="O882" s="59"/>
      <c r="P882" s="59"/>
      <c r="Q882" s="59"/>
      <c r="R882" s="59"/>
      <c r="S882" s="59"/>
      <c r="T882" s="59"/>
      <c r="U882" s="59"/>
      <c r="V882" s="59"/>
      <c r="W882" s="59"/>
      <c r="X882" s="60" t="s">
        <v>619</v>
      </c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 t="s">
        <v>77</v>
      </c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84" t="s">
        <v>94</v>
      </c>
      <c r="AZ882" s="84"/>
      <c r="BA882" s="84"/>
      <c r="BB882" s="84"/>
      <c r="BC882" s="84"/>
      <c r="BD882" s="84"/>
      <c r="BE882" s="60" t="s">
        <v>95</v>
      </c>
      <c r="BF882" s="60"/>
      <c r="BG882" s="60"/>
      <c r="BH882" s="60"/>
      <c r="BI882" s="60"/>
      <c r="BJ882" s="60"/>
      <c r="BK882" s="60"/>
      <c r="BL882" s="60"/>
      <c r="BM882" s="60"/>
      <c r="BN882" s="80">
        <f>470+400+2000</f>
        <v>2870</v>
      </c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76" t="s">
        <v>22</v>
      </c>
      <c r="BZ882" s="76"/>
      <c r="CA882" s="76"/>
      <c r="CB882" s="76"/>
      <c r="CC882" s="76"/>
      <c r="CD882" s="76"/>
      <c r="CE882" s="62" t="s">
        <v>80</v>
      </c>
      <c r="CF882" s="62"/>
      <c r="CG882" s="62"/>
      <c r="CH882" s="62"/>
      <c r="CI882" s="62"/>
      <c r="CJ882" s="62"/>
      <c r="CK882" s="62"/>
      <c r="CL882" s="62"/>
      <c r="CM882" s="62"/>
      <c r="CN882" s="85">
        <v>2291499</v>
      </c>
      <c r="CO882" s="85"/>
      <c r="CP882" s="85"/>
      <c r="CQ882" s="85"/>
      <c r="CR882" s="85"/>
      <c r="CS882" s="85"/>
      <c r="CT882" s="85"/>
      <c r="CU882" s="85"/>
      <c r="CV882" s="85"/>
      <c r="CW882" s="85"/>
      <c r="CX882" s="85"/>
      <c r="CY882" s="85"/>
      <c r="CZ882" s="85"/>
      <c r="DA882" s="85"/>
      <c r="DB882" s="59" t="s">
        <v>636</v>
      </c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 t="s">
        <v>646</v>
      </c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62" t="s">
        <v>102</v>
      </c>
      <c r="EA882" s="62"/>
      <c r="EB882" s="62"/>
      <c r="EC882" s="62"/>
      <c r="ED882" s="62"/>
      <c r="EE882" s="62"/>
      <c r="EF882" s="62"/>
      <c r="EG882" s="62"/>
      <c r="EH882" s="62"/>
      <c r="EI882" s="62"/>
      <c r="EJ882" s="62"/>
      <c r="EK882" s="62"/>
      <c r="EL882" s="62" t="s">
        <v>103</v>
      </c>
      <c r="EM882" s="62"/>
      <c r="EN882" s="62"/>
      <c r="EO882" s="62"/>
      <c r="EP882" s="62"/>
      <c r="EQ882" s="62"/>
      <c r="ER882" s="62"/>
      <c r="ES882" s="62"/>
      <c r="ET882" s="62"/>
      <c r="EU882" s="62"/>
      <c r="EV882" s="62"/>
      <c r="EW882" s="62"/>
      <c r="EX882" s="62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J882" s="19"/>
      <c r="HK882" s="19"/>
      <c r="HL882" s="19"/>
      <c r="HM882" s="19"/>
      <c r="HN882" s="19"/>
      <c r="HO882" s="19"/>
      <c r="HP882" s="19"/>
      <c r="HQ882" s="19"/>
      <c r="HR882" s="19"/>
      <c r="HS882" s="19"/>
      <c r="HT882" s="19"/>
      <c r="HU882" s="19"/>
      <c r="HV882" s="19"/>
      <c r="HW882" s="19"/>
      <c r="HX882" s="19"/>
      <c r="HY882" s="19"/>
      <c r="HZ882" s="19"/>
      <c r="IA882" s="19"/>
      <c r="IB882" s="19"/>
      <c r="IC882" s="19"/>
      <c r="ID882" s="19"/>
      <c r="IE882" s="19"/>
      <c r="IF882" s="19"/>
      <c r="IG882" s="19"/>
      <c r="IH882" s="19"/>
      <c r="II882" s="19"/>
      <c r="IJ882" s="19"/>
      <c r="IK882" s="19"/>
      <c r="IL882" s="19"/>
      <c r="IM882" s="19"/>
      <c r="IN882" s="19"/>
      <c r="IO882" s="19"/>
      <c r="IP882" s="19"/>
      <c r="IQ882" s="19"/>
      <c r="IR882" s="19"/>
      <c r="IS882" s="19"/>
      <c r="IT882" s="19"/>
      <c r="IU882" s="19"/>
      <c r="IV882" s="19"/>
      <c r="IW882" s="19"/>
      <c r="IX882" s="19"/>
      <c r="IY882" s="19"/>
      <c r="IZ882" s="19"/>
      <c r="JA882" s="19"/>
      <c r="JB882" s="19"/>
      <c r="JC882" s="19"/>
      <c r="JD882" s="19"/>
      <c r="JE882" s="19"/>
      <c r="JF882" s="19"/>
      <c r="JG882" s="19"/>
      <c r="JH882" s="19"/>
      <c r="JI882" s="19"/>
      <c r="JJ882" s="19"/>
      <c r="JK882" s="19"/>
      <c r="JL882" s="19"/>
      <c r="JM882" s="19"/>
      <c r="JN882" s="19"/>
      <c r="JO882" s="19"/>
      <c r="JP882" s="19"/>
      <c r="JQ882" s="19"/>
      <c r="JR882" s="19"/>
      <c r="JS882" s="19"/>
      <c r="JT882" s="19"/>
      <c r="JU882" s="19"/>
      <c r="JV882" s="19"/>
      <c r="JW882" s="19"/>
      <c r="JX882" s="19"/>
      <c r="JY882" s="19"/>
      <c r="JZ882" s="19"/>
      <c r="KA882" s="19"/>
      <c r="KB882" s="19"/>
      <c r="KC882" s="19"/>
      <c r="KD882" s="19"/>
      <c r="KE882" s="19"/>
      <c r="KF882" s="19"/>
      <c r="KG882" s="19"/>
      <c r="KH882" s="19"/>
      <c r="KI882" s="19"/>
      <c r="KJ882" s="19"/>
      <c r="KK882" s="19"/>
      <c r="KL882" s="19"/>
      <c r="KM882" s="19"/>
      <c r="KN882" s="19"/>
      <c r="KO882" s="19"/>
      <c r="KP882" s="19"/>
      <c r="KQ882" s="19"/>
      <c r="KR882" s="19"/>
      <c r="KS882" s="19"/>
      <c r="KT882" s="19"/>
      <c r="KU882" s="19"/>
      <c r="KV882" s="19"/>
      <c r="KW882" s="19"/>
      <c r="KX882" s="19"/>
      <c r="KY882" s="19"/>
      <c r="KZ882" s="19"/>
      <c r="LA882" s="19"/>
      <c r="LB882" s="19"/>
      <c r="LC882" s="19"/>
      <c r="LD882" s="19"/>
      <c r="LE882" s="19"/>
      <c r="LF882" s="19"/>
      <c r="LG882" s="19"/>
      <c r="LH882" s="19"/>
      <c r="LI882" s="19"/>
      <c r="LJ882" s="19"/>
      <c r="LK882" s="19"/>
      <c r="LL882" s="19"/>
      <c r="LM882" s="19"/>
      <c r="LN882" s="19"/>
      <c r="LO882" s="19"/>
      <c r="LP882" s="19"/>
      <c r="LQ882" s="19"/>
      <c r="LR882" s="19"/>
      <c r="LS882" s="19"/>
      <c r="LT882" s="19"/>
      <c r="LU882" s="19"/>
      <c r="LV882" s="19"/>
      <c r="LW882" s="19"/>
      <c r="LX882" s="19"/>
      <c r="LY882" s="19"/>
      <c r="LZ882" s="19"/>
      <c r="MA882" s="19"/>
      <c r="MB882" s="19"/>
      <c r="MC882" s="19"/>
      <c r="MD882" s="19"/>
      <c r="ME882" s="19"/>
      <c r="MF882" s="19"/>
      <c r="MG882" s="19"/>
      <c r="MH882" s="19"/>
      <c r="MI882" s="19"/>
      <c r="MJ882" s="19"/>
      <c r="MK882" s="19"/>
      <c r="ML882" s="19"/>
      <c r="MM882" s="19"/>
      <c r="MN882" s="19"/>
      <c r="MO882" s="19"/>
      <c r="MP882" s="19"/>
      <c r="MQ882" s="19"/>
      <c r="MR882" s="19"/>
      <c r="MS882" s="19"/>
      <c r="MT882" s="19"/>
      <c r="MU882" s="19"/>
      <c r="MV882" s="19"/>
      <c r="MW882" s="19"/>
      <c r="MX882" s="19"/>
      <c r="MY882" s="19"/>
      <c r="MZ882" s="19"/>
      <c r="NA882" s="19"/>
      <c r="NB882" s="19"/>
      <c r="NC882" s="19"/>
      <c r="ND882" s="19"/>
      <c r="NE882" s="19"/>
      <c r="NF882" s="19"/>
      <c r="NG882" s="19"/>
      <c r="NH882" s="19"/>
      <c r="NI882" s="19"/>
      <c r="NJ882" s="19"/>
      <c r="NK882" s="19"/>
      <c r="NL882" s="19"/>
      <c r="NM882" s="19"/>
      <c r="NN882" s="19"/>
      <c r="NO882" s="19"/>
      <c r="NP882" s="19"/>
      <c r="NQ882" s="19"/>
      <c r="NR882" s="19"/>
      <c r="NS882" s="19"/>
      <c r="NT882" s="19"/>
      <c r="NU882" s="19"/>
      <c r="NV882" s="19"/>
      <c r="NW882" s="19"/>
      <c r="NX882" s="19"/>
      <c r="NY882" s="19"/>
      <c r="NZ882" s="19"/>
      <c r="OA882" s="19"/>
      <c r="OB882" s="19"/>
      <c r="OC882" s="19"/>
      <c r="OD882" s="19"/>
      <c r="OE882" s="19"/>
      <c r="OF882" s="19"/>
      <c r="OG882" s="19"/>
      <c r="OH882" s="19"/>
      <c r="OI882" s="19"/>
      <c r="OJ882" s="19"/>
      <c r="OK882" s="19"/>
      <c r="OL882" s="19"/>
      <c r="OM882" s="19"/>
      <c r="ON882" s="19"/>
      <c r="OO882" s="19"/>
      <c r="OP882" s="19"/>
      <c r="OQ882" s="19"/>
      <c r="OR882" s="19"/>
      <c r="OS882" s="19"/>
      <c r="OT882" s="19"/>
      <c r="OU882" s="19"/>
      <c r="OV882" s="19"/>
      <c r="OW882" s="19"/>
      <c r="OX882" s="19"/>
      <c r="OY882" s="19"/>
      <c r="OZ882" s="19"/>
      <c r="PA882" s="19"/>
      <c r="PB882" s="19"/>
      <c r="PC882" s="19"/>
      <c r="PD882" s="19"/>
      <c r="PE882" s="19"/>
      <c r="PF882" s="19"/>
      <c r="PG882" s="19"/>
      <c r="PH882" s="19"/>
      <c r="PI882" s="19"/>
      <c r="PJ882" s="19"/>
      <c r="PK882" s="19"/>
      <c r="PL882" s="19"/>
      <c r="PM882" s="19"/>
      <c r="PN882" s="19"/>
      <c r="PO882" s="19"/>
      <c r="PP882" s="19"/>
      <c r="PQ882" s="19"/>
      <c r="PR882" s="19"/>
      <c r="PS882" s="19"/>
      <c r="PT882" s="19"/>
      <c r="PU882" s="19"/>
      <c r="PV882" s="19"/>
      <c r="PW882" s="19"/>
      <c r="PX882" s="19"/>
      <c r="PY882" s="19"/>
      <c r="PZ882" s="19"/>
      <c r="QA882" s="19"/>
      <c r="QB882" s="19"/>
      <c r="QC882" s="19"/>
      <c r="QD882" s="19"/>
      <c r="QE882" s="19"/>
      <c r="QF882" s="19"/>
      <c r="QG882" s="19"/>
      <c r="QH882" s="19"/>
      <c r="QI882" s="19"/>
      <c r="QJ882" s="19"/>
      <c r="QK882" s="19"/>
      <c r="QL882" s="19"/>
      <c r="QM882" s="19"/>
      <c r="QN882" s="19"/>
      <c r="QO882" s="19"/>
      <c r="QP882" s="19"/>
      <c r="QQ882" s="19"/>
    </row>
    <row r="883" spans="1:459" s="20" customFormat="1" ht="54.75" customHeight="1" x14ac:dyDescent="0.2">
      <c r="A883" s="43" t="s">
        <v>1113</v>
      </c>
      <c r="B883" s="44"/>
      <c r="C883" s="44"/>
      <c r="D883" s="44"/>
      <c r="E883" s="45"/>
      <c r="F883" s="76"/>
      <c r="G883" s="76"/>
      <c r="H883" s="76"/>
      <c r="I883" s="76"/>
      <c r="J883" s="76"/>
      <c r="K883" s="76"/>
      <c r="L883" s="76"/>
      <c r="M883" s="76"/>
      <c r="N883" s="76"/>
      <c r="O883" s="59"/>
      <c r="P883" s="59"/>
      <c r="Q883" s="59"/>
      <c r="R883" s="59"/>
      <c r="S883" s="59"/>
      <c r="T883" s="59"/>
      <c r="U883" s="59"/>
      <c r="V883" s="59"/>
      <c r="W883" s="59"/>
      <c r="X883" s="60" t="s">
        <v>563</v>
      </c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 t="s">
        <v>77</v>
      </c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84" t="s">
        <v>78</v>
      </c>
      <c r="AZ883" s="84"/>
      <c r="BA883" s="84"/>
      <c r="BB883" s="84"/>
      <c r="BC883" s="84"/>
      <c r="BD883" s="84"/>
      <c r="BE883" s="60" t="s">
        <v>79</v>
      </c>
      <c r="BF883" s="60"/>
      <c r="BG883" s="60"/>
      <c r="BH883" s="60"/>
      <c r="BI883" s="60"/>
      <c r="BJ883" s="60"/>
      <c r="BK883" s="60"/>
      <c r="BL883" s="60"/>
      <c r="BM883" s="60"/>
      <c r="BN883" s="59" t="s">
        <v>74</v>
      </c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76" t="s">
        <v>22</v>
      </c>
      <c r="BZ883" s="76"/>
      <c r="CA883" s="76"/>
      <c r="CB883" s="76"/>
      <c r="CC883" s="76"/>
      <c r="CD883" s="76"/>
      <c r="CE883" s="62" t="s">
        <v>80</v>
      </c>
      <c r="CF883" s="62"/>
      <c r="CG883" s="62"/>
      <c r="CH883" s="62"/>
      <c r="CI883" s="62"/>
      <c r="CJ883" s="62"/>
      <c r="CK883" s="62"/>
      <c r="CL883" s="62"/>
      <c r="CM883" s="62"/>
      <c r="CN883" s="61">
        <v>2400000</v>
      </c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59" t="s">
        <v>636</v>
      </c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 t="s">
        <v>646</v>
      </c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62" t="s">
        <v>102</v>
      </c>
      <c r="EA883" s="62"/>
      <c r="EB883" s="62"/>
      <c r="EC883" s="62"/>
      <c r="ED883" s="62"/>
      <c r="EE883" s="62"/>
      <c r="EF883" s="62"/>
      <c r="EG883" s="62"/>
      <c r="EH883" s="62"/>
      <c r="EI883" s="62"/>
      <c r="EJ883" s="62"/>
      <c r="EK883" s="62"/>
      <c r="EL883" s="62" t="s">
        <v>103</v>
      </c>
      <c r="EM883" s="62"/>
      <c r="EN883" s="62"/>
      <c r="EO883" s="62"/>
      <c r="EP883" s="62"/>
      <c r="EQ883" s="62"/>
      <c r="ER883" s="62"/>
      <c r="ES883" s="62"/>
      <c r="ET883" s="62"/>
      <c r="EU883" s="62"/>
      <c r="EV883" s="62"/>
      <c r="EW883" s="62"/>
      <c r="EX883" s="62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  <c r="HV883" s="19"/>
      <c r="HW883" s="19"/>
      <c r="HX883" s="19"/>
      <c r="HY883" s="19"/>
      <c r="HZ883" s="19"/>
      <c r="IA883" s="19"/>
      <c r="IB883" s="19"/>
      <c r="IC883" s="19"/>
      <c r="ID883" s="19"/>
      <c r="IE883" s="19"/>
      <c r="IF883" s="19"/>
      <c r="IG883" s="19"/>
      <c r="IH883" s="19"/>
      <c r="II883" s="19"/>
      <c r="IJ883" s="19"/>
      <c r="IK883" s="19"/>
      <c r="IL883" s="19"/>
      <c r="IM883" s="19"/>
      <c r="IN883" s="19"/>
      <c r="IO883" s="19"/>
      <c r="IP883" s="19"/>
      <c r="IQ883" s="19"/>
      <c r="IR883" s="19"/>
      <c r="IS883" s="19"/>
      <c r="IT883" s="19"/>
      <c r="IU883" s="19"/>
      <c r="IV883" s="19"/>
      <c r="IW883" s="19"/>
      <c r="IX883" s="19"/>
      <c r="IY883" s="19"/>
      <c r="IZ883" s="19"/>
      <c r="JA883" s="19"/>
      <c r="JB883" s="19"/>
      <c r="JC883" s="19"/>
      <c r="JD883" s="19"/>
      <c r="JE883" s="19"/>
      <c r="JF883" s="19"/>
      <c r="JG883" s="19"/>
      <c r="JH883" s="19"/>
      <c r="JI883" s="19"/>
      <c r="JJ883" s="19"/>
      <c r="JK883" s="19"/>
      <c r="JL883" s="19"/>
      <c r="JM883" s="19"/>
      <c r="JN883" s="19"/>
      <c r="JO883" s="19"/>
      <c r="JP883" s="19"/>
      <c r="JQ883" s="19"/>
      <c r="JR883" s="19"/>
      <c r="JS883" s="19"/>
      <c r="JT883" s="19"/>
      <c r="JU883" s="19"/>
      <c r="JV883" s="19"/>
      <c r="JW883" s="19"/>
      <c r="JX883" s="19"/>
      <c r="JY883" s="19"/>
      <c r="JZ883" s="19"/>
      <c r="KA883" s="19"/>
      <c r="KB883" s="19"/>
      <c r="KC883" s="19"/>
      <c r="KD883" s="19"/>
      <c r="KE883" s="19"/>
      <c r="KF883" s="19"/>
      <c r="KG883" s="19"/>
      <c r="KH883" s="19"/>
      <c r="KI883" s="19"/>
      <c r="KJ883" s="19"/>
      <c r="KK883" s="19"/>
      <c r="KL883" s="19"/>
      <c r="KM883" s="19"/>
      <c r="KN883" s="19"/>
      <c r="KO883" s="19"/>
      <c r="KP883" s="19"/>
      <c r="KQ883" s="19"/>
      <c r="KR883" s="19"/>
      <c r="KS883" s="19"/>
      <c r="KT883" s="19"/>
      <c r="KU883" s="19"/>
      <c r="KV883" s="19"/>
      <c r="KW883" s="19"/>
      <c r="KX883" s="19"/>
      <c r="KY883" s="19"/>
      <c r="KZ883" s="19"/>
      <c r="LA883" s="19"/>
      <c r="LB883" s="19"/>
      <c r="LC883" s="19"/>
      <c r="LD883" s="19"/>
      <c r="LE883" s="19"/>
      <c r="LF883" s="19"/>
      <c r="LG883" s="19"/>
      <c r="LH883" s="19"/>
      <c r="LI883" s="19"/>
      <c r="LJ883" s="19"/>
      <c r="LK883" s="19"/>
      <c r="LL883" s="19"/>
      <c r="LM883" s="19"/>
      <c r="LN883" s="19"/>
      <c r="LO883" s="19"/>
      <c r="LP883" s="19"/>
      <c r="LQ883" s="19"/>
      <c r="LR883" s="19"/>
      <c r="LS883" s="19"/>
      <c r="LT883" s="19"/>
      <c r="LU883" s="19"/>
      <c r="LV883" s="19"/>
      <c r="LW883" s="19"/>
      <c r="LX883" s="19"/>
      <c r="LY883" s="19"/>
      <c r="LZ883" s="19"/>
      <c r="MA883" s="19"/>
      <c r="MB883" s="19"/>
      <c r="MC883" s="19"/>
      <c r="MD883" s="19"/>
      <c r="ME883" s="19"/>
      <c r="MF883" s="19"/>
      <c r="MG883" s="19"/>
      <c r="MH883" s="19"/>
      <c r="MI883" s="19"/>
      <c r="MJ883" s="19"/>
      <c r="MK883" s="19"/>
      <c r="ML883" s="19"/>
      <c r="MM883" s="19"/>
      <c r="MN883" s="19"/>
      <c r="MO883" s="19"/>
      <c r="MP883" s="19"/>
      <c r="MQ883" s="19"/>
      <c r="MR883" s="19"/>
      <c r="MS883" s="19"/>
      <c r="MT883" s="19"/>
      <c r="MU883" s="19"/>
      <c r="MV883" s="19"/>
      <c r="MW883" s="19"/>
      <c r="MX883" s="19"/>
      <c r="MY883" s="19"/>
      <c r="MZ883" s="19"/>
      <c r="NA883" s="19"/>
      <c r="NB883" s="19"/>
      <c r="NC883" s="19"/>
      <c r="ND883" s="19"/>
      <c r="NE883" s="19"/>
      <c r="NF883" s="19"/>
      <c r="NG883" s="19"/>
      <c r="NH883" s="19"/>
      <c r="NI883" s="19"/>
      <c r="NJ883" s="19"/>
      <c r="NK883" s="19"/>
      <c r="NL883" s="19"/>
      <c r="NM883" s="19"/>
      <c r="NN883" s="19"/>
      <c r="NO883" s="19"/>
      <c r="NP883" s="19"/>
      <c r="NQ883" s="19"/>
      <c r="NR883" s="19"/>
      <c r="NS883" s="19"/>
      <c r="NT883" s="19"/>
      <c r="NU883" s="19"/>
      <c r="NV883" s="19"/>
      <c r="NW883" s="19"/>
      <c r="NX883" s="19"/>
      <c r="NY883" s="19"/>
      <c r="NZ883" s="19"/>
      <c r="OA883" s="19"/>
      <c r="OB883" s="19"/>
      <c r="OC883" s="19"/>
      <c r="OD883" s="19"/>
      <c r="OE883" s="19"/>
      <c r="OF883" s="19"/>
      <c r="OG883" s="19"/>
      <c r="OH883" s="19"/>
      <c r="OI883" s="19"/>
      <c r="OJ883" s="19"/>
      <c r="OK883" s="19"/>
      <c r="OL883" s="19"/>
      <c r="OM883" s="19"/>
      <c r="ON883" s="19"/>
      <c r="OO883" s="19"/>
      <c r="OP883" s="19"/>
      <c r="OQ883" s="19"/>
      <c r="OR883" s="19"/>
      <c r="OS883" s="19"/>
      <c r="OT883" s="19"/>
      <c r="OU883" s="19"/>
      <c r="OV883" s="19"/>
      <c r="OW883" s="19"/>
      <c r="OX883" s="19"/>
      <c r="OY883" s="19"/>
      <c r="OZ883" s="19"/>
      <c r="PA883" s="19"/>
      <c r="PB883" s="19"/>
      <c r="PC883" s="19"/>
      <c r="PD883" s="19"/>
      <c r="PE883" s="19"/>
      <c r="PF883" s="19"/>
      <c r="PG883" s="19"/>
      <c r="PH883" s="19"/>
      <c r="PI883" s="19"/>
      <c r="PJ883" s="19"/>
      <c r="PK883" s="19"/>
      <c r="PL883" s="19"/>
      <c r="PM883" s="19"/>
      <c r="PN883" s="19"/>
      <c r="PO883" s="19"/>
      <c r="PP883" s="19"/>
      <c r="PQ883" s="19"/>
      <c r="PR883" s="19"/>
      <c r="PS883" s="19"/>
      <c r="PT883" s="19"/>
      <c r="PU883" s="19"/>
      <c r="PV883" s="19"/>
      <c r="PW883" s="19"/>
      <c r="PX883" s="19"/>
      <c r="PY883" s="19"/>
      <c r="PZ883" s="19"/>
      <c r="QA883" s="19"/>
      <c r="QB883" s="19"/>
      <c r="QC883" s="19"/>
      <c r="QD883" s="19"/>
      <c r="QE883" s="19"/>
      <c r="QF883" s="19"/>
      <c r="QG883" s="19"/>
      <c r="QH883" s="19"/>
      <c r="QI883" s="19"/>
      <c r="QJ883" s="19"/>
      <c r="QK883" s="19"/>
      <c r="QL883" s="19"/>
      <c r="QM883" s="19"/>
      <c r="QN883" s="19"/>
      <c r="QO883" s="19"/>
      <c r="QP883" s="19"/>
      <c r="QQ883" s="19"/>
    </row>
    <row r="884" spans="1:459" s="20" customFormat="1" ht="42" customHeight="1" x14ac:dyDescent="0.2">
      <c r="A884" s="43" t="s">
        <v>1114</v>
      </c>
      <c r="B884" s="44"/>
      <c r="C884" s="44"/>
      <c r="D884" s="44"/>
      <c r="E884" s="45"/>
      <c r="F884" s="76"/>
      <c r="G884" s="76"/>
      <c r="H884" s="76"/>
      <c r="I884" s="76"/>
      <c r="J884" s="76"/>
      <c r="K884" s="76"/>
      <c r="L884" s="76"/>
      <c r="M884" s="76"/>
      <c r="N884" s="76"/>
      <c r="O884" s="59"/>
      <c r="P884" s="59"/>
      <c r="Q884" s="59"/>
      <c r="R884" s="59"/>
      <c r="S884" s="59"/>
      <c r="T884" s="59"/>
      <c r="U884" s="59"/>
      <c r="V884" s="59"/>
      <c r="W884" s="59"/>
      <c r="X884" s="60" t="s">
        <v>579</v>
      </c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 t="s">
        <v>77</v>
      </c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84" t="s">
        <v>78</v>
      </c>
      <c r="AZ884" s="84"/>
      <c r="BA884" s="84"/>
      <c r="BB884" s="84"/>
      <c r="BC884" s="84"/>
      <c r="BD884" s="84"/>
      <c r="BE884" s="60" t="s">
        <v>79</v>
      </c>
      <c r="BF884" s="60"/>
      <c r="BG884" s="60"/>
      <c r="BH884" s="60"/>
      <c r="BI884" s="60"/>
      <c r="BJ884" s="60"/>
      <c r="BK884" s="60"/>
      <c r="BL884" s="60"/>
      <c r="BM884" s="60"/>
      <c r="BN884" s="59" t="s">
        <v>74</v>
      </c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76" t="s">
        <v>22</v>
      </c>
      <c r="BZ884" s="76"/>
      <c r="CA884" s="76"/>
      <c r="CB884" s="76"/>
      <c r="CC884" s="76"/>
      <c r="CD884" s="76"/>
      <c r="CE884" s="62" t="s">
        <v>80</v>
      </c>
      <c r="CF884" s="62"/>
      <c r="CG884" s="62"/>
      <c r="CH884" s="62"/>
      <c r="CI884" s="62"/>
      <c r="CJ884" s="62"/>
      <c r="CK884" s="62"/>
      <c r="CL884" s="62"/>
      <c r="CM884" s="62"/>
      <c r="CN884" s="61">
        <v>1700000</v>
      </c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59" t="s">
        <v>636</v>
      </c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 t="s">
        <v>646</v>
      </c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62" t="s">
        <v>102</v>
      </c>
      <c r="EA884" s="62"/>
      <c r="EB884" s="62"/>
      <c r="EC884" s="62"/>
      <c r="ED884" s="62"/>
      <c r="EE884" s="62"/>
      <c r="EF884" s="62"/>
      <c r="EG884" s="62"/>
      <c r="EH884" s="62"/>
      <c r="EI884" s="62"/>
      <c r="EJ884" s="62"/>
      <c r="EK884" s="62"/>
      <c r="EL884" s="62" t="s">
        <v>103</v>
      </c>
      <c r="EM884" s="62"/>
      <c r="EN884" s="62"/>
      <c r="EO884" s="62"/>
      <c r="EP884" s="62"/>
      <c r="EQ884" s="62"/>
      <c r="ER884" s="62"/>
      <c r="ES884" s="62"/>
      <c r="ET884" s="62"/>
      <c r="EU884" s="62"/>
      <c r="EV884" s="62"/>
      <c r="EW884" s="62"/>
      <c r="EX884" s="62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  <c r="IK884" s="19"/>
      <c r="IL884" s="19"/>
      <c r="IM884" s="19"/>
      <c r="IN884" s="19"/>
      <c r="IO884" s="19"/>
      <c r="IP884" s="19"/>
      <c r="IQ884" s="19"/>
      <c r="IR884" s="19"/>
      <c r="IS884" s="19"/>
      <c r="IT884" s="19"/>
      <c r="IU884" s="19"/>
      <c r="IV884" s="19"/>
      <c r="IW884" s="19"/>
      <c r="IX884" s="19"/>
      <c r="IY884" s="19"/>
      <c r="IZ884" s="19"/>
      <c r="JA884" s="19"/>
      <c r="JB884" s="19"/>
      <c r="JC884" s="19"/>
      <c r="JD884" s="19"/>
      <c r="JE884" s="19"/>
      <c r="JF884" s="19"/>
      <c r="JG884" s="19"/>
      <c r="JH884" s="19"/>
      <c r="JI884" s="19"/>
      <c r="JJ884" s="19"/>
      <c r="JK884" s="19"/>
      <c r="JL884" s="19"/>
      <c r="JM884" s="19"/>
      <c r="JN884" s="19"/>
      <c r="JO884" s="19"/>
      <c r="JP884" s="19"/>
      <c r="JQ884" s="19"/>
      <c r="JR884" s="19"/>
      <c r="JS884" s="19"/>
      <c r="JT884" s="19"/>
      <c r="JU884" s="19"/>
      <c r="JV884" s="19"/>
      <c r="JW884" s="19"/>
      <c r="JX884" s="19"/>
      <c r="JY884" s="19"/>
      <c r="JZ884" s="19"/>
      <c r="KA884" s="19"/>
      <c r="KB884" s="19"/>
      <c r="KC884" s="19"/>
      <c r="KD884" s="19"/>
      <c r="KE884" s="19"/>
      <c r="KF884" s="19"/>
      <c r="KG884" s="19"/>
      <c r="KH884" s="19"/>
      <c r="KI884" s="19"/>
      <c r="KJ884" s="19"/>
      <c r="KK884" s="19"/>
      <c r="KL884" s="19"/>
      <c r="KM884" s="19"/>
      <c r="KN884" s="19"/>
      <c r="KO884" s="19"/>
      <c r="KP884" s="19"/>
      <c r="KQ884" s="19"/>
      <c r="KR884" s="19"/>
      <c r="KS884" s="19"/>
      <c r="KT884" s="19"/>
      <c r="KU884" s="19"/>
      <c r="KV884" s="19"/>
      <c r="KW884" s="19"/>
      <c r="KX884" s="19"/>
      <c r="KY884" s="19"/>
      <c r="KZ884" s="19"/>
      <c r="LA884" s="19"/>
      <c r="LB884" s="19"/>
      <c r="LC884" s="19"/>
      <c r="LD884" s="19"/>
      <c r="LE884" s="19"/>
      <c r="LF884" s="19"/>
      <c r="LG884" s="19"/>
      <c r="LH884" s="19"/>
      <c r="LI884" s="19"/>
      <c r="LJ884" s="19"/>
      <c r="LK884" s="19"/>
      <c r="LL884" s="19"/>
      <c r="LM884" s="19"/>
      <c r="LN884" s="19"/>
      <c r="LO884" s="19"/>
      <c r="LP884" s="19"/>
      <c r="LQ884" s="19"/>
      <c r="LR884" s="19"/>
      <c r="LS884" s="19"/>
      <c r="LT884" s="19"/>
      <c r="LU884" s="19"/>
      <c r="LV884" s="19"/>
      <c r="LW884" s="19"/>
      <c r="LX884" s="19"/>
      <c r="LY884" s="19"/>
      <c r="LZ884" s="19"/>
      <c r="MA884" s="19"/>
      <c r="MB884" s="19"/>
      <c r="MC884" s="19"/>
      <c r="MD884" s="19"/>
      <c r="ME884" s="19"/>
      <c r="MF884" s="19"/>
      <c r="MG884" s="19"/>
      <c r="MH884" s="19"/>
      <c r="MI884" s="19"/>
      <c r="MJ884" s="19"/>
      <c r="MK884" s="19"/>
      <c r="ML884" s="19"/>
      <c r="MM884" s="19"/>
      <c r="MN884" s="19"/>
      <c r="MO884" s="19"/>
      <c r="MP884" s="19"/>
      <c r="MQ884" s="19"/>
      <c r="MR884" s="19"/>
      <c r="MS884" s="19"/>
      <c r="MT884" s="19"/>
      <c r="MU884" s="19"/>
      <c r="MV884" s="19"/>
      <c r="MW884" s="19"/>
      <c r="MX884" s="19"/>
      <c r="MY884" s="19"/>
      <c r="MZ884" s="19"/>
      <c r="NA884" s="19"/>
      <c r="NB884" s="19"/>
      <c r="NC884" s="19"/>
      <c r="ND884" s="19"/>
      <c r="NE884" s="19"/>
      <c r="NF884" s="19"/>
      <c r="NG884" s="19"/>
      <c r="NH884" s="19"/>
      <c r="NI884" s="19"/>
      <c r="NJ884" s="19"/>
      <c r="NK884" s="19"/>
      <c r="NL884" s="19"/>
      <c r="NM884" s="19"/>
      <c r="NN884" s="19"/>
      <c r="NO884" s="19"/>
      <c r="NP884" s="19"/>
      <c r="NQ884" s="19"/>
      <c r="NR884" s="19"/>
      <c r="NS884" s="19"/>
      <c r="NT884" s="19"/>
      <c r="NU884" s="19"/>
      <c r="NV884" s="19"/>
      <c r="NW884" s="19"/>
      <c r="NX884" s="19"/>
      <c r="NY884" s="19"/>
      <c r="NZ884" s="19"/>
      <c r="OA884" s="19"/>
      <c r="OB884" s="19"/>
      <c r="OC884" s="19"/>
      <c r="OD884" s="19"/>
      <c r="OE884" s="19"/>
      <c r="OF884" s="19"/>
      <c r="OG884" s="19"/>
      <c r="OH884" s="19"/>
      <c r="OI884" s="19"/>
      <c r="OJ884" s="19"/>
      <c r="OK884" s="19"/>
      <c r="OL884" s="19"/>
      <c r="OM884" s="19"/>
      <c r="ON884" s="19"/>
      <c r="OO884" s="19"/>
      <c r="OP884" s="19"/>
      <c r="OQ884" s="19"/>
      <c r="OR884" s="19"/>
      <c r="OS884" s="19"/>
      <c r="OT884" s="19"/>
      <c r="OU884" s="19"/>
      <c r="OV884" s="19"/>
      <c r="OW884" s="19"/>
      <c r="OX884" s="19"/>
      <c r="OY884" s="19"/>
      <c r="OZ884" s="19"/>
      <c r="PA884" s="19"/>
      <c r="PB884" s="19"/>
      <c r="PC884" s="19"/>
      <c r="PD884" s="19"/>
      <c r="PE884" s="19"/>
      <c r="PF884" s="19"/>
      <c r="PG884" s="19"/>
      <c r="PH884" s="19"/>
      <c r="PI884" s="19"/>
      <c r="PJ884" s="19"/>
      <c r="PK884" s="19"/>
      <c r="PL884" s="19"/>
      <c r="PM884" s="19"/>
      <c r="PN884" s="19"/>
      <c r="PO884" s="19"/>
      <c r="PP884" s="19"/>
      <c r="PQ884" s="19"/>
      <c r="PR884" s="19"/>
      <c r="PS884" s="19"/>
      <c r="PT884" s="19"/>
      <c r="PU884" s="19"/>
      <c r="PV884" s="19"/>
      <c r="PW884" s="19"/>
      <c r="PX884" s="19"/>
      <c r="PY884" s="19"/>
      <c r="PZ884" s="19"/>
      <c r="QA884" s="19"/>
      <c r="QB884" s="19"/>
      <c r="QC884" s="19"/>
      <c r="QD884" s="19"/>
      <c r="QE884" s="19"/>
      <c r="QF884" s="19"/>
      <c r="QG884" s="19"/>
      <c r="QH884" s="19"/>
      <c r="QI884" s="19"/>
      <c r="QJ884" s="19"/>
      <c r="QK884" s="19"/>
      <c r="QL884" s="19"/>
      <c r="QM884" s="19"/>
      <c r="QN884" s="19"/>
      <c r="QO884" s="19"/>
      <c r="QP884" s="19"/>
      <c r="QQ884" s="19"/>
    </row>
    <row r="885" spans="1:459" s="20" customFormat="1" ht="43.5" customHeight="1" x14ac:dyDescent="0.2">
      <c r="A885" s="43" t="s">
        <v>590</v>
      </c>
      <c r="B885" s="44"/>
      <c r="C885" s="44"/>
      <c r="D885" s="44"/>
      <c r="E885" s="45"/>
      <c r="F885" s="76"/>
      <c r="G885" s="76"/>
      <c r="H885" s="76"/>
      <c r="I885" s="76"/>
      <c r="J885" s="76"/>
      <c r="K885" s="76"/>
      <c r="L885" s="76"/>
      <c r="M885" s="76"/>
      <c r="N885" s="76"/>
      <c r="O885" s="59"/>
      <c r="P885" s="59"/>
      <c r="Q885" s="59"/>
      <c r="R885" s="59"/>
      <c r="S885" s="59"/>
      <c r="T885" s="59"/>
      <c r="U885" s="59"/>
      <c r="V885" s="59"/>
      <c r="W885" s="59"/>
      <c r="X885" s="60" t="s">
        <v>567</v>
      </c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 t="s">
        <v>77</v>
      </c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84" t="s">
        <v>94</v>
      </c>
      <c r="AZ885" s="84"/>
      <c r="BA885" s="84"/>
      <c r="BB885" s="84"/>
      <c r="BC885" s="84"/>
      <c r="BD885" s="84"/>
      <c r="BE885" s="60" t="s">
        <v>95</v>
      </c>
      <c r="BF885" s="60"/>
      <c r="BG885" s="60"/>
      <c r="BH885" s="60"/>
      <c r="BI885" s="60"/>
      <c r="BJ885" s="60"/>
      <c r="BK885" s="60"/>
      <c r="BL885" s="60"/>
      <c r="BM885" s="60"/>
      <c r="BN885" s="81">
        <v>145</v>
      </c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76" t="s">
        <v>22</v>
      </c>
      <c r="BZ885" s="76"/>
      <c r="CA885" s="76"/>
      <c r="CB885" s="76"/>
      <c r="CC885" s="76"/>
      <c r="CD885" s="76"/>
      <c r="CE885" s="62" t="s">
        <v>80</v>
      </c>
      <c r="CF885" s="62"/>
      <c r="CG885" s="62"/>
      <c r="CH885" s="62"/>
      <c r="CI885" s="62"/>
      <c r="CJ885" s="62"/>
      <c r="CK885" s="62"/>
      <c r="CL885" s="62"/>
      <c r="CM885" s="62"/>
      <c r="CN885" s="61">
        <v>3500000</v>
      </c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59" t="s">
        <v>636</v>
      </c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 t="s">
        <v>646</v>
      </c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86" t="s">
        <v>102</v>
      </c>
      <c r="EA885" s="86"/>
      <c r="EB885" s="86"/>
      <c r="EC885" s="86"/>
      <c r="ED885" s="86"/>
      <c r="EE885" s="86"/>
      <c r="EF885" s="86"/>
      <c r="EG885" s="86"/>
      <c r="EH885" s="86"/>
      <c r="EI885" s="86"/>
      <c r="EJ885" s="86"/>
      <c r="EK885" s="86"/>
      <c r="EL885" s="62" t="s">
        <v>103</v>
      </c>
      <c r="EM885" s="62"/>
      <c r="EN885" s="62"/>
      <c r="EO885" s="62"/>
      <c r="EP885" s="62"/>
      <c r="EQ885" s="62"/>
      <c r="ER885" s="62"/>
      <c r="ES885" s="62"/>
      <c r="ET885" s="62"/>
      <c r="EU885" s="62"/>
      <c r="EV885" s="62"/>
      <c r="EW885" s="62"/>
      <c r="EX885" s="62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  <c r="HV885" s="19"/>
      <c r="HW885" s="19"/>
      <c r="HX885" s="19"/>
      <c r="HY885" s="19"/>
      <c r="HZ885" s="19"/>
      <c r="IA885" s="19"/>
      <c r="IB885" s="19"/>
      <c r="IC885" s="19"/>
      <c r="ID885" s="19"/>
      <c r="IE885" s="19"/>
      <c r="IF885" s="19"/>
      <c r="IG885" s="19"/>
      <c r="IH885" s="19"/>
      <c r="II885" s="19"/>
      <c r="IJ885" s="19"/>
      <c r="IK885" s="19"/>
      <c r="IL885" s="19"/>
      <c r="IM885" s="19"/>
      <c r="IN885" s="19"/>
      <c r="IO885" s="19"/>
      <c r="IP885" s="19"/>
      <c r="IQ885" s="19"/>
      <c r="IR885" s="19"/>
      <c r="IS885" s="19"/>
      <c r="IT885" s="19"/>
      <c r="IU885" s="19"/>
      <c r="IV885" s="19"/>
      <c r="IW885" s="19"/>
      <c r="IX885" s="19"/>
      <c r="IY885" s="19"/>
      <c r="IZ885" s="19"/>
      <c r="JA885" s="19"/>
      <c r="JB885" s="19"/>
      <c r="JC885" s="19"/>
      <c r="JD885" s="19"/>
      <c r="JE885" s="19"/>
      <c r="JF885" s="19"/>
      <c r="JG885" s="19"/>
      <c r="JH885" s="19"/>
      <c r="JI885" s="19"/>
      <c r="JJ885" s="19"/>
      <c r="JK885" s="19"/>
      <c r="JL885" s="19"/>
      <c r="JM885" s="19"/>
      <c r="JN885" s="19"/>
      <c r="JO885" s="19"/>
      <c r="JP885" s="19"/>
      <c r="JQ885" s="19"/>
      <c r="JR885" s="19"/>
      <c r="JS885" s="19"/>
      <c r="JT885" s="19"/>
      <c r="JU885" s="19"/>
      <c r="JV885" s="19"/>
      <c r="JW885" s="19"/>
      <c r="JX885" s="19"/>
      <c r="JY885" s="19"/>
      <c r="JZ885" s="19"/>
      <c r="KA885" s="19"/>
      <c r="KB885" s="19"/>
      <c r="KC885" s="19"/>
      <c r="KD885" s="19"/>
      <c r="KE885" s="19"/>
      <c r="KF885" s="19"/>
      <c r="KG885" s="19"/>
      <c r="KH885" s="19"/>
      <c r="KI885" s="19"/>
      <c r="KJ885" s="19"/>
      <c r="KK885" s="19"/>
      <c r="KL885" s="19"/>
      <c r="KM885" s="19"/>
      <c r="KN885" s="19"/>
      <c r="KO885" s="19"/>
      <c r="KP885" s="19"/>
      <c r="KQ885" s="19"/>
      <c r="KR885" s="19"/>
      <c r="KS885" s="19"/>
      <c r="KT885" s="19"/>
      <c r="KU885" s="19"/>
      <c r="KV885" s="19"/>
      <c r="KW885" s="19"/>
      <c r="KX885" s="19"/>
      <c r="KY885" s="19"/>
      <c r="KZ885" s="19"/>
      <c r="LA885" s="19"/>
      <c r="LB885" s="19"/>
      <c r="LC885" s="19"/>
      <c r="LD885" s="19"/>
      <c r="LE885" s="19"/>
      <c r="LF885" s="19"/>
      <c r="LG885" s="19"/>
      <c r="LH885" s="19"/>
      <c r="LI885" s="19"/>
      <c r="LJ885" s="19"/>
      <c r="LK885" s="19"/>
      <c r="LL885" s="19"/>
      <c r="LM885" s="19"/>
      <c r="LN885" s="19"/>
      <c r="LO885" s="19"/>
      <c r="LP885" s="19"/>
      <c r="LQ885" s="19"/>
      <c r="LR885" s="19"/>
      <c r="LS885" s="19"/>
      <c r="LT885" s="19"/>
      <c r="LU885" s="19"/>
      <c r="LV885" s="19"/>
      <c r="LW885" s="19"/>
      <c r="LX885" s="19"/>
      <c r="LY885" s="19"/>
      <c r="LZ885" s="19"/>
      <c r="MA885" s="19"/>
      <c r="MB885" s="19"/>
      <c r="MC885" s="19"/>
      <c r="MD885" s="19"/>
      <c r="ME885" s="19"/>
      <c r="MF885" s="19"/>
      <c r="MG885" s="19"/>
      <c r="MH885" s="19"/>
      <c r="MI885" s="19"/>
      <c r="MJ885" s="19"/>
      <c r="MK885" s="19"/>
      <c r="ML885" s="19"/>
      <c r="MM885" s="19"/>
      <c r="MN885" s="19"/>
      <c r="MO885" s="19"/>
      <c r="MP885" s="19"/>
      <c r="MQ885" s="19"/>
      <c r="MR885" s="19"/>
      <c r="MS885" s="19"/>
      <c r="MT885" s="19"/>
      <c r="MU885" s="19"/>
      <c r="MV885" s="19"/>
      <c r="MW885" s="19"/>
      <c r="MX885" s="19"/>
      <c r="MY885" s="19"/>
      <c r="MZ885" s="19"/>
      <c r="NA885" s="19"/>
      <c r="NB885" s="19"/>
      <c r="NC885" s="19"/>
      <c r="ND885" s="19"/>
      <c r="NE885" s="19"/>
      <c r="NF885" s="19"/>
      <c r="NG885" s="19"/>
      <c r="NH885" s="19"/>
      <c r="NI885" s="19"/>
      <c r="NJ885" s="19"/>
      <c r="NK885" s="19"/>
      <c r="NL885" s="19"/>
      <c r="NM885" s="19"/>
      <c r="NN885" s="19"/>
      <c r="NO885" s="19"/>
      <c r="NP885" s="19"/>
      <c r="NQ885" s="19"/>
      <c r="NR885" s="19"/>
      <c r="NS885" s="19"/>
      <c r="NT885" s="19"/>
      <c r="NU885" s="19"/>
      <c r="NV885" s="19"/>
      <c r="NW885" s="19"/>
      <c r="NX885" s="19"/>
      <c r="NY885" s="19"/>
      <c r="NZ885" s="19"/>
      <c r="OA885" s="19"/>
      <c r="OB885" s="19"/>
      <c r="OC885" s="19"/>
      <c r="OD885" s="19"/>
      <c r="OE885" s="19"/>
      <c r="OF885" s="19"/>
      <c r="OG885" s="19"/>
      <c r="OH885" s="19"/>
      <c r="OI885" s="19"/>
      <c r="OJ885" s="19"/>
      <c r="OK885" s="19"/>
      <c r="OL885" s="19"/>
      <c r="OM885" s="19"/>
      <c r="ON885" s="19"/>
      <c r="OO885" s="19"/>
      <c r="OP885" s="19"/>
      <c r="OQ885" s="19"/>
      <c r="OR885" s="19"/>
      <c r="OS885" s="19"/>
      <c r="OT885" s="19"/>
      <c r="OU885" s="19"/>
      <c r="OV885" s="19"/>
      <c r="OW885" s="19"/>
      <c r="OX885" s="19"/>
      <c r="OY885" s="19"/>
      <c r="OZ885" s="19"/>
      <c r="PA885" s="19"/>
      <c r="PB885" s="19"/>
      <c r="PC885" s="19"/>
      <c r="PD885" s="19"/>
      <c r="PE885" s="19"/>
      <c r="PF885" s="19"/>
      <c r="PG885" s="19"/>
      <c r="PH885" s="19"/>
      <c r="PI885" s="19"/>
      <c r="PJ885" s="19"/>
      <c r="PK885" s="19"/>
      <c r="PL885" s="19"/>
      <c r="PM885" s="19"/>
      <c r="PN885" s="19"/>
      <c r="PO885" s="19"/>
      <c r="PP885" s="19"/>
      <c r="PQ885" s="19"/>
      <c r="PR885" s="19"/>
      <c r="PS885" s="19"/>
      <c r="PT885" s="19"/>
      <c r="PU885" s="19"/>
      <c r="PV885" s="19"/>
      <c r="PW885" s="19"/>
      <c r="PX885" s="19"/>
      <c r="PY885" s="19"/>
      <c r="PZ885" s="19"/>
      <c r="QA885" s="19"/>
      <c r="QB885" s="19"/>
      <c r="QC885" s="19"/>
      <c r="QD885" s="19"/>
      <c r="QE885" s="19"/>
      <c r="QF885" s="19"/>
      <c r="QG885" s="19"/>
      <c r="QH885" s="19"/>
      <c r="QI885" s="19"/>
      <c r="QJ885" s="19"/>
      <c r="QK885" s="19"/>
      <c r="QL885" s="19"/>
      <c r="QM885" s="19"/>
      <c r="QN885" s="19"/>
      <c r="QO885" s="19"/>
      <c r="QP885" s="19"/>
      <c r="QQ885" s="19"/>
    </row>
    <row r="886" spans="1:459" s="20" customFormat="1" ht="43.5" customHeight="1" x14ac:dyDescent="0.2">
      <c r="A886" s="43" t="s">
        <v>1115</v>
      </c>
      <c r="B886" s="44"/>
      <c r="C886" s="44"/>
      <c r="D886" s="44"/>
      <c r="E886" s="45"/>
      <c r="F886" s="76"/>
      <c r="G886" s="76"/>
      <c r="H886" s="76"/>
      <c r="I886" s="76"/>
      <c r="J886" s="76"/>
      <c r="K886" s="76"/>
      <c r="L886" s="76"/>
      <c r="M886" s="76"/>
      <c r="N886" s="76"/>
      <c r="O886" s="59"/>
      <c r="P886" s="59"/>
      <c r="Q886" s="59"/>
      <c r="R886" s="59"/>
      <c r="S886" s="59"/>
      <c r="T886" s="59"/>
      <c r="U886" s="59"/>
      <c r="V886" s="59"/>
      <c r="W886" s="59"/>
      <c r="X886" s="60" t="s">
        <v>558</v>
      </c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 t="s">
        <v>77</v>
      </c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84" t="s">
        <v>94</v>
      </c>
      <c r="AZ886" s="84"/>
      <c r="BA886" s="84"/>
      <c r="BB886" s="84"/>
      <c r="BC886" s="84"/>
      <c r="BD886" s="84"/>
      <c r="BE886" s="60" t="s">
        <v>95</v>
      </c>
      <c r="BF886" s="60"/>
      <c r="BG886" s="60"/>
      <c r="BH886" s="60"/>
      <c r="BI886" s="60"/>
      <c r="BJ886" s="60"/>
      <c r="BK886" s="60"/>
      <c r="BL886" s="60"/>
      <c r="BM886" s="60"/>
      <c r="BN886" s="80">
        <f>700</f>
        <v>700</v>
      </c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76" t="s">
        <v>22</v>
      </c>
      <c r="BZ886" s="76"/>
      <c r="CA886" s="76"/>
      <c r="CB886" s="76"/>
      <c r="CC886" s="76"/>
      <c r="CD886" s="76"/>
      <c r="CE886" s="62" t="s">
        <v>80</v>
      </c>
      <c r="CF886" s="62"/>
      <c r="CG886" s="62"/>
      <c r="CH886" s="62"/>
      <c r="CI886" s="62"/>
      <c r="CJ886" s="62"/>
      <c r="CK886" s="62"/>
      <c r="CL886" s="62"/>
      <c r="CM886" s="62"/>
      <c r="CN886" s="85">
        <v>1000000</v>
      </c>
      <c r="CO886" s="85"/>
      <c r="CP886" s="85"/>
      <c r="CQ886" s="85"/>
      <c r="CR886" s="85"/>
      <c r="CS886" s="85"/>
      <c r="CT886" s="85"/>
      <c r="CU886" s="85"/>
      <c r="CV886" s="85"/>
      <c r="CW886" s="85"/>
      <c r="CX886" s="85"/>
      <c r="CY886" s="85"/>
      <c r="CZ886" s="85"/>
      <c r="DA886" s="85"/>
      <c r="DB886" s="59" t="s">
        <v>636</v>
      </c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 t="s">
        <v>646</v>
      </c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62" t="s">
        <v>86</v>
      </c>
      <c r="EA886" s="62"/>
      <c r="EB886" s="62"/>
      <c r="EC886" s="62"/>
      <c r="ED886" s="62"/>
      <c r="EE886" s="62"/>
      <c r="EF886" s="62"/>
      <c r="EG886" s="62"/>
      <c r="EH886" s="62"/>
      <c r="EI886" s="62"/>
      <c r="EJ886" s="62"/>
      <c r="EK886" s="62"/>
      <c r="EL886" s="62" t="s">
        <v>84</v>
      </c>
      <c r="EM886" s="62"/>
      <c r="EN886" s="62"/>
      <c r="EO886" s="62"/>
      <c r="EP886" s="62"/>
      <c r="EQ886" s="62"/>
      <c r="ER886" s="62"/>
      <c r="ES886" s="62"/>
      <c r="ET886" s="62"/>
      <c r="EU886" s="62"/>
      <c r="EV886" s="62"/>
      <c r="EW886" s="62"/>
      <c r="EX886" s="62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  <c r="HV886" s="19"/>
      <c r="HW886" s="19"/>
      <c r="HX886" s="19"/>
      <c r="HY886" s="19"/>
      <c r="HZ886" s="19"/>
      <c r="IA886" s="19"/>
      <c r="IB886" s="19"/>
      <c r="IC886" s="19"/>
      <c r="ID886" s="19"/>
      <c r="IE886" s="19"/>
      <c r="IF886" s="19"/>
      <c r="IG886" s="19"/>
      <c r="IH886" s="19"/>
      <c r="II886" s="19"/>
      <c r="IJ886" s="19"/>
      <c r="IK886" s="19"/>
      <c r="IL886" s="19"/>
      <c r="IM886" s="19"/>
      <c r="IN886" s="19"/>
      <c r="IO886" s="19"/>
      <c r="IP886" s="19"/>
      <c r="IQ886" s="19"/>
      <c r="IR886" s="19"/>
      <c r="IS886" s="19"/>
      <c r="IT886" s="19"/>
      <c r="IU886" s="19"/>
      <c r="IV886" s="19"/>
      <c r="IW886" s="19"/>
      <c r="IX886" s="19"/>
      <c r="IY886" s="19"/>
      <c r="IZ886" s="19"/>
      <c r="JA886" s="19"/>
      <c r="JB886" s="19"/>
      <c r="JC886" s="19"/>
      <c r="JD886" s="19"/>
      <c r="JE886" s="19"/>
      <c r="JF886" s="19"/>
      <c r="JG886" s="19"/>
      <c r="JH886" s="19"/>
      <c r="JI886" s="19"/>
      <c r="JJ886" s="19"/>
      <c r="JK886" s="19"/>
      <c r="JL886" s="19"/>
      <c r="JM886" s="19"/>
      <c r="JN886" s="19"/>
      <c r="JO886" s="19"/>
      <c r="JP886" s="19"/>
      <c r="JQ886" s="19"/>
      <c r="JR886" s="19"/>
      <c r="JS886" s="19"/>
      <c r="JT886" s="19"/>
      <c r="JU886" s="19"/>
      <c r="JV886" s="19"/>
      <c r="JW886" s="19"/>
      <c r="JX886" s="19"/>
      <c r="JY886" s="19"/>
      <c r="JZ886" s="19"/>
      <c r="KA886" s="19"/>
      <c r="KB886" s="19"/>
      <c r="KC886" s="19"/>
      <c r="KD886" s="19"/>
      <c r="KE886" s="19"/>
      <c r="KF886" s="19"/>
      <c r="KG886" s="19"/>
      <c r="KH886" s="19"/>
      <c r="KI886" s="19"/>
      <c r="KJ886" s="19"/>
      <c r="KK886" s="19"/>
      <c r="KL886" s="19"/>
      <c r="KM886" s="19"/>
      <c r="KN886" s="19"/>
      <c r="KO886" s="19"/>
      <c r="KP886" s="19"/>
      <c r="KQ886" s="19"/>
      <c r="KR886" s="19"/>
      <c r="KS886" s="19"/>
      <c r="KT886" s="19"/>
      <c r="KU886" s="19"/>
      <c r="KV886" s="19"/>
      <c r="KW886" s="19"/>
      <c r="KX886" s="19"/>
      <c r="KY886" s="19"/>
      <c r="KZ886" s="19"/>
      <c r="LA886" s="19"/>
      <c r="LB886" s="19"/>
      <c r="LC886" s="19"/>
      <c r="LD886" s="19"/>
      <c r="LE886" s="19"/>
      <c r="LF886" s="19"/>
      <c r="LG886" s="19"/>
      <c r="LH886" s="19"/>
      <c r="LI886" s="19"/>
      <c r="LJ886" s="19"/>
      <c r="LK886" s="19"/>
      <c r="LL886" s="19"/>
      <c r="LM886" s="19"/>
      <c r="LN886" s="19"/>
      <c r="LO886" s="19"/>
      <c r="LP886" s="19"/>
      <c r="LQ886" s="19"/>
      <c r="LR886" s="19"/>
      <c r="LS886" s="19"/>
      <c r="LT886" s="19"/>
      <c r="LU886" s="19"/>
      <c r="LV886" s="19"/>
      <c r="LW886" s="19"/>
      <c r="LX886" s="19"/>
      <c r="LY886" s="19"/>
      <c r="LZ886" s="19"/>
      <c r="MA886" s="19"/>
      <c r="MB886" s="19"/>
      <c r="MC886" s="19"/>
      <c r="MD886" s="19"/>
      <c r="ME886" s="19"/>
      <c r="MF886" s="19"/>
      <c r="MG886" s="19"/>
      <c r="MH886" s="19"/>
      <c r="MI886" s="19"/>
      <c r="MJ886" s="19"/>
      <c r="MK886" s="19"/>
      <c r="ML886" s="19"/>
      <c r="MM886" s="19"/>
      <c r="MN886" s="19"/>
      <c r="MO886" s="19"/>
      <c r="MP886" s="19"/>
      <c r="MQ886" s="19"/>
      <c r="MR886" s="19"/>
      <c r="MS886" s="19"/>
      <c r="MT886" s="19"/>
      <c r="MU886" s="19"/>
      <c r="MV886" s="19"/>
      <c r="MW886" s="19"/>
      <c r="MX886" s="19"/>
      <c r="MY886" s="19"/>
      <c r="MZ886" s="19"/>
      <c r="NA886" s="19"/>
      <c r="NB886" s="19"/>
      <c r="NC886" s="19"/>
      <c r="ND886" s="19"/>
      <c r="NE886" s="19"/>
      <c r="NF886" s="19"/>
      <c r="NG886" s="19"/>
      <c r="NH886" s="19"/>
      <c r="NI886" s="19"/>
      <c r="NJ886" s="19"/>
      <c r="NK886" s="19"/>
      <c r="NL886" s="19"/>
      <c r="NM886" s="19"/>
      <c r="NN886" s="19"/>
      <c r="NO886" s="19"/>
      <c r="NP886" s="19"/>
      <c r="NQ886" s="19"/>
      <c r="NR886" s="19"/>
      <c r="NS886" s="19"/>
      <c r="NT886" s="19"/>
      <c r="NU886" s="19"/>
      <c r="NV886" s="19"/>
      <c r="NW886" s="19"/>
      <c r="NX886" s="19"/>
      <c r="NY886" s="19"/>
      <c r="NZ886" s="19"/>
      <c r="OA886" s="19"/>
      <c r="OB886" s="19"/>
      <c r="OC886" s="19"/>
      <c r="OD886" s="19"/>
      <c r="OE886" s="19"/>
      <c r="OF886" s="19"/>
      <c r="OG886" s="19"/>
      <c r="OH886" s="19"/>
      <c r="OI886" s="19"/>
      <c r="OJ886" s="19"/>
      <c r="OK886" s="19"/>
      <c r="OL886" s="19"/>
      <c r="OM886" s="19"/>
      <c r="ON886" s="19"/>
      <c r="OO886" s="19"/>
      <c r="OP886" s="19"/>
      <c r="OQ886" s="19"/>
      <c r="OR886" s="19"/>
      <c r="OS886" s="19"/>
      <c r="OT886" s="19"/>
      <c r="OU886" s="19"/>
      <c r="OV886" s="19"/>
      <c r="OW886" s="19"/>
      <c r="OX886" s="19"/>
      <c r="OY886" s="19"/>
      <c r="OZ886" s="19"/>
      <c r="PA886" s="19"/>
      <c r="PB886" s="19"/>
      <c r="PC886" s="19"/>
      <c r="PD886" s="19"/>
      <c r="PE886" s="19"/>
      <c r="PF886" s="19"/>
      <c r="PG886" s="19"/>
      <c r="PH886" s="19"/>
      <c r="PI886" s="19"/>
      <c r="PJ886" s="19"/>
      <c r="PK886" s="19"/>
      <c r="PL886" s="19"/>
      <c r="PM886" s="19"/>
      <c r="PN886" s="19"/>
      <c r="PO886" s="19"/>
      <c r="PP886" s="19"/>
      <c r="PQ886" s="19"/>
      <c r="PR886" s="19"/>
      <c r="PS886" s="19"/>
      <c r="PT886" s="19"/>
      <c r="PU886" s="19"/>
      <c r="PV886" s="19"/>
      <c r="PW886" s="19"/>
      <c r="PX886" s="19"/>
      <c r="PY886" s="19"/>
      <c r="PZ886" s="19"/>
      <c r="QA886" s="19"/>
      <c r="QB886" s="19"/>
      <c r="QC886" s="19"/>
      <c r="QD886" s="19"/>
      <c r="QE886" s="19"/>
      <c r="QF886" s="19"/>
      <c r="QG886" s="19"/>
      <c r="QH886" s="19"/>
      <c r="QI886" s="19"/>
      <c r="QJ886" s="19"/>
      <c r="QK886" s="19"/>
      <c r="QL886" s="19"/>
      <c r="QM886" s="19"/>
      <c r="QN886" s="19"/>
      <c r="QO886" s="19"/>
      <c r="QP886" s="19"/>
      <c r="QQ886" s="19"/>
    </row>
    <row r="887" spans="1:459" s="20" customFormat="1" ht="52.5" customHeight="1" x14ac:dyDescent="0.2">
      <c r="A887" s="43" t="s">
        <v>1116</v>
      </c>
      <c r="B887" s="44"/>
      <c r="C887" s="44"/>
      <c r="D887" s="44"/>
      <c r="E887" s="45"/>
      <c r="F887" s="76"/>
      <c r="G887" s="76"/>
      <c r="H887" s="76"/>
      <c r="I887" s="76"/>
      <c r="J887" s="76"/>
      <c r="K887" s="76"/>
      <c r="L887" s="76"/>
      <c r="M887" s="76"/>
      <c r="N887" s="76"/>
      <c r="O887" s="59"/>
      <c r="P887" s="59"/>
      <c r="Q887" s="59"/>
      <c r="R887" s="59"/>
      <c r="S887" s="59"/>
      <c r="T887" s="59"/>
      <c r="U887" s="59"/>
      <c r="V887" s="59"/>
      <c r="W887" s="59"/>
      <c r="X887" s="60" t="s">
        <v>620</v>
      </c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 t="s">
        <v>77</v>
      </c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84" t="s">
        <v>78</v>
      </c>
      <c r="AZ887" s="84"/>
      <c r="BA887" s="84"/>
      <c r="BB887" s="84"/>
      <c r="BC887" s="84"/>
      <c r="BD887" s="84"/>
      <c r="BE887" s="60" t="s">
        <v>79</v>
      </c>
      <c r="BF887" s="60"/>
      <c r="BG887" s="60"/>
      <c r="BH887" s="60"/>
      <c r="BI887" s="60"/>
      <c r="BJ887" s="60"/>
      <c r="BK887" s="60"/>
      <c r="BL887" s="60"/>
      <c r="BM887" s="60"/>
      <c r="BN887" s="76" t="s">
        <v>74</v>
      </c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76" t="s">
        <v>22</v>
      </c>
      <c r="BZ887" s="76"/>
      <c r="CA887" s="76"/>
      <c r="CB887" s="76"/>
      <c r="CC887" s="76"/>
      <c r="CD887" s="76"/>
      <c r="CE887" s="62" t="s">
        <v>80</v>
      </c>
      <c r="CF887" s="62"/>
      <c r="CG887" s="62"/>
      <c r="CH887" s="62"/>
      <c r="CI887" s="62"/>
      <c r="CJ887" s="62"/>
      <c r="CK887" s="62"/>
      <c r="CL887" s="62"/>
      <c r="CM887" s="62"/>
      <c r="CN887" s="61">
        <v>2500000</v>
      </c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59" t="s">
        <v>636</v>
      </c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 t="s">
        <v>646</v>
      </c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62" t="s">
        <v>86</v>
      </c>
      <c r="EA887" s="62"/>
      <c r="EB887" s="62"/>
      <c r="EC887" s="62"/>
      <c r="ED887" s="62"/>
      <c r="EE887" s="62"/>
      <c r="EF887" s="62"/>
      <c r="EG887" s="62"/>
      <c r="EH887" s="62"/>
      <c r="EI887" s="62"/>
      <c r="EJ887" s="62"/>
      <c r="EK887" s="62"/>
      <c r="EL887" s="62" t="s">
        <v>84</v>
      </c>
      <c r="EM887" s="62"/>
      <c r="EN887" s="62"/>
      <c r="EO887" s="62"/>
      <c r="EP887" s="62"/>
      <c r="EQ887" s="62"/>
      <c r="ER887" s="62"/>
      <c r="ES887" s="62"/>
      <c r="ET887" s="62"/>
      <c r="EU887" s="62"/>
      <c r="EV887" s="62"/>
      <c r="EW887" s="62"/>
      <c r="EX887" s="62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  <c r="HV887" s="19"/>
      <c r="HW887" s="19"/>
      <c r="HX887" s="19"/>
      <c r="HY887" s="19"/>
      <c r="HZ887" s="19"/>
      <c r="IA887" s="19"/>
      <c r="IB887" s="19"/>
      <c r="IC887" s="19"/>
      <c r="ID887" s="19"/>
      <c r="IE887" s="19"/>
      <c r="IF887" s="19"/>
      <c r="IG887" s="19"/>
      <c r="IH887" s="19"/>
      <c r="II887" s="19"/>
      <c r="IJ887" s="19"/>
      <c r="IK887" s="19"/>
      <c r="IL887" s="19"/>
      <c r="IM887" s="19"/>
      <c r="IN887" s="19"/>
      <c r="IO887" s="19"/>
      <c r="IP887" s="19"/>
      <c r="IQ887" s="19"/>
      <c r="IR887" s="19"/>
      <c r="IS887" s="19"/>
      <c r="IT887" s="19"/>
      <c r="IU887" s="19"/>
      <c r="IV887" s="19"/>
      <c r="IW887" s="19"/>
      <c r="IX887" s="19"/>
      <c r="IY887" s="19"/>
      <c r="IZ887" s="19"/>
      <c r="JA887" s="19"/>
      <c r="JB887" s="19"/>
      <c r="JC887" s="19"/>
      <c r="JD887" s="19"/>
      <c r="JE887" s="19"/>
      <c r="JF887" s="19"/>
      <c r="JG887" s="19"/>
      <c r="JH887" s="19"/>
      <c r="JI887" s="19"/>
      <c r="JJ887" s="19"/>
      <c r="JK887" s="19"/>
      <c r="JL887" s="19"/>
      <c r="JM887" s="19"/>
      <c r="JN887" s="19"/>
      <c r="JO887" s="19"/>
      <c r="JP887" s="19"/>
      <c r="JQ887" s="19"/>
      <c r="JR887" s="19"/>
      <c r="JS887" s="19"/>
      <c r="JT887" s="19"/>
      <c r="JU887" s="19"/>
      <c r="JV887" s="19"/>
      <c r="JW887" s="19"/>
      <c r="JX887" s="19"/>
      <c r="JY887" s="19"/>
      <c r="JZ887" s="19"/>
      <c r="KA887" s="19"/>
      <c r="KB887" s="19"/>
      <c r="KC887" s="19"/>
      <c r="KD887" s="19"/>
      <c r="KE887" s="19"/>
      <c r="KF887" s="19"/>
      <c r="KG887" s="19"/>
      <c r="KH887" s="19"/>
      <c r="KI887" s="19"/>
      <c r="KJ887" s="19"/>
      <c r="KK887" s="19"/>
      <c r="KL887" s="19"/>
      <c r="KM887" s="19"/>
      <c r="KN887" s="19"/>
      <c r="KO887" s="19"/>
      <c r="KP887" s="19"/>
      <c r="KQ887" s="19"/>
      <c r="KR887" s="19"/>
      <c r="KS887" s="19"/>
      <c r="KT887" s="19"/>
      <c r="KU887" s="19"/>
      <c r="KV887" s="19"/>
      <c r="KW887" s="19"/>
      <c r="KX887" s="19"/>
      <c r="KY887" s="19"/>
      <c r="KZ887" s="19"/>
      <c r="LA887" s="19"/>
      <c r="LB887" s="19"/>
      <c r="LC887" s="19"/>
      <c r="LD887" s="19"/>
      <c r="LE887" s="19"/>
      <c r="LF887" s="19"/>
      <c r="LG887" s="19"/>
      <c r="LH887" s="19"/>
      <c r="LI887" s="19"/>
      <c r="LJ887" s="19"/>
      <c r="LK887" s="19"/>
      <c r="LL887" s="19"/>
      <c r="LM887" s="19"/>
      <c r="LN887" s="19"/>
      <c r="LO887" s="19"/>
      <c r="LP887" s="19"/>
      <c r="LQ887" s="19"/>
      <c r="LR887" s="19"/>
      <c r="LS887" s="19"/>
      <c r="LT887" s="19"/>
      <c r="LU887" s="19"/>
      <c r="LV887" s="19"/>
      <c r="LW887" s="19"/>
      <c r="LX887" s="19"/>
      <c r="LY887" s="19"/>
      <c r="LZ887" s="19"/>
      <c r="MA887" s="19"/>
      <c r="MB887" s="19"/>
      <c r="MC887" s="19"/>
      <c r="MD887" s="19"/>
      <c r="ME887" s="19"/>
      <c r="MF887" s="19"/>
      <c r="MG887" s="19"/>
      <c r="MH887" s="19"/>
      <c r="MI887" s="19"/>
      <c r="MJ887" s="19"/>
      <c r="MK887" s="19"/>
      <c r="ML887" s="19"/>
      <c r="MM887" s="19"/>
      <c r="MN887" s="19"/>
      <c r="MO887" s="19"/>
      <c r="MP887" s="19"/>
      <c r="MQ887" s="19"/>
      <c r="MR887" s="19"/>
      <c r="MS887" s="19"/>
      <c r="MT887" s="19"/>
      <c r="MU887" s="19"/>
      <c r="MV887" s="19"/>
      <c r="MW887" s="19"/>
      <c r="MX887" s="19"/>
      <c r="MY887" s="19"/>
      <c r="MZ887" s="19"/>
      <c r="NA887" s="19"/>
      <c r="NB887" s="19"/>
      <c r="NC887" s="19"/>
      <c r="ND887" s="19"/>
      <c r="NE887" s="19"/>
      <c r="NF887" s="19"/>
      <c r="NG887" s="19"/>
      <c r="NH887" s="19"/>
      <c r="NI887" s="19"/>
      <c r="NJ887" s="19"/>
      <c r="NK887" s="19"/>
      <c r="NL887" s="19"/>
      <c r="NM887" s="19"/>
      <c r="NN887" s="19"/>
      <c r="NO887" s="19"/>
      <c r="NP887" s="19"/>
      <c r="NQ887" s="19"/>
      <c r="NR887" s="19"/>
      <c r="NS887" s="19"/>
      <c r="NT887" s="19"/>
      <c r="NU887" s="19"/>
      <c r="NV887" s="19"/>
      <c r="NW887" s="19"/>
      <c r="NX887" s="19"/>
      <c r="NY887" s="19"/>
      <c r="NZ887" s="19"/>
      <c r="OA887" s="19"/>
      <c r="OB887" s="19"/>
      <c r="OC887" s="19"/>
      <c r="OD887" s="19"/>
      <c r="OE887" s="19"/>
      <c r="OF887" s="19"/>
      <c r="OG887" s="19"/>
      <c r="OH887" s="19"/>
      <c r="OI887" s="19"/>
      <c r="OJ887" s="19"/>
      <c r="OK887" s="19"/>
      <c r="OL887" s="19"/>
      <c r="OM887" s="19"/>
      <c r="ON887" s="19"/>
      <c r="OO887" s="19"/>
      <c r="OP887" s="19"/>
      <c r="OQ887" s="19"/>
      <c r="OR887" s="19"/>
      <c r="OS887" s="19"/>
      <c r="OT887" s="19"/>
      <c r="OU887" s="19"/>
      <c r="OV887" s="19"/>
      <c r="OW887" s="19"/>
      <c r="OX887" s="19"/>
      <c r="OY887" s="19"/>
      <c r="OZ887" s="19"/>
      <c r="PA887" s="19"/>
      <c r="PB887" s="19"/>
      <c r="PC887" s="19"/>
      <c r="PD887" s="19"/>
      <c r="PE887" s="19"/>
      <c r="PF887" s="19"/>
      <c r="PG887" s="19"/>
      <c r="PH887" s="19"/>
      <c r="PI887" s="19"/>
      <c r="PJ887" s="19"/>
      <c r="PK887" s="19"/>
      <c r="PL887" s="19"/>
      <c r="PM887" s="19"/>
      <c r="PN887" s="19"/>
      <c r="PO887" s="19"/>
      <c r="PP887" s="19"/>
      <c r="PQ887" s="19"/>
      <c r="PR887" s="19"/>
      <c r="PS887" s="19"/>
      <c r="PT887" s="19"/>
      <c r="PU887" s="19"/>
      <c r="PV887" s="19"/>
      <c r="PW887" s="19"/>
      <c r="PX887" s="19"/>
      <c r="PY887" s="19"/>
      <c r="PZ887" s="19"/>
      <c r="QA887" s="19"/>
      <c r="QB887" s="19"/>
      <c r="QC887" s="19"/>
      <c r="QD887" s="19"/>
      <c r="QE887" s="19"/>
      <c r="QF887" s="19"/>
      <c r="QG887" s="19"/>
      <c r="QH887" s="19"/>
      <c r="QI887" s="19"/>
      <c r="QJ887" s="19"/>
      <c r="QK887" s="19"/>
      <c r="QL887" s="19"/>
      <c r="QM887" s="19"/>
      <c r="QN887" s="19"/>
      <c r="QO887" s="19"/>
      <c r="QP887" s="19"/>
      <c r="QQ887" s="19"/>
    </row>
    <row r="888" spans="1:459" s="20" customFormat="1" ht="44.25" customHeight="1" x14ac:dyDescent="0.2">
      <c r="A888" s="43" t="s">
        <v>1117</v>
      </c>
      <c r="B888" s="44"/>
      <c r="C888" s="44"/>
      <c r="D888" s="44"/>
      <c r="E888" s="45"/>
      <c r="F888" s="76"/>
      <c r="G888" s="76"/>
      <c r="H888" s="76"/>
      <c r="I888" s="76"/>
      <c r="J888" s="76"/>
      <c r="K888" s="76"/>
      <c r="L888" s="76"/>
      <c r="M888" s="76"/>
      <c r="N888" s="76"/>
      <c r="O888" s="59"/>
      <c r="P888" s="59"/>
      <c r="Q888" s="59"/>
      <c r="R888" s="59"/>
      <c r="S888" s="59"/>
      <c r="T888" s="59"/>
      <c r="U888" s="59"/>
      <c r="V888" s="59"/>
      <c r="W888" s="59"/>
      <c r="X888" s="60" t="s">
        <v>621</v>
      </c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 t="s">
        <v>77</v>
      </c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84" t="s">
        <v>94</v>
      </c>
      <c r="AZ888" s="84"/>
      <c r="BA888" s="84"/>
      <c r="BB888" s="84"/>
      <c r="BC888" s="84"/>
      <c r="BD888" s="84"/>
      <c r="BE888" s="60" t="s">
        <v>95</v>
      </c>
      <c r="BF888" s="60"/>
      <c r="BG888" s="60"/>
      <c r="BH888" s="60"/>
      <c r="BI888" s="60"/>
      <c r="BJ888" s="60"/>
      <c r="BK888" s="60"/>
      <c r="BL888" s="60"/>
      <c r="BM888" s="60"/>
      <c r="BN888" s="58">
        <f>1+200</f>
        <v>201</v>
      </c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  <c r="BY888" s="76" t="s">
        <v>22</v>
      </c>
      <c r="BZ888" s="76"/>
      <c r="CA888" s="76"/>
      <c r="CB888" s="76"/>
      <c r="CC888" s="76"/>
      <c r="CD888" s="76"/>
      <c r="CE888" s="62" t="s">
        <v>80</v>
      </c>
      <c r="CF888" s="62"/>
      <c r="CG888" s="62"/>
      <c r="CH888" s="62"/>
      <c r="CI888" s="62"/>
      <c r="CJ888" s="62"/>
      <c r="CK888" s="62"/>
      <c r="CL888" s="62"/>
      <c r="CM888" s="62"/>
      <c r="CN888" s="85">
        <v>549670</v>
      </c>
      <c r="CO888" s="85"/>
      <c r="CP888" s="85"/>
      <c r="CQ888" s="85"/>
      <c r="CR888" s="85"/>
      <c r="CS888" s="85"/>
      <c r="CT888" s="85"/>
      <c r="CU888" s="85"/>
      <c r="CV888" s="85"/>
      <c r="CW888" s="85"/>
      <c r="CX888" s="85"/>
      <c r="CY888" s="85"/>
      <c r="CZ888" s="85"/>
      <c r="DA888" s="85"/>
      <c r="DB888" s="59" t="s">
        <v>636</v>
      </c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 t="s">
        <v>646</v>
      </c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62" t="s">
        <v>86</v>
      </c>
      <c r="EA888" s="62"/>
      <c r="EB888" s="62"/>
      <c r="EC888" s="62"/>
      <c r="ED888" s="62"/>
      <c r="EE888" s="62"/>
      <c r="EF888" s="62"/>
      <c r="EG888" s="62"/>
      <c r="EH888" s="62"/>
      <c r="EI888" s="62"/>
      <c r="EJ888" s="62"/>
      <c r="EK888" s="62"/>
      <c r="EL888" s="62" t="s">
        <v>84</v>
      </c>
      <c r="EM888" s="62"/>
      <c r="EN888" s="62"/>
      <c r="EO888" s="62"/>
      <c r="EP888" s="62"/>
      <c r="EQ888" s="62"/>
      <c r="ER888" s="62"/>
      <c r="ES888" s="62"/>
      <c r="ET888" s="62"/>
      <c r="EU888" s="62"/>
      <c r="EV888" s="62"/>
      <c r="EW888" s="62"/>
      <c r="EX888" s="62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  <c r="HV888" s="19"/>
      <c r="HW888" s="19"/>
      <c r="HX888" s="19"/>
      <c r="HY888" s="19"/>
      <c r="HZ888" s="19"/>
      <c r="IA888" s="19"/>
      <c r="IB888" s="19"/>
      <c r="IC888" s="19"/>
      <c r="ID888" s="19"/>
      <c r="IE888" s="19"/>
      <c r="IF888" s="19"/>
      <c r="IG888" s="19"/>
      <c r="IH888" s="19"/>
      <c r="II888" s="19"/>
      <c r="IJ888" s="19"/>
      <c r="IK888" s="19"/>
      <c r="IL888" s="19"/>
      <c r="IM888" s="19"/>
      <c r="IN888" s="19"/>
      <c r="IO888" s="19"/>
      <c r="IP888" s="19"/>
      <c r="IQ888" s="19"/>
      <c r="IR888" s="19"/>
      <c r="IS888" s="19"/>
      <c r="IT888" s="19"/>
      <c r="IU888" s="19"/>
      <c r="IV888" s="19"/>
      <c r="IW888" s="19"/>
      <c r="IX888" s="19"/>
      <c r="IY888" s="19"/>
      <c r="IZ888" s="19"/>
      <c r="JA888" s="19"/>
      <c r="JB888" s="19"/>
      <c r="JC888" s="19"/>
      <c r="JD888" s="19"/>
      <c r="JE888" s="19"/>
      <c r="JF888" s="19"/>
      <c r="JG888" s="19"/>
      <c r="JH888" s="19"/>
      <c r="JI888" s="19"/>
      <c r="JJ888" s="19"/>
      <c r="JK888" s="19"/>
      <c r="JL888" s="19"/>
      <c r="JM888" s="19"/>
      <c r="JN888" s="19"/>
      <c r="JO888" s="19"/>
      <c r="JP888" s="19"/>
      <c r="JQ888" s="19"/>
      <c r="JR888" s="19"/>
      <c r="JS888" s="19"/>
      <c r="JT888" s="19"/>
      <c r="JU888" s="19"/>
      <c r="JV888" s="19"/>
      <c r="JW888" s="19"/>
      <c r="JX888" s="19"/>
      <c r="JY888" s="19"/>
      <c r="JZ888" s="19"/>
      <c r="KA888" s="19"/>
      <c r="KB888" s="19"/>
      <c r="KC888" s="19"/>
      <c r="KD888" s="19"/>
      <c r="KE888" s="19"/>
      <c r="KF888" s="19"/>
      <c r="KG888" s="19"/>
      <c r="KH888" s="19"/>
      <c r="KI888" s="19"/>
      <c r="KJ888" s="19"/>
      <c r="KK888" s="19"/>
      <c r="KL888" s="19"/>
      <c r="KM888" s="19"/>
      <c r="KN888" s="19"/>
      <c r="KO888" s="19"/>
      <c r="KP888" s="19"/>
      <c r="KQ888" s="19"/>
      <c r="KR888" s="19"/>
      <c r="KS888" s="19"/>
      <c r="KT888" s="19"/>
      <c r="KU888" s="19"/>
      <c r="KV888" s="19"/>
      <c r="KW888" s="19"/>
      <c r="KX888" s="19"/>
      <c r="KY888" s="19"/>
      <c r="KZ888" s="19"/>
      <c r="LA888" s="19"/>
      <c r="LB888" s="19"/>
      <c r="LC888" s="19"/>
      <c r="LD888" s="19"/>
      <c r="LE888" s="19"/>
      <c r="LF888" s="19"/>
      <c r="LG888" s="19"/>
      <c r="LH888" s="19"/>
      <c r="LI888" s="19"/>
      <c r="LJ888" s="19"/>
      <c r="LK888" s="19"/>
      <c r="LL888" s="19"/>
      <c r="LM888" s="19"/>
      <c r="LN888" s="19"/>
      <c r="LO888" s="19"/>
      <c r="LP888" s="19"/>
      <c r="LQ888" s="19"/>
      <c r="LR888" s="19"/>
      <c r="LS888" s="19"/>
      <c r="LT888" s="19"/>
      <c r="LU888" s="19"/>
      <c r="LV888" s="19"/>
      <c r="LW888" s="19"/>
      <c r="LX888" s="19"/>
      <c r="LY888" s="19"/>
      <c r="LZ888" s="19"/>
      <c r="MA888" s="19"/>
      <c r="MB888" s="19"/>
      <c r="MC888" s="19"/>
      <c r="MD888" s="19"/>
      <c r="ME888" s="19"/>
      <c r="MF888" s="19"/>
      <c r="MG888" s="19"/>
      <c r="MH888" s="19"/>
      <c r="MI888" s="19"/>
      <c r="MJ888" s="19"/>
      <c r="MK888" s="19"/>
      <c r="ML888" s="19"/>
      <c r="MM888" s="19"/>
      <c r="MN888" s="19"/>
      <c r="MO888" s="19"/>
      <c r="MP888" s="19"/>
      <c r="MQ888" s="19"/>
      <c r="MR888" s="19"/>
      <c r="MS888" s="19"/>
      <c r="MT888" s="19"/>
      <c r="MU888" s="19"/>
      <c r="MV888" s="19"/>
      <c r="MW888" s="19"/>
      <c r="MX888" s="19"/>
      <c r="MY888" s="19"/>
      <c r="MZ888" s="19"/>
      <c r="NA888" s="19"/>
      <c r="NB888" s="19"/>
      <c r="NC888" s="19"/>
      <c r="ND888" s="19"/>
      <c r="NE888" s="19"/>
      <c r="NF888" s="19"/>
      <c r="NG888" s="19"/>
      <c r="NH888" s="19"/>
      <c r="NI888" s="19"/>
      <c r="NJ888" s="19"/>
      <c r="NK888" s="19"/>
      <c r="NL888" s="19"/>
      <c r="NM888" s="19"/>
      <c r="NN888" s="19"/>
      <c r="NO888" s="19"/>
      <c r="NP888" s="19"/>
      <c r="NQ888" s="19"/>
      <c r="NR888" s="19"/>
      <c r="NS888" s="19"/>
      <c r="NT888" s="19"/>
      <c r="NU888" s="19"/>
      <c r="NV888" s="19"/>
      <c r="NW888" s="19"/>
      <c r="NX888" s="19"/>
      <c r="NY888" s="19"/>
      <c r="NZ888" s="19"/>
      <c r="OA888" s="19"/>
      <c r="OB888" s="19"/>
      <c r="OC888" s="19"/>
      <c r="OD888" s="19"/>
      <c r="OE888" s="19"/>
      <c r="OF888" s="19"/>
      <c r="OG888" s="19"/>
      <c r="OH888" s="19"/>
      <c r="OI888" s="19"/>
      <c r="OJ888" s="19"/>
      <c r="OK888" s="19"/>
      <c r="OL888" s="19"/>
      <c r="OM888" s="19"/>
      <c r="ON888" s="19"/>
      <c r="OO888" s="19"/>
      <c r="OP888" s="19"/>
      <c r="OQ888" s="19"/>
      <c r="OR888" s="19"/>
      <c r="OS888" s="19"/>
      <c r="OT888" s="19"/>
      <c r="OU888" s="19"/>
      <c r="OV888" s="19"/>
      <c r="OW888" s="19"/>
      <c r="OX888" s="19"/>
      <c r="OY888" s="19"/>
      <c r="OZ888" s="19"/>
      <c r="PA888" s="19"/>
      <c r="PB888" s="19"/>
      <c r="PC888" s="19"/>
      <c r="PD888" s="19"/>
      <c r="PE888" s="19"/>
      <c r="PF888" s="19"/>
      <c r="PG888" s="19"/>
      <c r="PH888" s="19"/>
      <c r="PI888" s="19"/>
      <c r="PJ888" s="19"/>
      <c r="PK888" s="19"/>
      <c r="PL888" s="19"/>
      <c r="PM888" s="19"/>
      <c r="PN888" s="19"/>
      <c r="PO888" s="19"/>
      <c r="PP888" s="19"/>
      <c r="PQ888" s="19"/>
      <c r="PR888" s="19"/>
      <c r="PS888" s="19"/>
      <c r="PT888" s="19"/>
      <c r="PU888" s="19"/>
      <c r="PV888" s="19"/>
      <c r="PW888" s="19"/>
      <c r="PX888" s="19"/>
      <c r="PY888" s="19"/>
      <c r="PZ888" s="19"/>
      <c r="QA888" s="19"/>
      <c r="QB888" s="19"/>
      <c r="QC888" s="19"/>
      <c r="QD888" s="19"/>
      <c r="QE888" s="19"/>
      <c r="QF888" s="19"/>
      <c r="QG888" s="19"/>
      <c r="QH888" s="19"/>
      <c r="QI888" s="19"/>
      <c r="QJ888" s="19"/>
      <c r="QK888" s="19"/>
      <c r="QL888" s="19"/>
      <c r="QM888" s="19"/>
      <c r="QN888" s="19"/>
      <c r="QO888" s="19"/>
      <c r="QP888" s="19"/>
      <c r="QQ888" s="19"/>
    </row>
    <row r="889" spans="1:459" s="20" customFormat="1" ht="42" customHeight="1" x14ac:dyDescent="0.2">
      <c r="A889" s="43" t="s">
        <v>1118</v>
      </c>
      <c r="B889" s="44"/>
      <c r="C889" s="44"/>
      <c r="D889" s="44"/>
      <c r="E889" s="45"/>
      <c r="F889" s="76"/>
      <c r="G889" s="76"/>
      <c r="H889" s="76"/>
      <c r="I889" s="76"/>
      <c r="J889" s="76"/>
      <c r="K889" s="76"/>
      <c r="L889" s="76"/>
      <c r="M889" s="76"/>
      <c r="N889" s="76"/>
      <c r="O889" s="59"/>
      <c r="P889" s="59"/>
      <c r="Q889" s="59"/>
      <c r="R889" s="59"/>
      <c r="S889" s="59"/>
      <c r="T889" s="59"/>
      <c r="U889" s="59"/>
      <c r="V889" s="59"/>
      <c r="W889" s="59"/>
      <c r="X889" s="60" t="s">
        <v>547</v>
      </c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 t="s">
        <v>77</v>
      </c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84" t="s">
        <v>94</v>
      </c>
      <c r="AZ889" s="84"/>
      <c r="BA889" s="84"/>
      <c r="BB889" s="84"/>
      <c r="BC889" s="84"/>
      <c r="BD889" s="84"/>
      <c r="BE889" s="60" t="s">
        <v>95</v>
      </c>
      <c r="BF889" s="60"/>
      <c r="BG889" s="60"/>
      <c r="BH889" s="60"/>
      <c r="BI889" s="60"/>
      <c r="BJ889" s="60"/>
      <c r="BK889" s="60"/>
      <c r="BL889" s="60"/>
      <c r="BM889" s="60"/>
      <c r="BN889" s="58">
        <f>200</f>
        <v>200</v>
      </c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76" t="s">
        <v>22</v>
      </c>
      <c r="BZ889" s="76"/>
      <c r="CA889" s="76"/>
      <c r="CB889" s="76"/>
      <c r="CC889" s="76"/>
      <c r="CD889" s="76"/>
      <c r="CE889" s="62" t="s">
        <v>80</v>
      </c>
      <c r="CF889" s="62"/>
      <c r="CG889" s="62"/>
      <c r="CH889" s="62"/>
      <c r="CI889" s="62"/>
      <c r="CJ889" s="62"/>
      <c r="CK889" s="62"/>
      <c r="CL889" s="62"/>
      <c r="CM889" s="62"/>
      <c r="CN889" s="85">
        <v>500000</v>
      </c>
      <c r="CO889" s="85"/>
      <c r="CP889" s="85"/>
      <c r="CQ889" s="85"/>
      <c r="CR889" s="85"/>
      <c r="CS889" s="85"/>
      <c r="CT889" s="85"/>
      <c r="CU889" s="85"/>
      <c r="CV889" s="85"/>
      <c r="CW889" s="85"/>
      <c r="CX889" s="85"/>
      <c r="CY889" s="85"/>
      <c r="CZ889" s="85"/>
      <c r="DA889" s="85"/>
      <c r="DB889" s="59" t="s">
        <v>636</v>
      </c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 t="s">
        <v>646</v>
      </c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62" t="s">
        <v>86</v>
      </c>
      <c r="EA889" s="62"/>
      <c r="EB889" s="62"/>
      <c r="EC889" s="62"/>
      <c r="ED889" s="62"/>
      <c r="EE889" s="62"/>
      <c r="EF889" s="62"/>
      <c r="EG889" s="62"/>
      <c r="EH889" s="62"/>
      <c r="EI889" s="62"/>
      <c r="EJ889" s="62"/>
      <c r="EK889" s="62"/>
      <c r="EL889" s="62" t="s">
        <v>84</v>
      </c>
      <c r="EM889" s="62"/>
      <c r="EN889" s="62"/>
      <c r="EO889" s="62"/>
      <c r="EP889" s="62"/>
      <c r="EQ889" s="62"/>
      <c r="ER889" s="62"/>
      <c r="ES889" s="62"/>
      <c r="ET889" s="62"/>
      <c r="EU889" s="62"/>
      <c r="EV889" s="62"/>
      <c r="EW889" s="62"/>
      <c r="EX889" s="62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  <c r="HV889" s="19"/>
      <c r="HW889" s="19"/>
      <c r="HX889" s="19"/>
      <c r="HY889" s="19"/>
      <c r="HZ889" s="19"/>
      <c r="IA889" s="19"/>
      <c r="IB889" s="19"/>
      <c r="IC889" s="19"/>
      <c r="ID889" s="19"/>
      <c r="IE889" s="19"/>
      <c r="IF889" s="19"/>
      <c r="IG889" s="19"/>
      <c r="IH889" s="19"/>
      <c r="II889" s="19"/>
      <c r="IJ889" s="19"/>
      <c r="IK889" s="19"/>
      <c r="IL889" s="19"/>
      <c r="IM889" s="19"/>
      <c r="IN889" s="19"/>
      <c r="IO889" s="19"/>
      <c r="IP889" s="19"/>
      <c r="IQ889" s="19"/>
      <c r="IR889" s="19"/>
      <c r="IS889" s="19"/>
      <c r="IT889" s="19"/>
      <c r="IU889" s="19"/>
      <c r="IV889" s="19"/>
      <c r="IW889" s="19"/>
      <c r="IX889" s="19"/>
      <c r="IY889" s="19"/>
      <c r="IZ889" s="19"/>
      <c r="JA889" s="19"/>
      <c r="JB889" s="19"/>
      <c r="JC889" s="19"/>
      <c r="JD889" s="19"/>
      <c r="JE889" s="19"/>
      <c r="JF889" s="19"/>
      <c r="JG889" s="19"/>
      <c r="JH889" s="19"/>
      <c r="JI889" s="19"/>
      <c r="JJ889" s="19"/>
      <c r="JK889" s="19"/>
      <c r="JL889" s="19"/>
      <c r="JM889" s="19"/>
      <c r="JN889" s="19"/>
      <c r="JO889" s="19"/>
      <c r="JP889" s="19"/>
      <c r="JQ889" s="19"/>
      <c r="JR889" s="19"/>
      <c r="JS889" s="19"/>
      <c r="JT889" s="19"/>
      <c r="JU889" s="19"/>
      <c r="JV889" s="19"/>
      <c r="JW889" s="19"/>
      <c r="JX889" s="19"/>
      <c r="JY889" s="19"/>
      <c r="JZ889" s="19"/>
      <c r="KA889" s="19"/>
      <c r="KB889" s="19"/>
      <c r="KC889" s="19"/>
      <c r="KD889" s="19"/>
      <c r="KE889" s="19"/>
      <c r="KF889" s="19"/>
      <c r="KG889" s="19"/>
      <c r="KH889" s="19"/>
      <c r="KI889" s="19"/>
      <c r="KJ889" s="19"/>
      <c r="KK889" s="19"/>
      <c r="KL889" s="19"/>
      <c r="KM889" s="19"/>
      <c r="KN889" s="19"/>
      <c r="KO889" s="19"/>
      <c r="KP889" s="19"/>
      <c r="KQ889" s="19"/>
      <c r="KR889" s="19"/>
      <c r="KS889" s="19"/>
      <c r="KT889" s="19"/>
      <c r="KU889" s="19"/>
      <c r="KV889" s="19"/>
      <c r="KW889" s="19"/>
      <c r="KX889" s="19"/>
      <c r="KY889" s="19"/>
      <c r="KZ889" s="19"/>
      <c r="LA889" s="19"/>
      <c r="LB889" s="19"/>
      <c r="LC889" s="19"/>
      <c r="LD889" s="19"/>
      <c r="LE889" s="19"/>
      <c r="LF889" s="19"/>
      <c r="LG889" s="19"/>
      <c r="LH889" s="19"/>
      <c r="LI889" s="19"/>
      <c r="LJ889" s="19"/>
      <c r="LK889" s="19"/>
      <c r="LL889" s="19"/>
      <c r="LM889" s="19"/>
      <c r="LN889" s="19"/>
      <c r="LO889" s="19"/>
      <c r="LP889" s="19"/>
      <c r="LQ889" s="19"/>
      <c r="LR889" s="19"/>
      <c r="LS889" s="19"/>
      <c r="LT889" s="19"/>
      <c r="LU889" s="19"/>
      <c r="LV889" s="19"/>
      <c r="LW889" s="19"/>
      <c r="LX889" s="19"/>
      <c r="LY889" s="19"/>
      <c r="LZ889" s="19"/>
      <c r="MA889" s="19"/>
      <c r="MB889" s="19"/>
      <c r="MC889" s="19"/>
      <c r="MD889" s="19"/>
      <c r="ME889" s="19"/>
      <c r="MF889" s="19"/>
      <c r="MG889" s="19"/>
      <c r="MH889" s="19"/>
      <c r="MI889" s="19"/>
      <c r="MJ889" s="19"/>
      <c r="MK889" s="19"/>
      <c r="ML889" s="19"/>
      <c r="MM889" s="19"/>
      <c r="MN889" s="19"/>
      <c r="MO889" s="19"/>
      <c r="MP889" s="19"/>
      <c r="MQ889" s="19"/>
      <c r="MR889" s="19"/>
      <c r="MS889" s="19"/>
      <c r="MT889" s="19"/>
      <c r="MU889" s="19"/>
      <c r="MV889" s="19"/>
      <c r="MW889" s="19"/>
      <c r="MX889" s="19"/>
      <c r="MY889" s="19"/>
      <c r="MZ889" s="19"/>
      <c r="NA889" s="19"/>
      <c r="NB889" s="19"/>
      <c r="NC889" s="19"/>
      <c r="ND889" s="19"/>
      <c r="NE889" s="19"/>
      <c r="NF889" s="19"/>
      <c r="NG889" s="19"/>
      <c r="NH889" s="19"/>
      <c r="NI889" s="19"/>
      <c r="NJ889" s="19"/>
      <c r="NK889" s="19"/>
      <c r="NL889" s="19"/>
      <c r="NM889" s="19"/>
      <c r="NN889" s="19"/>
      <c r="NO889" s="19"/>
      <c r="NP889" s="19"/>
      <c r="NQ889" s="19"/>
      <c r="NR889" s="19"/>
      <c r="NS889" s="19"/>
      <c r="NT889" s="19"/>
      <c r="NU889" s="19"/>
      <c r="NV889" s="19"/>
      <c r="NW889" s="19"/>
      <c r="NX889" s="19"/>
      <c r="NY889" s="19"/>
      <c r="NZ889" s="19"/>
      <c r="OA889" s="19"/>
      <c r="OB889" s="19"/>
      <c r="OC889" s="19"/>
      <c r="OD889" s="19"/>
      <c r="OE889" s="19"/>
      <c r="OF889" s="19"/>
      <c r="OG889" s="19"/>
      <c r="OH889" s="19"/>
      <c r="OI889" s="19"/>
      <c r="OJ889" s="19"/>
      <c r="OK889" s="19"/>
      <c r="OL889" s="19"/>
      <c r="OM889" s="19"/>
      <c r="ON889" s="19"/>
      <c r="OO889" s="19"/>
      <c r="OP889" s="19"/>
      <c r="OQ889" s="19"/>
      <c r="OR889" s="19"/>
      <c r="OS889" s="19"/>
      <c r="OT889" s="19"/>
      <c r="OU889" s="19"/>
      <c r="OV889" s="19"/>
      <c r="OW889" s="19"/>
      <c r="OX889" s="19"/>
      <c r="OY889" s="19"/>
      <c r="OZ889" s="19"/>
      <c r="PA889" s="19"/>
      <c r="PB889" s="19"/>
      <c r="PC889" s="19"/>
      <c r="PD889" s="19"/>
      <c r="PE889" s="19"/>
      <c r="PF889" s="19"/>
      <c r="PG889" s="19"/>
      <c r="PH889" s="19"/>
      <c r="PI889" s="19"/>
      <c r="PJ889" s="19"/>
      <c r="PK889" s="19"/>
      <c r="PL889" s="19"/>
      <c r="PM889" s="19"/>
      <c r="PN889" s="19"/>
      <c r="PO889" s="19"/>
      <c r="PP889" s="19"/>
      <c r="PQ889" s="19"/>
      <c r="PR889" s="19"/>
      <c r="PS889" s="19"/>
      <c r="PT889" s="19"/>
      <c r="PU889" s="19"/>
      <c r="PV889" s="19"/>
      <c r="PW889" s="19"/>
      <c r="PX889" s="19"/>
      <c r="PY889" s="19"/>
      <c r="PZ889" s="19"/>
      <c r="QA889" s="19"/>
      <c r="QB889" s="19"/>
      <c r="QC889" s="19"/>
      <c r="QD889" s="19"/>
      <c r="QE889" s="19"/>
      <c r="QF889" s="19"/>
      <c r="QG889" s="19"/>
      <c r="QH889" s="19"/>
      <c r="QI889" s="19"/>
      <c r="QJ889" s="19"/>
      <c r="QK889" s="19"/>
      <c r="QL889" s="19"/>
      <c r="QM889" s="19"/>
      <c r="QN889" s="19"/>
      <c r="QO889" s="19"/>
      <c r="QP889" s="19"/>
      <c r="QQ889" s="19"/>
    </row>
    <row r="890" spans="1:459" s="20" customFormat="1" ht="41.25" customHeight="1" x14ac:dyDescent="0.2">
      <c r="A890" s="43" t="s">
        <v>1119</v>
      </c>
      <c r="B890" s="44"/>
      <c r="C890" s="44"/>
      <c r="D890" s="44"/>
      <c r="E890" s="45"/>
      <c r="F890" s="76"/>
      <c r="G890" s="76"/>
      <c r="H890" s="76"/>
      <c r="I890" s="76"/>
      <c r="J890" s="76"/>
      <c r="K890" s="76"/>
      <c r="L890" s="76"/>
      <c r="M890" s="76"/>
      <c r="N890" s="76"/>
      <c r="O890" s="59"/>
      <c r="P890" s="59"/>
      <c r="Q890" s="59"/>
      <c r="R890" s="59"/>
      <c r="S890" s="59"/>
      <c r="T890" s="59"/>
      <c r="U890" s="59"/>
      <c r="V890" s="59"/>
      <c r="W890" s="59"/>
      <c r="X890" s="60" t="s">
        <v>557</v>
      </c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 t="s">
        <v>77</v>
      </c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84" t="s">
        <v>94</v>
      </c>
      <c r="AZ890" s="84"/>
      <c r="BA890" s="84"/>
      <c r="BB890" s="84"/>
      <c r="BC890" s="84"/>
      <c r="BD890" s="84"/>
      <c r="BE890" s="60" t="s">
        <v>95</v>
      </c>
      <c r="BF890" s="60"/>
      <c r="BG890" s="60"/>
      <c r="BH890" s="60"/>
      <c r="BI890" s="60"/>
      <c r="BJ890" s="60"/>
      <c r="BK890" s="60"/>
      <c r="BL890" s="60"/>
      <c r="BM890" s="60"/>
      <c r="BN890" s="58">
        <f>2500+250+250</f>
        <v>3000</v>
      </c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76" t="s">
        <v>22</v>
      </c>
      <c r="BZ890" s="76"/>
      <c r="CA890" s="76"/>
      <c r="CB890" s="76"/>
      <c r="CC890" s="76"/>
      <c r="CD890" s="76"/>
      <c r="CE890" s="62" t="s">
        <v>80</v>
      </c>
      <c r="CF890" s="62"/>
      <c r="CG890" s="62"/>
      <c r="CH890" s="62"/>
      <c r="CI890" s="62"/>
      <c r="CJ890" s="62"/>
      <c r="CK890" s="62"/>
      <c r="CL890" s="62"/>
      <c r="CM890" s="62"/>
      <c r="CN890" s="85">
        <v>1500000</v>
      </c>
      <c r="CO890" s="85"/>
      <c r="CP890" s="85"/>
      <c r="CQ890" s="85"/>
      <c r="CR890" s="85"/>
      <c r="CS890" s="85"/>
      <c r="CT890" s="85"/>
      <c r="CU890" s="85"/>
      <c r="CV890" s="85"/>
      <c r="CW890" s="85"/>
      <c r="CX890" s="85"/>
      <c r="CY890" s="85"/>
      <c r="CZ890" s="85"/>
      <c r="DA890" s="85"/>
      <c r="DB890" s="59" t="s">
        <v>636</v>
      </c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 t="s">
        <v>646</v>
      </c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62" t="s">
        <v>86</v>
      </c>
      <c r="EA890" s="62"/>
      <c r="EB890" s="62"/>
      <c r="EC890" s="62"/>
      <c r="ED890" s="62"/>
      <c r="EE890" s="62"/>
      <c r="EF890" s="62"/>
      <c r="EG890" s="62"/>
      <c r="EH890" s="62"/>
      <c r="EI890" s="62"/>
      <c r="EJ890" s="62"/>
      <c r="EK890" s="62"/>
      <c r="EL890" s="62" t="s">
        <v>84</v>
      </c>
      <c r="EM890" s="62"/>
      <c r="EN890" s="62"/>
      <c r="EO890" s="62"/>
      <c r="EP890" s="62"/>
      <c r="EQ890" s="62"/>
      <c r="ER890" s="62"/>
      <c r="ES890" s="62"/>
      <c r="ET890" s="62"/>
      <c r="EU890" s="62"/>
      <c r="EV890" s="62"/>
      <c r="EW890" s="62"/>
      <c r="EX890" s="62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  <c r="HV890" s="19"/>
      <c r="HW890" s="19"/>
      <c r="HX890" s="19"/>
      <c r="HY890" s="19"/>
      <c r="HZ890" s="19"/>
      <c r="IA890" s="19"/>
      <c r="IB890" s="19"/>
      <c r="IC890" s="19"/>
      <c r="ID890" s="19"/>
      <c r="IE890" s="19"/>
      <c r="IF890" s="19"/>
      <c r="IG890" s="19"/>
      <c r="IH890" s="19"/>
      <c r="II890" s="19"/>
      <c r="IJ890" s="19"/>
      <c r="IK890" s="19"/>
      <c r="IL890" s="19"/>
      <c r="IM890" s="19"/>
      <c r="IN890" s="19"/>
      <c r="IO890" s="19"/>
      <c r="IP890" s="19"/>
      <c r="IQ890" s="19"/>
      <c r="IR890" s="19"/>
      <c r="IS890" s="19"/>
      <c r="IT890" s="19"/>
      <c r="IU890" s="19"/>
      <c r="IV890" s="19"/>
      <c r="IW890" s="19"/>
      <c r="IX890" s="19"/>
      <c r="IY890" s="19"/>
      <c r="IZ890" s="19"/>
      <c r="JA890" s="19"/>
      <c r="JB890" s="19"/>
      <c r="JC890" s="19"/>
      <c r="JD890" s="19"/>
      <c r="JE890" s="19"/>
      <c r="JF890" s="19"/>
      <c r="JG890" s="19"/>
      <c r="JH890" s="19"/>
      <c r="JI890" s="19"/>
      <c r="JJ890" s="19"/>
      <c r="JK890" s="19"/>
      <c r="JL890" s="19"/>
      <c r="JM890" s="19"/>
      <c r="JN890" s="19"/>
      <c r="JO890" s="19"/>
      <c r="JP890" s="19"/>
      <c r="JQ890" s="19"/>
      <c r="JR890" s="19"/>
      <c r="JS890" s="19"/>
      <c r="JT890" s="19"/>
      <c r="JU890" s="19"/>
      <c r="JV890" s="19"/>
      <c r="JW890" s="19"/>
      <c r="JX890" s="19"/>
      <c r="JY890" s="19"/>
      <c r="JZ890" s="19"/>
      <c r="KA890" s="19"/>
      <c r="KB890" s="19"/>
      <c r="KC890" s="19"/>
      <c r="KD890" s="19"/>
      <c r="KE890" s="19"/>
      <c r="KF890" s="19"/>
      <c r="KG890" s="19"/>
      <c r="KH890" s="19"/>
      <c r="KI890" s="19"/>
      <c r="KJ890" s="19"/>
      <c r="KK890" s="19"/>
      <c r="KL890" s="19"/>
      <c r="KM890" s="19"/>
      <c r="KN890" s="19"/>
      <c r="KO890" s="19"/>
      <c r="KP890" s="19"/>
      <c r="KQ890" s="19"/>
      <c r="KR890" s="19"/>
      <c r="KS890" s="19"/>
      <c r="KT890" s="19"/>
      <c r="KU890" s="19"/>
      <c r="KV890" s="19"/>
      <c r="KW890" s="19"/>
      <c r="KX890" s="19"/>
      <c r="KY890" s="19"/>
      <c r="KZ890" s="19"/>
      <c r="LA890" s="19"/>
      <c r="LB890" s="19"/>
      <c r="LC890" s="19"/>
      <c r="LD890" s="19"/>
      <c r="LE890" s="19"/>
      <c r="LF890" s="19"/>
      <c r="LG890" s="19"/>
      <c r="LH890" s="19"/>
      <c r="LI890" s="19"/>
      <c r="LJ890" s="19"/>
      <c r="LK890" s="19"/>
      <c r="LL890" s="19"/>
      <c r="LM890" s="19"/>
      <c r="LN890" s="19"/>
      <c r="LO890" s="19"/>
      <c r="LP890" s="19"/>
      <c r="LQ890" s="19"/>
      <c r="LR890" s="19"/>
      <c r="LS890" s="19"/>
      <c r="LT890" s="19"/>
      <c r="LU890" s="19"/>
      <c r="LV890" s="19"/>
      <c r="LW890" s="19"/>
      <c r="LX890" s="19"/>
      <c r="LY890" s="19"/>
      <c r="LZ890" s="19"/>
      <c r="MA890" s="19"/>
      <c r="MB890" s="19"/>
      <c r="MC890" s="19"/>
      <c r="MD890" s="19"/>
      <c r="ME890" s="19"/>
      <c r="MF890" s="19"/>
      <c r="MG890" s="19"/>
      <c r="MH890" s="19"/>
      <c r="MI890" s="19"/>
      <c r="MJ890" s="19"/>
      <c r="MK890" s="19"/>
      <c r="ML890" s="19"/>
      <c r="MM890" s="19"/>
      <c r="MN890" s="19"/>
      <c r="MO890" s="19"/>
      <c r="MP890" s="19"/>
      <c r="MQ890" s="19"/>
      <c r="MR890" s="19"/>
      <c r="MS890" s="19"/>
      <c r="MT890" s="19"/>
      <c r="MU890" s="19"/>
      <c r="MV890" s="19"/>
      <c r="MW890" s="19"/>
      <c r="MX890" s="19"/>
      <c r="MY890" s="19"/>
      <c r="MZ890" s="19"/>
      <c r="NA890" s="19"/>
      <c r="NB890" s="19"/>
      <c r="NC890" s="19"/>
      <c r="ND890" s="19"/>
      <c r="NE890" s="19"/>
      <c r="NF890" s="19"/>
      <c r="NG890" s="19"/>
      <c r="NH890" s="19"/>
      <c r="NI890" s="19"/>
      <c r="NJ890" s="19"/>
      <c r="NK890" s="19"/>
      <c r="NL890" s="19"/>
      <c r="NM890" s="19"/>
      <c r="NN890" s="19"/>
      <c r="NO890" s="19"/>
      <c r="NP890" s="19"/>
      <c r="NQ890" s="19"/>
      <c r="NR890" s="19"/>
      <c r="NS890" s="19"/>
      <c r="NT890" s="19"/>
      <c r="NU890" s="19"/>
      <c r="NV890" s="19"/>
      <c r="NW890" s="19"/>
      <c r="NX890" s="19"/>
      <c r="NY890" s="19"/>
      <c r="NZ890" s="19"/>
      <c r="OA890" s="19"/>
      <c r="OB890" s="19"/>
      <c r="OC890" s="19"/>
      <c r="OD890" s="19"/>
      <c r="OE890" s="19"/>
      <c r="OF890" s="19"/>
      <c r="OG890" s="19"/>
      <c r="OH890" s="19"/>
      <c r="OI890" s="19"/>
      <c r="OJ890" s="19"/>
      <c r="OK890" s="19"/>
      <c r="OL890" s="19"/>
      <c r="OM890" s="19"/>
      <c r="ON890" s="19"/>
      <c r="OO890" s="19"/>
      <c r="OP890" s="19"/>
      <c r="OQ890" s="19"/>
      <c r="OR890" s="19"/>
      <c r="OS890" s="19"/>
      <c r="OT890" s="19"/>
      <c r="OU890" s="19"/>
      <c r="OV890" s="19"/>
      <c r="OW890" s="19"/>
      <c r="OX890" s="19"/>
      <c r="OY890" s="19"/>
      <c r="OZ890" s="19"/>
      <c r="PA890" s="19"/>
      <c r="PB890" s="19"/>
      <c r="PC890" s="19"/>
      <c r="PD890" s="19"/>
      <c r="PE890" s="19"/>
      <c r="PF890" s="19"/>
      <c r="PG890" s="19"/>
      <c r="PH890" s="19"/>
      <c r="PI890" s="19"/>
      <c r="PJ890" s="19"/>
      <c r="PK890" s="19"/>
      <c r="PL890" s="19"/>
      <c r="PM890" s="19"/>
      <c r="PN890" s="19"/>
      <c r="PO890" s="19"/>
      <c r="PP890" s="19"/>
      <c r="PQ890" s="19"/>
      <c r="PR890" s="19"/>
      <c r="PS890" s="19"/>
      <c r="PT890" s="19"/>
      <c r="PU890" s="19"/>
      <c r="PV890" s="19"/>
      <c r="PW890" s="19"/>
      <c r="PX890" s="19"/>
      <c r="PY890" s="19"/>
      <c r="PZ890" s="19"/>
      <c r="QA890" s="19"/>
      <c r="QB890" s="19"/>
      <c r="QC890" s="19"/>
      <c r="QD890" s="19"/>
      <c r="QE890" s="19"/>
      <c r="QF890" s="19"/>
      <c r="QG890" s="19"/>
      <c r="QH890" s="19"/>
      <c r="QI890" s="19"/>
      <c r="QJ890" s="19"/>
      <c r="QK890" s="19"/>
      <c r="QL890" s="19"/>
      <c r="QM890" s="19"/>
      <c r="QN890" s="19"/>
      <c r="QO890" s="19"/>
      <c r="QP890" s="19"/>
      <c r="QQ890" s="19"/>
    </row>
    <row r="891" spans="1:459" s="27" customFormat="1" ht="50.25" customHeight="1" x14ac:dyDescent="0.2">
      <c r="A891" s="43" t="s">
        <v>1120</v>
      </c>
      <c r="B891" s="44"/>
      <c r="C891" s="44"/>
      <c r="D891" s="44"/>
      <c r="E891" s="45"/>
      <c r="F891" s="76"/>
      <c r="G891" s="76"/>
      <c r="H891" s="76"/>
      <c r="I891" s="76"/>
      <c r="J891" s="76"/>
      <c r="K891" s="76"/>
      <c r="L891" s="76"/>
      <c r="M891" s="76"/>
      <c r="N891" s="76"/>
      <c r="O891" s="59"/>
      <c r="P891" s="59"/>
      <c r="Q891" s="59"/>
      <c r="R891" s="59"/>
      <c r="S891" s="59"/>
      <c r="T891" s="59"/>
      <c r="U891" s="59"/>
      <c r="V891" s="59"/>
      <c r="W891" s="59"/>
      <c r="X891" s="60" t="s">
        <v>572</v>
      </c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 t="s">
        <v>77</v>
      </c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84" t="s">
        <v>94</v>
      </c>
      <c r="AZ891" s="84"/>
      <c r="BA891" s="84"/>
      <c r="BB891" s="84"/>
      <c r="BC891" s="84"/>
      <c r="BD891" s="84"/>
      <c r="BE891" s="60" t="s">
        <v>95</v>
      </c>
      <c r="BF891" s="60"/>
      <c r="BG891" s="60"/>
      <c r="BH891" s="60"/>
      <c r="BI891" s="60"/>
      <c r="BJ891" s="60"/>
      <c r="BK891" s="60"/>
      <c r="BL891" s="60"/>
      <c r="BM891" s="60"/>
      <c r="BN891" s="58">
        <f>40+12+6</f>
        <v>58</v>
      </c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76" t="s">
        <v>22</v>
      </c>
      <c r="BZ891" s="76"/>
      <c r="CA891" s="76"/>
      <c r="CB891" s="76"/>
      <c r="CC891" s="76"/>
      <c r="CD891" s="76"/>
      <c r="CE891" s="62" t="s">
        <v>80</v>
      </c>
      <c r="CF891" s="62"/>
      <c r="CG891" s="62"/>
      <c r="CH891" s="62"/>
      <c r="CI891" s="62"/>
      <c r="CJ891" s="62"/>
      <c r="CK891" s="62"/>
      <c r="CL891" s="62"/>
      <c r="CM891" s="62"/>
      <c r="CN891" s="85">
        <v>475671</v>
      </c>
      <c r="CO891" s="85"/>
      <c r="CP891" s="85"/>
      <c r="CQ891" s="85"/>
      <c r="CR891" s="85"/>
      <c r="CS891" s="85"/>
      <c r="CT891" s="85"/>
      <c r="CU891" s="85"/>
      <c r="CV891" s="85"/>
      <c r="CW891" s="85"/>
      <c r="CX891" s="85"/>
      <c r="CY891" s="85"/>
      <c r="CZ891" s="85"/>
      <c r="DA891" s="85"/>
      <c r="DB891" s="59" t="s">
        <v>636</v>
      </c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 t="s">
        <v>646</v>
      </c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62" t="s">
        <v>86</v>
      </c>
      <c r="EA891" s="62"/>
      <c r="EB891" s="62"/>
      <c r="EC891" s="62"/>
      <c r="ED891" s="62"/>
      <c r="EE891" s="62"/>
      <c r="EF891" s="62"/>
      <c r="EG891" s="62"/>
      <c r="EH891" s="62"/>
      <c r="EI891" s="62"/>
      <c r="EJ891" s="62"/>
      <c r="EK891" s="62"/>
      <c r="EL891" s="62" t="s">
        <v>84</v>
      </c>
      <c r="EM891" s="62"/>
      <c r="EN891" s="62"/>
      <c r="EO891" s="62"/>
      <c r="EP891" s="62"/>
      <c r="EQ891" s="62"/>
      <c r="ER891" s="62"/>
      <c r="ES891" s="62"/>
      <c r="ET891" s="62"/>
      <c r="EU891" s="62"/>
      <c r="EV891" s="62"/>
      <c r="EW891" s="62"/>
      <c r="EX891" s="62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  <c r="JC891" s="29"/>
      <c r="JD891" s="29"/>
      <c r="JE891" s="29"/>
      <c r="JF891" s="29"/>
      <c r="JG891" s="29"/>
      <c r="JH891" s="29"/>
      <c r="JI891" s="29"/>
      <c r="JJ891" s="29"/>
      <c r="JK891" s="29"/>
      <c r="JL891" s="29"/>
      <c r="JM891" s="29"/>
      <c r="JN891" s="29"/>
      <c r="JO891" s="29"/>
      <c r="JP891" s="29"/>
      <c r="JQ891" s="29"/>
      <c r="JR891" s="29"/>
      <c r="JS891" s="29"/>
      <c r="JT891" s="29"/>
      <c r="JU891" s="29"/>
      <c r="JV891" s="29"/>
      <c r="JW891" s="29"/>
      <c r="JX891" s="29"/>
      <c r="JY891" s="29"/>
      <c r="JZ891" s="29"/>
      <c r="KA891" s="29"/>
      <c r="KB891" s="29"/>
      <c r="KC891" s="29"/>
      <c r="KD891" s="29"/>
      <c r="KE891" s="29"/>
      <c r="KF891" s="29"/>
      <c r="KG891" s="29"/>
    </row>
    <row r="892" spans="1:459" s="27" customFormat="1" ht="50.25" customHeight="1" x14ac:dyDescent="0.2">
      <c r="A892" s="43" t="s">
        <v>1121</v>
      </c>
      <c r="B892" s="44"/>
      <c r="C892" s="44"/>
      <c r="D892" s="44"/>
      <c r="E892" s="45"/>
      <c r="F892" s="76"/>
      <c r="G892" s="76"/>
      <c r="H892" s="76"/>
      <c r="I892" s="76"/>
      <c r="J892" s="76"/>
      <c r="K892" s="76"/>
      <c r="L892" s="76"/>
      <c r="M892" s="76"/>
      <c r="N892" s="76"/>
      <c r="O892" s="59"/>
      <c r="P892" s="59"/>
      <c r="Q892" s="59"/>
      <c r="R892" s="59"/>
      <c r="S892" s="59"/>
      <c r="T892" s="59"/>
      <c r="U892" s="59"/>
      <c r="V892" s="59"/>
      <c r="W892" s="59"/>
      <c r="X892" s="60" t="s">
        <v>622</v>
      </c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 t="s">
        <v>77</v>
      </c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84" t="s">
        <v>94</v>
      </c>
      <c r="AZ892" s="84"/>
      <c r="BA892" s="84"/>
      <c r="BB892" s="84"/>
      <c r="BC892" s="84"/>
      <c r="BD892" s="84"/>
      <c r="BE892" s="60" t="s">
        <v>95</v>
      </c>
      <c r="BF892" s="60"/>
      <c r="BG892" s="60"/>
      <c r="BH892" s="60"/>
      <c r="BI892" s="60"/>
      <c r="BJ892" s="60"/>
      <c r="BK892" s="60"/>
      <c r="BL892" s="60"/>
      <c r="BM892" s="60"/>
      <c r="BN892" s="58">
        <f>36+6</f>
        <v>42</v>
      </c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76" t="s">
        <v>22</v>
      </c>
      <c r="BZ892" s="76"/>
      <c r="CA892" s="76"/>
      <c r="CB892" s="76"/>
      <c r="CC892" s="76"/>
      <c r="CD892" s="76"/>
      <c r="CE892" s="62" t="s">
        <v>80</v>
      </c>
      <c r="CF892" s="62"/>
      <c r="CG892" s="62"/>
      <c r="CH892" s="62"/>
      <c r="CI892" s="62"/>
      <c r="CJ892" s="62"/>
      <c r="CK892" s="62"/>
      <c r="CL892" s="62"/>
      <c r="CM892" s="62"/>
      <c r="CN892" s="85">
        <v>1000000</v>
      </c>
      <c r="CO892" s="85"/>
      <c r="CP892" s="85"/>
      <c r="CQ892" s="85"/>
      <c r="CR892" s="85"/>
      <c r="CS892" s="85"/>
      <c r="CT892" s="85"/>
      <c r="CU892" s="85"/>
      <c r="CV892" s="85"/>
      <c r="CW892" s="85"/>
      <c r="CX892" s="85"/>
      <c r="CY892" s="85"/>
      <c r="CZ892" s="85"/>
      <c r="DA892" s="85"/>
      <c r="DB892" s="59" t="s">
        <v>636</v>
      </c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 t="s">
        <v>646</v>
      </c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62" t="s">
        <v>86</v>
      </c>
      <c r="EA892" s="62"/>
      <c r="EB892" s="62"/>
      <c r="EC892" s="62"/>
      <c r="ED892" s="62"/>
      <c r="EE892" s="62"/>
      <c r="EF892" s="62"/>
      <c r="EG892" s="62"/>
      <c r="EH892" s="62"/>
      <c r="EI892" s="62"/>
      <c r="EJ892" s="62"/>
      <c r="EK892" s="62"/>
      <c r="EL892" s="62" t="s">
        <v>84</v>
      </c>
      <c r="EM892" s="62"/>
      <c r="EN892" s="62"/>
      <c r="EO892" s="62"/>
      <c r="EP892" s="62"/>
      <c r="EQ892" s="62"/>
      <c r="ER892" s="62"/>
      <c r="ES892" s="62"/>
      <c r="ET892" s="62"/>
      <c r="EU892" s="62"/>
      <c r="EV892" s="62"/>
      <c r="EW892" s="62"/>
      <c r="EX892" s="62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  <c r="JC892" s="29"/>
      <c r="JD892" s="29"/>
      <c r="JE892" s="29"/>
      <c r="JF892" s="29"/>
      <c r="JG892" s="29"/>
      <c r="JH892" s="29"/>
      <c r="JI892" s="29"/>
      <c r="JJ892" s="29"/>
      <c r="JK892" s="29"/>
      <c r="JL892" s="29"/>
      <c r="JM892" s="29"/>
      <c r="JN892" s="29"/>
      <c r="JO892" s="29"/>
      <c r="JP892" s="29"/>
      <c r="JQ892" s="29"/>
      <c r="JR892" s="29"/>
      <c r="JS892" s="29"/>
      <c r="JT892" s="29"/>
      <c r="JU892" s="29"/>
      <c r="JV892" s="29"/>
      <c r="JW892" s="29"/>
      <c r="JX892" s="29"/>
      <c r="JY892" s="29"/>
      <c r="JZ892" s="29"/>
      <c r="KA892" s="29"/>
      <c r="KB892" s="29"/>
      <c r="KC892" s="29"/>
      <c r="KD892" s="29"/>
      <c r="KE892" s="29"/>
      <c r="KF892" s="29"/>
      <c r="KG892" s="29"/>
    </row>
    <row r="893" spans="1:459" s="27" customFormat="1" ht="43.5" customHeight="1" x14ac:dyDescent="0.2">
      <c r="A893" s="43" t="s">
        <v>1122</v>
      </c>
      <c r="B893" s="44"/>
      <c r="C893" s="44"/>
      <c r="D893" s="44"/>
      <c r="E893" s="45"/>
      <c r="F893" s="76"/>
      <c r="G893" s="76"/>
      <c r="H893" s="76"/>
      <c r="I893" s="76"/>
      <c r="J893" s="76"/>
      <c r="K893" s="76"/>
      <c r="L893" s="76"/>
      <c r="M893" s="76"/>
      <c r="N893" s="76"/>
      <c r="O893" s="59"/>
      <c r="P893" s="59"/>
      <c r="Q893" s="59"/>
      <c r="R893" s="59"/>
      <c r="S893" s="59"/>
      <c r="T893" s="59"/>
      <c r="U893" s="59"/>
      <c r="V893" s="59"/>
      <c r="W893" s="59"/>
      <c r="X893" s="60" t="s">
        <v>545</v>
      </c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 t="s">
        <v>77</v>
      </c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84" t="s">
        <v>78</v>
      </c>
      <c r="AZ893" s="84"/>
      <c r="BA893" s="84"/>
      <c r="BB893" s="84"/>
      <c r="BC893" s="84"/>
      <c r="BD893" s="84"/>
      <c r="BE893" s="60" t="s">
        <v>79</v>
      </c>
      <c r="BF893" s="60"/>
      <c r="BG893" s="60"/>
      <c r="BH893" s="60"/>
      <c r="BI893" s="60"/>
      <c r="BJ893" s="60"/>
      <c r="BK893" s="60"/>
      <c r="BL893" s="60"/>
      <c r="BM893" s="60"/>
      <c r="BN893" s="76" t="s">
        <v>74</v>
      </c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76" t="s">
        <v>22</v>
      </c>
      <c r="BZ893" s="76"/>
      <c r="CA893" s="76"/>
      <c r="CB893" s="76"/>
      <c r="CC893" s="76"/>
      <c r="CD893" s="76"/>
      <c r="CE893" s="62" t="s">
        <v>80</v>
      </c>
      <c r="CF893" s="62"/>
      <c r="CG893" s="62"/>
      <c r="CH893" s="62"/>
      <c r="CI893" s="62"/>
      <c r="CJ893" s="62"/>
      <c r="CK893" s="62"/>
      <c r="CL893" s="62"/>
      <c r="CM893" s="62"/>
      <c r="CN893" s="85">
        <v>1000000</v>
      </c>
      <c r="CO893" s="85"/>
      <c r="CP893" s="85"/>
      <c r="CQ893" s="85"/>
      <c r="CR893" s="85"/>
      <c r="CS893" s="85"/>
      <c r="CT893" s="85"/>
      <c r="CU893" s="85"/>
      <c r="CV893" s="85"/>
      <c r="CW893" s="85"/>
      <c r="CX893" s="85"/>
      <c r="CY893" s="85"/>
      <c r="CZ893" s="85"/>
      <c r="DA893" s="85"/>
      <c r="DB893" s="59" t="s">
        <v>636</v>
      </c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 t="s">
        <v>646</v>
      </c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62" t="s">
        <v>86</v>
      </c>
      <c r="EA893" s="62"/>
      <c r="EB893" s="62"/>
      <c r="EC893" s="62"/>
      <c r="ED893" s="62"/>
      <c r="EE893" s="62"/>
      <c r="EF893" s="62"/>
      <c r="EG893" s="62"/>
      <c r="EH893" s="62"/>
      <c r="EI893" s="62"/>
      <c r="EJ893" s="62"/>
      <c r="EK893" s="62"/>
      <c r="EL893" s="62" t="s">
        <v>84</v>
      </c>
      <c r="EM893" s="62"/>
      <c r="EN893" s="62"/>
      <c r="EO893" s="62"/>
      <c r="EP893" s="62"/>
      <c r="EQ893" s="62"/>
      <c r="ER893" s="62"/>
      <c r="ES893" s="62"/>
      <c r="ET893" s="62"/>
      <c r="EU893" s="62"/>
      <c r="EV893" s="62"/>
      <c r="EW893" s="62"/>
      <c r="EX893" s="62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  <c r="JC893" s="29"/>
      <c r="JD893" s="29"/>
      <c r="JE893" s="29"/>
      <c r="JF893" s="29"/>
      <c r="JG893" s="29"/>
      <c r="JH893" s="29"/>
      <c r="JI893" s="29"/>
      <c r="JJ893" s="29"/>
      <c r="JK893" s="29"/>
      <c r="JL893" s="29"/>
      <c r="JM893" s="29"/>
      <c r="JN893" s="29"/>
      <c r="JO893" s="29"/>
      <c r="JP893" s="29"/>
      <c r="JQ893" s="29"/>
      <c r="JR893" s="29"/>
      <c r="JS893" s="29"/>
      <c r="JT893" s="29"/>
      <c r="JU893" s="29"/>
      <c r="JV893" s="29"/>
      <c r="JW893" s="29"/>
      <c r="JX893" s="29"/>
      <c r="JY893" s="29"/>
      <c r="JZ893" s="29"/>
      <c r="KA893" s="29"/>
      <c r="KB893" s="29"/>
      <c r="KC893" s="29"/>
      <c r="KD893" s="29"/>
      <c r="KE893" s="29"/>
      <c r="KF893" s="29"/>
      <c r="KG893" s="29"/>
    </row>
    <row r="894" spans="1:459" s="27" customFormat="1" ht="43.5" customHeight="1" x14ac:dyDescent="0.2">
      <c r="A894" s="43" t="s">
        <v>1123</v>
      </c>
      <c r="B894" s="44"/>
      <c r="C894" s="44"/>
      <c r="D894" s="44"/>
      <c r="E894" s="45"/>
      <c r="F894" s="76"/>
      <c r="G894" s="76"/>
      <c r="H894" s="76"/>
      <c r="I894" s="76"/>
      <c r="J894" s="76"/>
      <c r="K894" s="76"/>
      <c r="L894" s="76"/>
      <c r="M894" s="76"/>
      <c r="N894" s="76"/>
      <c r="O894" s="59"/>
      <c r="P894" s="59"/>
      <c r="Q894" s="59"/>
      <c r="R894" s="59"/>
      <c r="S894" s="59"/>
      <c r="T894" s="59"/>
      <c r="U894" s="59"/>
      <c r="V894" s="59"/>
      <c r="W894" s="59"/>
      <c r="X894" s="60" t="s">
        <v>372</v>
      </c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 t="s">
        <v>77</v>
      </c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84" t="s">
        <v>78</v>
      </c>
      <c r="AZ894" s="84"/>
      <c r="BA894" s="84"/>
      <c r="BB894" s="84"/>
      <c r="BC894" s="84"/>
      <c r="BD894" s="84"/>
      <c r="BE894" s="60" t="s">
        <v>79</v>
      </c>
      <c r="BF894" s="60"/>
      <c r="BG894" s="60"/>
      <c r="BH894" s="60"/>
      <c r="BI894" s="60"/>
      <c r="BJ894" s="60"/>
      <c r="BK894" s="60"/>
      <c r="BL894" s="60"/>
      <c r="BM894" s="60"/>
      <c r="BN894" s="81">
        <v>1</v>
      </c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76" t="s">
        <v>22</v>
      </c>
      <c r="BZ894" s="76"/>
      <c r="CA894" s="76"/>
      <c r="CB894" s="76"/>
      <c r="CC894" s="76"/>
      <c r="CD894" s="76"/>
      <c r="CE894" s="62" t="s">
        <v>80</v>
      </c>
      <c r="CF894" s="62"/>
      <c r="CG894" s="62"/>
      <c r="CH894" s="62"/>
      <c r="CI894" s="62"/>
      <c r="CJ894" s="62"/>
      <c r="CK894" s="62"/>
      <c r="CL894" s="62"/>
      <c r="CM894" s="62"/>
      <c r="CN894" s="61">
        <v>1200000</v>
      </c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59" t="s">
        <v>636</v>
      </c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 t="s">
        <v>646</v>
      </c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62" t="s">
        <v>86</v>
      </c>
      <c r="EA894" s="62"/>
      <c r="EB894" s="62"/>
      <c r="EC894" s="62"/>
      <c r="ED894" s="62"/>
      <c r="EE894" s="62"/>
      <c r="EF894" s="62"/>
      <c r="EG894" s="62"/>
      <c r="EH894" s="62"/>
      <c r="EI894" s="62"/>
      <c r="EJ894" s="62"/>
      <c r="EK894" s="62"/>
      <c r="EL894" s="62" t="s">
        <v>84</v>
      </c>
      <c r="EM894" s="62"/>
      <c r="EN894" s="62"/>
      <c r="EO894" s="62"/>
      <c r="EP894" s="62"/>
      <c r="EQ894" s="62"/>
      <c r="ER894" s="62"/>
      <c r="ES894" s="62"/>
      <c r="ET894" s="62"/>
      <c r="EU894" s="62"/>
      <c r="EV894" s="62"/>
      <c r="EW894" s="62"/>
      <c r="EX894" s="62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  <c r="JC894" s="29"/>
      <c r="JD894" s="29"/>
      <c r="JE894" s="29"/>
      <c r="JF894" s="29"/>
      <c r="JG894" s="29"/>
      <c r="JH894" s="29"/>
      <c r="JI894" s="29"/>
      <c r="JJ894" s="29"/>
      <c r="JK894" s="29"/>
      <c r="JL894" s="29"/>
      <c r="JM894" s="29"/>
      <c r="JN894" s="29"/>
      <c r="JO894" s="29"/>
      <c r="JP894" s="29"/>
      <c r="JQ894" s="29"/>
      <c r="JR894" s="29"/>
      <c r="JS894" s="29"/>
      <c r="JT894" s="29"/>
      <c r="JU894" s="29"/>
      <c r="JV894" s="29"/>
      <c r="JW894" s="29"/>
      <c r="JX894" s="29"/>
      <c r="JY894" s="29"/>
      <c r="JZ894" s="29"/>
      <c r="KA894" s="29"/>
      <c r="KB894" s="29"/>
      <c r="KC894" s="29"/>
      <c r="KD894" s="29"/>
      <c r="KE894" s="29"/>
      <c r="KF894" s="29"/>
      <c r="KG894" s="29"/>
    </row>
    <row r="895" spans="1:459" s="27" customFormat="1" ht="43.5" customHeight="1" x14ac:dyDescent="0.2">
      <c r="A895" s="43" t="s">
        <v>1124</v>
      </c>
      <c r="B895" s="44"/>
      <c r="C895" s="44"/>
      <c r="D895" s="44"/>
      <c r="E895" s="45"/>
      <c r="F895" s="76"/>
      <c r="G895" s="76"/>
      <c r="H895" s="76"/>
      <c r="I895" s="76"/>
      <c r="J895" s="76"/>
      <c r="K895" s="76"/>
      <c r="L895" s="76"/>
      <c r="M895" s="76"/>
      <c r="N895" s="76"/>
      <c r="O895" s="59"/>
      <c r="P895" s="59"/>
      <c r="Q895" s="59"/>
      <c r="R895" s="59"/>
      <c r="S895" s="59"/>
      <c r="T895" s="59"/>
      <c r="U895" s="59"/>
      <c r="V895" s="59"/>
      <c r="W895" s="59"/>
      <c r="X895" s="60" t="s">
        <v>542</v>
      </c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 t="s">
        <v>77</v>
      </c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84" t="s">
        <v>94</v>
      </c>
      <c r="AZ895" s="84"/>
      <c r="BA895" s="84"/>
      <c r="BB895" s="84"/>
      <c r="BC895" s="84"/>
      <c r="BD895" s="84"/>
      <c r="BE895" s="60" t="s">
        <v>95</v>
      </c>
      <c r="BF895" s="60"/>
      <c r="BG895" s="60"/>
      <c r="BH895" s="60"/>
      <c r="BI895" s="60"/>
      <c r="BJ895" s="60"/>
      <c r="BK895" s="60"/>
      <c r="BL895" s="60"/>
      <c r="BM895" s="60"/>
      <c r="BN895" s="59" t="s">
        <v>630</v>
      </c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76" t="s">
        <v>22</v>
      </c>
      <c r="BZ895" s="76"/>
      <c r="CA895" s="76"/>
      <c r="CB895" s="76"/>
      <c r="CC895" s="76"/>
      <c r="CD895" s="76"/>
      <c r="CE895" s="62" t="s">
        <v>80</v>
      </c>
      <c r="CF895" s="62"/>
      <c r="CG895" s="62"/>
      <c r="CH895" s="62"/>
      <c r="CI895" s="62"/>
      <c r="CJ895" s="62"/>
      <c r="CK895" s="62"/>
      <c r="CL895" s="62"/>
      <c r="CM895" s="62"/>
      <c r="CN895" s="85">
        <v>300000</v>
      </c>
      <c r="CO895" s="85"/>
      <c r="CP895" s="85"/>
      <c r="CQ895" s="85"/>
      <c r="CR895" s="85"/>
      <c r="CS895" s="85"/>
      <c r="CT895" s="85"/>
      <c r="CU895" s="85"/>
      <c r="CV895" s="85"/>
      <c r="CW895" s="85"/>
      <c r="CX895" s="85"/>
      <c r="CY895" s="85"/>
      <c r="CZ895" s="85"/>
      <c r="DA895" s="85"/>
      <c r="DB895" s="59" t="s">
        <v>636</v>
      </c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 t="s">
        <v>646</v>
      </c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62" t="s">
        <v>86</v>
      </c>
      <c r="EA895" s="62"/>
      <c r="EB895" s="62"/>
      <c r="EC895" s="62"/>
      <c r="ED895" s="62"/>
      <c r="EE895" s="62"/>
      <c r="EF895" s="62"/>
      <c r="EG895" s="62"/>
      <c r="EH895" s="62"/>
      <c r="EI895" s="62"/>
      <c r="EJ895" s="62"/>
      <c r="EK895" s="62"/>
      <c r="EL895" s="62" t="s">
        <v>84</v>
      </c>
      <c r="EM895" s="62"/>
      <c r="EN895" s="62"/>
      <c r="EO895" s="62"/>
      <c r="EP895" s="62"/>
      <c r="EQ895" s="62"/>
      <c r="ER895" s="62"/>
      <c r="ES895" s="62"/>
      <c r="ET895" s="62"/>
      <c r="EU895" s="62"/>
      <c r="EV895" s="62"/>
      <c r="EW895" s="62"/>
      <c r="EX895" s="62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  <c r="JC895" s="29"/>
      <c r="JD895" s="29"/>
      <c r="JE895" s="29"/>
      <c r="JF895" s="29"/>
      <c r="JG895" s="29"/>
      <c r="JH895" s="29"/>
      <c r="JI895" s="29"/>
      <c r="JJ895" s="29"/>
      <c r="JK895" s="29"/>
      <c r="JL895" s="29"/>
      <c r="JM895" s="29"/>
      <c r="JN895" s="29"/>
      <c r="JO895" s="29"/>
      <c r="JP895" s="29"/>
      <c r="JQ895" s="29"/>
      <c r="JR895" s="29"/>
      <c r="JS895" s="29"/>
      <c r="JT895" s="29"/>
      <c r="JU895" s="29"/>
      <c r="JV895" s="29"/>
      <c r="JW895" s="29"/>
      <c r="JX895" s="29"/>
      <c r="JY895" s="29"/>
      <c r="JZ895" s="29"/>
      <c r="KA895" s="29"/>
      <c r="KB895" s="29"/>
      <c r="KC895" s="29"/>
      <c r="KD895" s="29"/>
      <c r="KE895" s="29"/>
      <c r="KF895" s="29"/>
      <c r="KG895" s="29"/>
    </row>
    <row r="896" spans="1:459" s="27" customFormat="1" ht="41.25" customHeight="1" x14ac:dyDescent="0.2">
      <c r="A896" s="43" t="s">
        <v>1125</v>
      </c>
      <c r="B896" s="44"/>
      <c r="C896" s="44"/>
      <c r="D896" s="44"/>
      <c r="E896" s="45"/>
      <c r="F896" s="76"/>
      <c r="G896" s="76"/>
      <c r="H896" s="76"/>
      <c r="I896" s="76"/>
      <c r="J896" s="76"/>
      <c r="K896" s="76"/>
      <c r="L896" s="76"/>
      <c r="M896" s="76"/>
      <c r="N896" s="76"/>
      <c r="O896" s="58"/>
      <c r="P896" s="59"/>
      <c r="Q896" s="59"/>
      <c r="R896" s="59"/>
      <c r="S896" s="59"/>
      <c r="T896" s="59"/>
      <c r="U896" s="59"/>
      <c r="V896" s="59"/>
      <c r="W896" s="59"/>
      <c r="X896" s="60" t="s">
        <v>623</v>
      </c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 t="s">
        <v>77</v>
      </c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84" t="s">
        <v>313</v>
      </c>
      <c r="AZ896" s="84"/>
      <c r="BA896" s="84"/>
      <c r="BB896" s="84"/>
      <c r="BC896" s="84"/>
      <c r="BD896" s="84"/>
      <c r="BE896" s="60" t="s">
        <v>313</v>
      </c>
      <c r="BF896" s="60"/>
      <c r="BG896" s="60"/>
      <c r="BH896" s="60"/>
      <c r="BI896" s="60"/>
      <c r="BJ896" s="60"/>
      <c r="BK896" s="60"/>
      <c r="BL896" s="60"/>
      <c r="BM896" s="60"/>
      <c r="BN896" s="76" t="s">
        <v>126</v>
      </c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76" t="s">
        <v>22</v>
      </c>
      <c r="BZ896" s="76"/>
      <c r="CA896" s="76"/>
      <c r="CB896" s="76"/>
      <c r="CC896" s="76"/>
      <c r="CD896" s="76"/>
      <c r="CE896" s="62" t="s">
        <v>80</v>
      </c>
      <c r="CF896" s="62"/>
      <c r="CG896" s="62"/>
      <c r="CH896" s="62"/>
      <c r="CI896" s="62"/>
      <c r="CJ896" s="62"/>
      <c r="CK896" s="62"/>
      <c r="CL896" s="62"/>
      <c r="CM896" s="62"/>
      <c r="CN896" s="85">
        <v>505000</v>
      </c>
      <c r="CO896" s="85"/>
      <c r="CP896" s="85"/>
      <c r="CQ896" s="85"/>
      <c r="CR896" s="85"/>
      <c r="CS896" s="85"/>
      <c r="CT896" s="85"/>
      <c r="CU896" s="85"/>
      <c r="CV896" s="85"/>
      <c r="CW896" s="85"/>
      <c r="CX896" s="85"/>
      <c r="CY896" s="85"/>
      <c r="CZ896" s="85"/>
      <c r="DA896" s="85"/>
      <c r="DB896" s="59" t="s">
        <v>636</v>
      </c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 t="s">
        <v>646</v>
      </c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62" t="s">
        <v>86</v>
      </c>
      <c r="EA896" s="62"/>
      <c r="EB896" s="62"/>
      <c r="EC896" s="62"/>
      <c r="ED896" s="62"/>
      <c r="EE896" s="62"/>
      <c r="EF896" s="62"/>
      <c r="EG896" s="62"/>
      <c r="EH896" s="62"/>
      <c r="EI896" s="62"/>
      <c r="EJ896" s="62"/>
      <c r="EK896" s="62"/>
      <c r="EL896" s="62" t="s">
        <v>84</v>
      </c>
      <c r="EM896" s="62"/>
      <c r="EN896" s="62"/>
      <c r="EO896" s="62"/>
      <c r="EP896" s="62"/>
      <c r="EQ896" s="62"/>
      <c r="ER896" s="62"/>
      <c r="ES896" s="62"/>
      <c r="ET896" s="62"/>
      <c r="EU896" s="62"/>
      <c r="EV896" s="62"/>
      <c r="EW896" s="62"/>
      <c r="EX896" s="62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  <c r="JC896" s="29"/>
      <c r="JD896" s="29"/>
      <c r="JE896" s="29"/>
      <c r="JF896" s="29"/>
      <c r="JG896" s="29"/>
      <c r="JH896" s="29"/>
      <c r="JI896" s="29"/>
      <c r="JJ896" s="29"/>
      <c r="JK896" s="29"/>
      <c r="JL896" s="29"/>
      <c r="JM896" s="29"/>
      <c r="JN896" s="29"/>
      <c r="JO896" s="29"/>
      <c r="JP896" s="29"/>
      <c r="JQ896" s="29"/>
      <c r="JR896" s="29"/>
      <c r="JS896" s="29"/>
      <c r="JT896" s="29"/>
      <c r="JU896" s="29"/>
      <c r="JV896" s="29"/>
      <c r="JW896" s="29"/>
      <c r="JX896" s="29"/>
      <c r="JY896" s="29"/>
      <c r="JZ896" s="29"/>
      <c r="KA896" s="29"/>
      <c r="KB896" s="29"/>
      <c r="KC896" s="29"/>
      <c r="KD896" s="29"/>
      <c r="KE896" s="29"/>
      <c r="KF896" s="29"/>
      <c r="KG896" s="29"/>
    </row>
    <row r="897" spans="1:459" s="27" customFormat="1" ht="39.75" customHeight="1" x14ac:dyDescent="0.2">
      <c r="A897" s="43" t="s">
        <v>1126</v>
      </c>
      <c r="B897" s="44"/>
      <c r="C897" s="44"/>
      <c r="D897" s="44"/>
      <c r="E897" s="45"/>
      <c r="F897" s="76"/>
      <c r="G897" s="76"/>
      <c r="H897" s="76"/>
      <c r="I897" s="76"/>
      <c r="J897" s="76"/>
      <c r="K897" s="76"/>
      <c r="L897" s="76"/>
      <c r="M897" s="76"/>
      <c r="N897" s="76"/>
      <c r="O897" s="58"/>
      <c r="P897" s="59"/>
      <c r="Q897" s="59"/>
      <c r="R897" s="59"/>
      <c r="S897" s="59"/>
      <c r="T897" s="59"/>
      <c r="U897" s="59"/>
      <c r="V897" s="59"/>
      <c r="W897" s="59"/>
      <c r="X897" s="60" t="s">
        <v>117</v>
      </c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 t="s">
        <v>77</v>
      </c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84" t="s">
        <v>94</v>
      </c>
      <c r="AZ897" s="84"/>
      <c r="BA897" s="84"/>
      <c r="BB897" s="84"/>
      <c r="BC897" s="84"/>
      <c r="BD897" s="84"/>
      <c r="BE897" s="60" t="s">
        <v>95</v>
      </c>
      <c r="BF897" s="60"/>
      <c r="BG897" s="60"/>
      <c r="BH897" s="60"/>
      <c r="BI897" s="60"/>
      <c r="BJ897" s="60"/>
      <c r="BK897" s="60"/>
      <c r="BL897" s="60"/>
      <c r="BM897" s="60"/>
      <c r="BN897" s="59" t="s">
        <v>590</v>
      </c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76" t="s">
        <v>22</v>
      </c>
      <c r="BZ897" s="76"/>
      <c r="CA897" s="76"/>
      <c r="CB897" s="76"/>
      <c r="CC897" s="76"/>
      <c r="CD897" s="76"/>
      <c r="CE897" s="62" t="s">
        <v>80</v>
      </c>
      <c r="CF897" s="62"/>
      <c r="CG897" s="62"/>
      <c r="CH897" s="62"/>
      <c r="CI897" s="62"/>
      <c r="CJ897" s="62"/>
      <c r="CK897" s="62"/>
      <c r="CL897" s="62"/>
      <c r="CM897" s="62"/>
      <c r="CN897" s="61">
        <v>317337</v>
      </c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59" t="s">
        <v>636</v>
      </c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 t="s">
        <v>646</v>
      </c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62" t="s">
        <v>86</v>
      </c>
      <c r="EA897" s="62"/>
      <c r="EB897" s="62"/>
      <c r="EC897" s="62"/>
      <c r="ED897" s="62"/>
      <c r="EE897" s="62"/>
      <c r="EF897" s="62"/>
      <c r="EG897" s="62"/>
      <c r="EH897" s="62"/>
      <c r="EI897" s="62"/>
      <c r="EJ897" s="62"/>
      <c r="EK897" s="62"/>
      <c r="EL897" s="62" t="s">
        <v>84</v>
      </c>
      <c r="EM897" s="62"/>
      <c r="EN897" s="62"/>
      <c r="EO897" s="62"/>
      <c r="EP897" s="62"/>
      <c r="EQ897" s="62"/>
      <c r="ER897" s="62"/>
      <c r="ES897" s="62"/>
      <c r="ET897" s="62"/>
      <c r="EU897" s="62"/>
      <c r="EV897" s="62"/>
      <c r="EW897" s="62"/>
      <c r="EX897" s="62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  <c r="JC897" s="29"/>
      <c r="JD897" s="29"/>
      <c r="JE897" s="29"/>
      <c r="JF897" s="29"/>
      <c r="JG897" s="29"/>
      <c r="JH897" s="29"/>
      <c r="JI897" s="29"/>
      <c r="JJ897" s="29"/>
      <c r="JK897" s="29"/>
      <c r="JL897" s="29"/>
      <c r="JM897" s="29"/>
      <c r="JN897" s="29"/>
      <c r="JO897" s="29"/>
      <c r="JP897" s="29"/>
      <c r="JQ897" s="29"/>
      <c r="JR897" s="29"/>
      <c r="JS897" s="29"/>
      <c r="JT897" s="29"/>
      <c r="JU897" s="29"/>
      <c r="JV897" s="29"/>
      <c r="JW897" s="29"/>
      <c r="JX897" s="29"/>
      <c r="JY897" s="29"/>
      <c r="JZ897" s="29"/>
      <c r="KA897" s="29"/>
      <c r="KB897" s="29"/>
      <c r="KC897" s="29"/>
      <c r="KD897" s="29"/>
      <c r="KE897" s="29"/>
      <c r="KF897" s="29"/>
      <c r="KG897" s="29"/>
    </row>
    <row r="898" spans="1:459" s="27" customFormat="1" ht="42" customHeight="1" x14ac:dyDescent="0.2">
      <c r="A898" s="43" t="s">
        <v>1127</v>
      </c>
      <c r="B898" s="44"/>
      <c r="C898" s="44"/>
      <c r="D898" s="44"/>
      <c r="E898" s="45"/>
      <c r="F898" s="76"/>
      <c r="G898" s="76"/>
      <c r="H898" s="76"/>
      <c r="I898" s="76"/>
      <c r="J898" s="76"/>
      <c r="K898" s="76"/>
      <c r="L898" s="76"/>
      <c r="M898" s="76"/>
      <c r="N898" s="76"/>
      <c r="O898" s="58"/>
      <c r="P898" s="58"/>
      <c r="Q898" s="58"/>
      <c r="R898" s="58"/>
      <c r="S898" s="58"/>
      <c r="T898" s="58"/>
      <c r="U898" s="58"/>
      <c r="V898" s="58"/>
      <c r="W898" s="58"/>
      <c r="X898" s="60" t="s">
        <v>375</v>
      </c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 t="s">
        <v>77</v>
      </c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84" t="s">
        <v>78</v>
      </c>
      <c r="AZ898" s="84"/>
      <c r="BA898" s="84"/>
      <c r="BB898" s="84"/>
      <c r="BC898" s="84"/>
      <c r="BD898" s="84"/>
      <c r="BE898" s="60" t="s">
        <v>79</v>
      </c>
      <c r="BF898" s="60"/>
      <c r="BG898" s="60"/>
      <c r="BH898" s="60"/>
      <c r="BI898" s="60"/>
      <c r="BJ898" s="60"/>
      <c r="BK898" s="60"/>
      <c r="BL898" s="60"/>
      <c r="BM898" s="60"/>
      <c r="BN898" s="59" t="s">
        <v>74</v>
      </c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76" t="s">
        <v>22</v>
      </c>
      <c r="BZ898" s="76"/>
      <c r="CA898" s="76"/>
      <c r="CB898" s="76"/>
      <c r="CC898" s="76"/>
      <c r="CD898" s="76"/>
      <c r="CE898" s="62" t="s">
        <v>80</v>
      </c>
      <c r="CF898" s="62"/>
      <c r="CG898" s="62"/>
      <c r="CH898" s="62"/>
      <c r="CI898" s="62"/>
      <c r="CJ898" s="62"/>
      <c r="CK898" s="62"/>
      <c r="CL898" s="62"/>
      <c r="CM898" s="62"/>
      <c r="CN898" s="85">
        <v>830000</v>
      </c>
      <c r="CO898" s="85"/>
      <c r="CP898" s="85"/>
      <c r="CQ898" s="85"/>
      <c r="CR898" s="85"/>
      <c r="CS898" s="85"/>
      <c r="CT898" s="85"/>
      <c r="CU898" s="85"/>
      <c r="CV898" s="85"/>
      <c r="CW898" s="85"/>
      <c r="CX898" s="85"/>
      <c r="CY898" s="85"/>
      <c r="CZ898" s="85"/>
      <c r="DA898" s="85"/>
      <c r="DB898" s="59" t="s">
        <v>636</v>
      </c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 t="s">
        <v>646</v>
      </c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62" t="s">
        <v>86</v>
      </c>
      <c r="EA898" s="62"/>
      <c r="EB898" s="62"/>
      <c r="EC898" s="62"/>
      <c r="ED898" s="62"/>
      <c r="EE898" s="62"/>
      <c r="EF898" s="62"/>
      <c r="EG898" s="62"/>
      <c r="EH898" s="62"/>
      <c r="EI898" s="62"/>
      <c r="EJ898" s="62"/>
      <c r="EK898" s="62"/>
      <c r="EL898" s="62" t="s">
        <v>84</v>
      </c>
      <c r="EM898" s="62"/>
      <c r="EN898" s="62"/>
      <c r="EO898" s="62"/>
      <c r="EP898" s="62"/>
      <c r="EQ898" s="62"/>
      <c r="ER898" s="62"/>
      <c r="ES898" s="62"/>
      <c r="ET898" s="62"/>
      <c r="EU898" s="62"/>
      <c r="EV898" s="62"/>
      <c r="EW898" s="62"/>
      <c r="EX898" s="62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  <c r="JC898" s="29"/>
      <c r="JD898" s="29"/>
      <c r="JE898" s="29"/>
      <c r="JF898" s="29"/>
      <c r="JG898" s="29"/>
      <c r="JH898" s="29"/>
      <c r="JI898" s="29"/>
      <c r="JJ898" s="29"/>
      <c r="JK898" s="29"/>
      <c r="JL898" s="29"/>
      <c r="JM898" s="29"/>
      <c r="JN898" s="29"/>
      <c r="JO898" s="29"/>
      <c r="JP898" s="29"/>
      <c r="JQ898" s="29"/>
      <c r="JR898" s="29"/>
      <c r="JS898" s="29"/>
      <c r="JT898" s="29"/>
      <c r="JU898" s="29"/>
      <c r="JV898" s="29"/>
      <c r="JW898" s="29"/>
      <c r="JX898" s="29"/>
      <c r="JY898" s="29"/>
      <c r="JZ898" s="29"/>
      <c r="KA898" s="29"/>
      <c r="KB898" s="29"/>
      <c r="KC898" s="29"/>
      <c r="KD898" s="29"/>
      <c r="KE898" s="29"/>
      <c r="KF898" s="29"/>
      <c r="KG898" s="29"/>
    </row>
    <row r="899" spans="1:459" s="27" customFormat="1" ht="50.25" customHeight="1" x14ac:dyDescent="0.2">
      <c r="A899" s="43" t="s">
        <v>1128</v>
      </c>
      <c r="B899" s="44"/>
      <c r="C899" s="44"/>
      <c r="D899" s="44"/>
      <c r="E899" s="45"/>
      <c r="F899" s="76"/>
      <c r="G899" s="76"/>
      <c r="H899" s="76"/>
      <c r="I899" s="76"/>
      <c r="J899" s="76"/>
      <c r="K899" s="76"/>
      <c r="L899" s="76"/>
      <c r="M899" s="76"/>
      <c r="N899" s="76"/>
      <c r="O899" s="58"/>
      <c r="P899" s="59"/>
      <c r="Q899" s="59"/>
      <c r="R899" s="59"/>
      <c r="S899" s="59"/>
      <c r="T899" s="59"/>
      <c r="U899" s="59"/>
      <c r="V899" s="59"/>
      <c r="W899" s="59"/>
      <c r="X899" s="60" t="s">
        <v>541</v>
      </c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 t="s">
        <v>77</v>
      </c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84" t="s">
        <v>78</v>
      </c>
      <c r="AZ899" s="84"/>
      <c r="BA899" s="84"/>
      <c r="BB899" s="84"/>
      <c r="BC899" s="84"/>
      <c r="BD899" s="84"/>
      <c r="BE899" s="60" t="s">
        <v>79</v>
      </c>
      <c r="BF899" s="60"/>
      <c r="BG899" s="60"/>
      <c r="BH899" s="60"/>
      <c r="BI899" s="60"/>
      <c r="BJ899" s="60"/>
      <c r="BK899" s="60"/>
      <c r="BL899" s="60"/>
      <c r="BM899" s="60"/>
      <c r="BN899" s="59" t="s">
        <v>74</v>
      </c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76" t="s">
        <v>22</v>
      </c>
      <c r="BZ899" s="76"/>
      <c r="CA899" s="76"/>
      <c r="CB899" s="76"/>
      <c r="CC899" s="76"/>
      <c r="CD899" s="76"/>
      <c r="CE899" s="62" t="s">
        <v>80</v>
      </c>
      <c r="CF899" s="62"/>
      <c r="CG899" s="62"/>
      <c r="CH899" s="62"/>
      <c r="CI899" s="62"/>
      <c r="CJ899" s="62"/>
      <c r="CK899" s="62"/>
      <c r="CL899" s="62"/>
      <c r="CM899" s="62"/>
      <c r="CN899" s="61">
        <v>1300000</v>
      </c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59" t="s">
        <v>636</v>
      </c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 t="s">
        <v>646</v>
      </c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62" t="s">
        <v>86</v>
      </c>
      <c r="EA899" s="62"/>
      <c r="EB899" s="62"/>
      <c r="EC899" s="62"/>
      <c r="ED899" s="62"/>
      <c r="EE899" s="62"/>
      <c r="EF899" s="62"/>
      <c r="EG899" s="62"/>
      <c r="EH899" s="62"/>
      <c r="EI899" s="62"/>
      <c r="EJ899" s="62"/>
      <c r="EK899" s="62"/>
      <c r="EL899" s="62" t="s">
        <v>84</v>
      </c>
      <c r="EM899" s="62"/>
      <c r="EN899" s="62"/>
      <c r="EO899" s="62"/>
      <c r="EP899" s="62"/>
      <c r="EQ899" s="62"/>
      <c r="ER899" s="62"/>
      <c r="ES899" s="62"/>
      <c r="ET899" s="62"/>
      <c r="EU899" s="62"/>
      <c r="EV899" s="62"/>
      <c r="EW899" s="62"/>
      <c r="EX899" s="62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  <c r="JC899" s="29"/>
      <c r="JD899" s="29"/>
      <c r="JE899" s="29"/>
      <c r="JF899" s="29"/>
      <c r="JG899" s="29"/>
      <c r="JH899" s="29"/>
      <c r="JI899" s="29"/>
      <c r="JJ899" s="29"/>
      <c r="JK899" s="29"/>
      <c r="JL899" s="29"/>
      <c r="JM899" s="29"/>
      <c r="JN899" s="29"/>
      <c r="JO899" s="29"/>
      <c r="JP899" s="29"/>
      <c r="JQ899" s="29"/>
      <c r="JR899" s="29"/>
      <c r="JS899" s="29"/>
      <c r="JT899" s="29"/>
      <c r="JU899" s="29"/>
      <c r="JV899" s="29"/>
      <c r="JW899" s="29"/>
      <c r="JX899" s="29"/>
      <c r="JY899" s="29"/>
      <c r="JZ899" s="29"/>
      <c r="KA899" s="29"/>
      <c r="KB899" s="29"/>
      <c r="KC899" s="29"/>
      <c r="KD899" s="29"/>
      <c r="KE899" s="29"/>
      <c r="KF899" s="29"/>
      <c r="KG899" s="29"/>
    </row>
    <row r="900" spans="1:459" s="20" customFormat="1" ht="39.75" customHeight="1" x14ac:dyDescent="0.2">
      <c r="A900" s="43" t="s">
        <v>1129</v>
      </c>
      <c r="B900" s="44"/>
      <c r="C900" s="44"/>
      <c r="D900" s="44"/>
      <c r="E900" s="45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60" t="s">
        <v>370</v>
      </c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 t="s">
        <v>77</v>
      </c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84" t="s">
        <v>94</v>
      </c>
      <c r="AZ900" s="84"/>
      <c r="BA900" s="84"/>
      <c r="BB900" s="84"/>
      <c r="BC900" s="84"/>
      <c r="BD900" s="84"/>
      <c r="BE900" s="60" t="s">
        <v>95</v>
      </c>
      <c r="BF900" s="60"/>
      <c r="BG900" s="60"/>
      <c r="BH900" s="60"/>
      <c r="BI900" s="60"/>
      <c r="BJ900" s="60"/>
      <c r="BK900" s="60"/>
      <c r="BL900" s="60"/>
      <c r="BM900" s="60"/>
      <c r="BN900" s="59" t="s">
        <v>631</v>
      </c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  <c r="BY900" s="76" t="s">
        <v>22</v>
      </c>
      <c r="BZ900" s="76"/>
      <c r="CA900" s="76"/>
      <c r="CB900" s="76"/>
      <c r="CC900" s="76"/>
      <c r="CD900" s="76"/>
      <c r="CE900" s="62" t="s">
        <v>80</v>
      </c>
      <c r="CF900" s="62"/>
      <c r="CG900" s="62"/>
      <c r="CH900" s="62"/>
      <c r="CI900" s="62"/>
      <c r="CJ900" s="62"/>
      <c r="CK900" s="62"/>
      <c r="CL900" s="62"/>
      <c r="CM900" s="62"/>
      <c r="CN900" s="85">
        <v>1127600</v>
      </c>
      <c r="CO900" s="85"/>
      <c r="CP900" s="85"/>
      <c r="CQ900" s="85"/>
      <c r="CR900" s="85"/>
      <c r="CS900" s="85"/>
      <c r="CT900" s="85"/>
      <c r="CU900" s="85"/>
      <c r="CV900" s="85"/>
      <c r="CW900" s="85"/>
      <c r="CX900" s="85"/>
      <c r="CY900" s="85"/>
      <c r="CZ900" s="85"/>
      <c r="DA900" s="85"/>
      <c r="DB900" s="59" t="s">
        <v>636</v>
      </c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 t="s">
        <v>646</v>
      </c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62" t="s">
        <v>86</v>
      </c>
      <c r="EA900" s="62"/>
      <c r="EB900" s="62"/>
      <c r="EC900" s="62"/>
      <c r="ED900" s="62"/>
      <c r="EE900" s="62"/>
      <c r="EF900" s="62"/>
      <c r="EG900" s="62"/>
      <c r="EH900" s="62"/>
      <c r="EI900" s="62"/>
      <c r="EJ900" s="62"/>
      <c r="EK900" s="62"/>
      <c r="EL900" s="62" t="s">
        <v>84</v>
      </c>
      <c r="EM900" s="62"/>
      <c r="EN900" s="62"/>
      <c r="EO900" s="62"/>
      <c r="EP900" s="62"/>
      <c r="EQ900" s="62"/>
      <c r="ER900" s="62"/>
      <c r="ES900" s="62"/>
      <c r="ET900" s="62"/>
      <c r="EU900" s="62"/>
      <c r="EV900" s="62"/>
      <c r="EW900" s="62"/>
      <c r="EX900" s="62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  <c r="HV900" s="19"/>
      <c r="HW900" s="19"/>
      <c r="HX900" s="19"/>
      <c r="HY900" s="19"/>
      <c r="HZ900" s="19"/>
      <c r="IA900" s="19"/>
      <c r="IB900" s="19"/>
      <c r="IC900" s="19"/>
      <c r="ID900" s="19"/>
      <c r="IE900" s="19"/>
      <c r="IF900" s="19"/>
      <c r="IG900" s="19"/>
      <c r="IH900" s="19"/>
      <c r="II900" s="19"/>
      <c r="IJ900" s="19"/>
      <c r="IK900" s="19"/>
      <c r="IL900" s="19"/>
      <c r="IM900" s="19"/>
      <c r="IN900" s="19"/>
      <c r="IO900" s="19"/>
      <c r="IP900" s="19"/>
      <c r="IQ900" s="19"/>
      <c r="IR900" s="19"/>
      <c r="IS900" s="19"/>
      <c r="IT900" s="19"/>
      <c r="IU900" s="19"/>
      <c r="IV900" s="19"/>
      <c r="IW900" s="19"/>
      <c r="IX900" s="19"/>
      <c r="IY900" s="19"/>
      <c r="IZ900" s="19"/>
      <c r="JA900" s="19"/>
      <c r="JB900" s="19"/>
      <c r="JC900" s="19"/>
      <c r="JD900" s="19"/>
      <c r="JE900" s="19"/>
      <c r="JF900" s="19"/>
      <c r="JG900" s="19"/>
      <c r="JH900" s="19"/>
      <c r="JI900" s="19"/>
      <c r="JJ900" s="19"/>
      <c r="JK900" s="19"/>
      <c r="JL900" s="19"/>
      <c r="JM900" s="19"/>
      <c r="JN900" s="19"/>
      <c r="JO900" s="19"/>
      <c r="JP900" s="19"/>
      <c r="JQ900" s="19"/>
      <c r="JR900" s="19"/>
      <c r="JS900" s="19"/>
      <c r="JT900" s="19"/>
      <c r="JU900" s="19"/>
      <c r="JV900" s="19"/>
      <c r="JW900" s="19"/>
      <c r="JX900" s="19"/>
      <c r="JY900" s="19"/>
      <c r="JZ900" s="19"/>
      <c r="KA900" s="19"/>
      <c r="KB900" s="19"/>
      <c r="KC900" s="19"/>
      <c r="KD900" s="19"/>
      <c r="KE900" s="19"/>
      <c r="KF900" s="19"/>
      <c r="KG900" s="19"/>
      <c r="KH900" s="19"/>
      <c r="KI900" s="19"/>
      <c r="KJ900" s="19"/>
      <c r="KK900" s="19"/>
      <c r="KL900" s="19"/>
      <c r="KM900" s="19"/>
      <c r="KN900" s="19"/>
      <c r="KO900" s="19"/>
      <c r="KP900" s="19"/>
      <c r="KQ900" s="19"/>
      <c r="KR900" s="19"/>
      <c r="KS900" s="19"/>
      <c r="KT900" s="19"/>
      <c r="KU900" s="19"/>
      <c r="KV900" s="19"/>
      <c r="KW900" s="19"/>
      <c r="KX900" s="19"/>
      <c r="KY900" s="19"/>
      <c r="KZ900" s="19"/>
      <c r="LA900" s="19"/>
      <c r="LB900" s="19"/>
      <c r="LC900" s="19"/>
      <c r="LD900" s="19"/>
      <c r="LE900" s="19"/>
      <c r="LF900" s="19"/>
      <c r="LG900" s="19"/>
      <c r="LH900" s="19"/>
      <c r="LI900" s="19"/>
      <c r="LJ900" s="19"/>
      <c r="LK900" s="19"/>
      <c r="LL900" s="19"/>
      <c r="LM900" s="19"/>
      <c r="LN900" s="19"/>
      <c r="LO900" s="19"/>
      <c r="LP900" s="19"/>
      <c r="LQ900" s="19"/>
      <c r="LR900" s="19"/>
      <c r="LS900" s="19"/>
      <c r="LT900" s="19"/>
      <c r="LU900" s="19"/>
      <c r="LV900" s="19"/>
      <c r="LW900" s="19"/>
      <c r="LX900" s="19"/>
      <c r="LY900" s="19"/>
      <c r="LZ900" s="19"/>
      <c r="MA900" s="19"/>
      <c r="MB900" s="19"/>
      <c r="MC900" s="19"/>
      <c r="MD900" s="19"/>
      <c r="ME900" s="19"/>
      <c r="MF900" s="19"/>
      <c r="MG900" s="19"/>
      <c r="MH900" s="19"/>
      <c r="MI900" s="19"/>
      <c r="MJ900" s="19"/>
      <c r="MK900" s="19"/>
      <c r="ML900" s="19"/>
      <c r="MM900" s="19"/>
      <c r="MN900" s="19"/>
      <c r="MO900" s="19"/>
      <c r="MP900" s="19"/>
      <c r="MQ900" s="19"/>
      <c r="MR900" s="19"/>
      <c r="MS900" s="19"/>
      <c r="MT900" s="19"/>
      <c r="MU900" s="19"/>
      <c r="MV900" s="19"/>
      <c r="MW900" s="19"/>
      <c r="MX900" s="19"/>
      <c r="MY900" s="19"/>
      <c r="MZ900" s="19"/>
      <c r="NA900" s="19"/>
      <c r="NB900" s="19"/>
      <c r="NC900" s="19"/>
      <c r="ND900" s="19"/>
      <c r="NE900" s="19"/>
      <c r="NF900" s="19"/>
      <c r="NG900" s="19"/>
      <c r="NH900" s="19"/>
      <c r="NI900" s="19"/>
      <c r="NJ900" s="19"/>
      <c r="NK900" s="19"/>
      <c r="NL900" s="19"/>
      <c r="NM900" s="19"/>
      <c r="NN900" s="19"/>
      <c r="NO900" s="19"/>
      <c r="NP900" s="19"/>
      <c r="NQ900" s="19"/>
      <c r="NR900" s="19"/>
      <c r="NS900" s="19"/>
      <c r="NT900" s="19"/>
      <c r="NU900" s="19"/>
      <c r="NV900" s="19"/>
      <c r="NW900" s="19"/>
      <c r="NX900" s="19"/>
      <c r="NY900" s="19"/>
      <c r="NZ900" s="19"/>
      <c r="OA900" s="19"/>
      <c r="OB900" s="19"/>
      <c r="OC900" s="19"/>
      <c r="OD900" s="19"/>
      <c r="OE900" s="19"/>
      <c r="OF900" s="19"/>
      <c r="OG900" s="19"/>
      <c r="OH900" s="19"/>
      <c r="OI900" s="19"/>
      <c r="OJ900" s="19"/>
      <c r="OK900" s="19"/>
      <c r="OL900" s="19"/>
      <c r="OM900" s="19"/>
      <c r="ON900" s="19"/>
      <c r="OO900" s="19"/>
      <c r="OP900" s="19"/>
      <c r="OQ900" s="19"/>
      <c r="OR900" s="19"/>
      <c r="OS900" s="19"/>
      <c r="OT900" s="19"/>
      <c r="OU900" s="19"/>
      <c r="OV900" s="19"/>
      <c r="OW900" s="19"/>
      <c r="OX900" s="19"/>
      <c r="OY900" s="19"/>
      <c r="OZ900" s="19"/>
      <c r="PA900" s="19"/>
      <c r="PB900" s="19"/>
      <c r="PC900" s="19"/>
      <c r="PD900" s="19"/>
      <c r="PE900" s="19"/>
      <c r="PF900" s="19"/>
      <c r="PG900" s="19"/>
      <c r="PH900" s="19"/>
      <c r="PI900" s="19"/>
      <c r="PJ900" s="19"/>
      <c r="PK900" s="19"/>
      <c r="PL900" s="19"/>
      <c r="PM900" s="19"/>
      <c r="PN900" s="19"/>
      <c r="PO900" s="19"/>
      <c r="PP900" s="19"/>
      <c r="PQ900" s="19"/>
      <c r="PR900" s="19"/>
      <c r="PS900" s="19"/>
      <c r="PT900" s="19"/>
      <c r="PU900" s="19"/>
      <c r="PV900" s="19"/>
      <c r="PW900" s="19"/>
      <c r="PX900" s="19"/>
      <c r="PY900" s="19"/>
      <c r="PZ900" s="19"/>
      <c r="QA900" s="19"/>
      <c r="QB900" s="19"/>
      <c r="QC900" s="19"/>
      <c r="QD900" s="19"/>
      <c r="QE900" s="19"/>
      <c r="QF900" s="19"/>
      <c r="QG900" s="19"/>
      <c r="QH900" s="19"/>
      <c r="QI900" s="19"/>
      <c r="QJ900" s="19"/>
      <c r="QK900" s="19"/>
      <c r="QL900" s="19"/>
      <c r="QM900" s="19"/>
      <c r="QN900" s="19"/>
      <c r="QO900" s="19"/>
      <c r="QP900" s="19"/>
      <c r="QQ900" s="19"/>
    </row>
    <row r="901" spans="1:459" s="27" customFormat="1" ht="39.75" customHeight="1" x14ac:dyDescent="0.2">
      <c r="A901" s="43" t="s">
        <v>1132</v>
      </c>
      <c r="B901" s="44"/>
      <c r="C901" s="44"/>
      <c r="D901" s="44"/>
      <c r="E901" s="45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60" t="s">
        <v>573</v>
      </c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 t="s">
        <v>77</v>
      </c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84" t="s">
        <v>94</v>
      </c>
      <c r="AZ901" s="84"/>
      <c r="BA901" s="84"/>
      <c r="BB901" s="84"/>
      <c r="BC901" s="84"/>
      <c r="BD901" s="84"/>
      <c r="BE901" s="60" t="s">
        <v>95</v>
      </c>
      <c r="BF901" s="60"/>
      <c r="BG901" s="60"/>
      <c r="BH901" s="60"/>
      <c r="BI901" s="60"/>
      <c r="BJ901" s="60"/>
      <c r="BK901" s="60"/>
      <c r="BL901" s="60"/>
      <c r="BM901" s="60"/>
      <c r="BN901" s="59">
        <f>200+5+3+3+15+5+25+15+20+30+10+5+10+5+50+3+10+15+100+100+50+20+5+20+10+100+80+10+15+50+50+10+20+5+5+10+5+200+150+50+15+650+10+5+50+5+20+15+50+3+3+80+250+10+5+200+260+10</f>
        <v>3135</v>
      </c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76" t="s">
        <v>22</v>
      </c>
      <c r="BZ901" s="76"/>
      <c r="CA901" s="76"/>
      <c r="CB901" s="76"/>
      <c r="CC901" s="76"/>
      <c r="CD901" s="76"/>
      <c r="CE901" s="62" t="s">
        <v>80</v>
      </c>
      <c r="CF901" s="62"/>
      <c r="CG901" s="62"/>
      <c r="CH901" s="62"/>
      <c r="CI901" s="62"/>
      <c r="CJ901" s="62"/>
      <c r="CK901" s="62"/>
      <c r="CL901" s="62"/>
      <c r="CM901" s="62"/>
      <c r="CN901" s="85">
        <v>450000</v>
      </c>
      <c r="CO901" s="85"/>
      <c r="CP901" s="85"/>
      <c r="CQ901" s="85"/>
      <c r="CR901" s="85"/>
      <c r="CS901" s="85"/>
      <c r="CT901" s="85"/>
      <c r="CU901" s="85"/>
      <c r="CV901" s="85"/>
      <c r="CW901" s="85"/>
      <c r="CX901" s="85"/>
      <c r="CY901" s="85"/>
      <c r="CZ901" s="85"/>
      <c r="DA901" s="85"/>
      <c r="DB901" s="59" t="s">
        <v>636</v>
      </c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 t="s">
        <v>646</v>
      </c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62" t="s">
        <v>86</v>
      </c>
      <c r="EA901" s="62"/>
      <c r="EB901" s="62"/>
      <c r="EC901" s="62"/>
      <c r="ED901" s="62"/>
      <c r="EE901" s="62"/>
      <c r="EF901" s="62"/>
      <c r="EG901" s="62"/>
      <c r="EH901" s="62"/>
      <c r="EI901" s="62"/>
      <c r="EJ901" s="62"/>
      <c r="EK901" s="62"/>
      <c r="EL901" s="62" t="s">
        <v>84</v>
      </c>
      <c r="EM901" s="62"/>
      <c r="EN901" s="62"/>
      <c r="EO901" s="62"/>
      <c r="EP901" s="62"/>
      <c r="EQ901" s="62"/>
      <c r="ER901" s="62"/>
      <c r="ES901" s="62"/>
      <c r="ET901" s="62"/>
      <c r="EU901" s="62"/>
      <c r="EV901" s="62"/>
      <c r="EW901" s="62"/>
      <c r="EX901" s="62"/>
    </row>
    <row r="902" spans="1:459" ht="39.75" customHeight="1" x14ac:dyDescent="0.2">
      <c r="A902" s="43" t="s">
        <v>1133</v>
      </c>
      <c r="B902" s="44"/>
      <c r="C902" s="44"/>
      <c r="D902" s="44"/>
      <c r="E902" s="45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60" t="s">
        <v>377</v>
      </c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 t="s">
        <v>77</v>
      </c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84" t="s">
        <v>78</v>
      </c>
      <c r="AZ902" s="84"/>
      <c r="BA902" s="84"/>
      <c r="BB902" s="84"/>
      <c r="BC902" s="84"/>
      <c r="BD902" s="84"/>
      <c r="BE902" s="60" t="s">
        <v>79</v>
      </c>
      <c r="BF902" s="60"/>
      <c r="BG902" s="60"/>
      <c r="BH902" s="60"/>
      <c r="BI902" s="60"/>
      <c r="BJ902" s="60"/>
      <c r="BK902" s="60"/>
      <c r="BL902" s="60"/>
      <c r="BM902" s="60"/>
      <c r="BN902" s="59" t="s">
        <v>74</v>
      </c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76" t="s">
        <v>22</v>
      </c>
      <c r="BZ902" s="76"/>
      <c r="CA902" s="76"/>
      <c r="CB902" s="76"/>
      <c r="CC902" s="76"/>
      <c r="CD902" s="76"/>
      <c r="CE902" s="62" t="s">
        <v>80</v>
      </c>
      <c r="CF902" s="62"/>
      <c r="CG902" s="62"/>
      <c r="CH902" s="62"/>
      <c r="CI902" s="62"/>
      <c r="CJ902" s="62"/>
      <c r="CK902" s="62"/>
      <c r="CL902" s="62"/>
      <c r="CM902" s="62"/>
      <c r="CN902" s="85">
        <v>140000</v>
      </c>
      <c r="CO902" s="85"/>
      <c r="CP902" s="85"/>
      <c r="CQ902" s="85"/>
      <c r="CR902" s="85"/>
      <c r="CS902" s="85"/>
      <c r="CT902" s="85"/>
      <c r="CU902" s="85"/>
      <c r="CV902" s="85"/>
      <c r="CW902" s="85"/>
      <c r="CX902" s="85"/>
      <c r="CY902" s="85"/>
      <c r="CZ902" s="85"/>
      <c r="DA902" s="85"/>
      <c r="DB902" s="59" t="s">
        <v>636</v>
      </c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 t="s">
        <v>646</v>
      </c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62" t="s">
        <v>86</v>
      </c>
      <c r="EA902" s="62"/>
      <c r="EB902" s="62"/>
      <c r="EC902" s="62"/>
      <c r="ED902" s="62"/>
      <c r="EE902" s="62"/>
      <c r="EF902" s="62"/>
      <c r="EG902" s="62"/>
      <c r="EH902" s="62"/>
      <c r="EI902" s="62"/>
      <c r="EJ902" s="62"/>
      <c r="EK902" s="62"/>
      <c r="EL902" s="62" t="s">
        <v>84</v>
      </c>
      <c r="EM902" s="62"/>
      <c r="EN902" s="62"/>
      <c r="EO902" s="62"/>
      <c r="EP902" s="62"/>
      <c r="EQ902" s="62"/>
      <c r="ER902" s="62"/>
      <c r="ES902" s="62"/>
      <c r="ET902" s="62"/>
      <c r="EU902" s="62"/>
      <c r="EV902" s="62"/>
      <c r="EW902" s="62"/>
      <c r="EX902" s="62"/>
    </row>
    <row r="903" spans="1:459" ht="39.75" customHeight="1" x14ac:dyDescent="0.2">
      <c r="A903" s="43" t="s">
        <v>1134</v>
      </c>
      <c r="B903" s="44"/>
      <c r="C903" s="44"/>
      <c r="D903" s="44"/>
      <c r="E903" s="45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60" t="s">
        <v>543</v>
      </c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 t="s">
        <v>77</v>
      </c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84" t="s">
        <v>94</v>
      </c>
      <c r="AZ903" s="84"/>
      <c r="BA903" s="84"/>
      <c r="BB903" s="84"/>
      <c r="BC903" s="84"/>
      <c r="BD903" s="84"/>
      <c r="BE903" s="60" t="s">
        <v>95</v>
      </c>
      <c r="BF903" s="60"/>
      <c r="BG903" s="60"/>
      <c r="BH903" s="60"/>
      <c r="BI903" s="60"/>
      <c r="BJ903" s="60"/>
      <c r="BK903" s="60"/>
      <c r="BL903" s="60"/>
      <c r="BM903" s="60"/>
      <c r="BN903" s="59" t="s">
        <v>584</v>
      </c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76" t="s">
        <v>22</v>
      </c>
      <c r="BZ903" s="76"/>
      <c r="CA903" s="76"/>
      <c r="CB903" s="76"/>
      <c r="CC903" s="76"/>
      <c r="CD903" s="76"/>
      <c r="CE903" s="62" t="s">
        <v>80</v>
      </c>
      <c r="CF903" s="62"/>
      <c r="CG903" s="62"/>
      <c r="CH903" s="62"/>
      <c r="CI903" s="62"/>
      <c r="CJ903" s="62"/>
      <c r="CK903" s="62"/>
      <c r="CL903" s="62"/>
      <c r="CM903" s="62"/>
      <c r="CN903" s="85">
        <v>137556.5</v>
      </c>
      <c r="CO903" s="85"/>
      <c r="CP903" s="85"/>
      <c r="CQ903" s="85"/>
      <c r="CR903" s="85"/>
      <c r="CS903" s="85"/>
      <c r="CT903" s="85"/>
      <c r="CU903" s="85"/>
      <c r="CV903" s="85"/>
      <c r="CW903" s="85"/>
      <c r="CX903" s="85"/>
      <c r="CY903" s="85"/>
      <c r="CZ903" s="85"/>
      <c r="DA903" s="85"/>
      <c r="DB903" s="59" t="s">
        <v>636</v>
      </c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 t="s">
        <v>646</v>
      </c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62" t="s">
        <v>86</v>
      </c>
      <c r="EA903" s="62"/>
      <c r="EB903" s="62"/>
      <c r="EC903" s="62"/>
      <c r="ED903" s="62"/>
      <c r="EE903" s="62"/>
      <c r="EF903" s="62"/>
      <c r="EG903" s="62"/>
      <c r="EH903" s="62"/>
      <c r="EI903" s="62"/>
      <c r="EJ903" s="62"/>
      <c r="EK903" s="62"/>
      <c r="EL903" s="62" t="s">
        <v>84</v>
      </c>
      <c r="EM903" s="62"/>
      <c r="EN903" s="62"/>
      <c r="EO903" s="62"/>
      <c r="EP903" s="62"/>
      <c r="EQ903" s="62"/>
      <c r="ER903" s="62"/>
      <c r="ES903" s="62"/>
      <c r="ET903" s="62"/>
      <c r="EU903" s="62"/>
      <c r="EV903" s="62"/>
      <c r="EW903" s="62"/>
      <c r="EX903" s="62"/>
    </row>
    <row r="904" spans="1:459" ht="39.75" customHeight="1" x14ac:dyDescent="0.2">
      <c r="A904" s="43" t="s">
        <v>1135</v>
      </c>
      <c r="B904" s="44"/>
      <c r="C904" s="44"/>
      <c r="D904" s="44"/>
      <c r="E904" s="45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60" t="s">
        <v>544</v>
      </c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 t="s">
        <v>77</v>
      </c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84" t="s">
        <v>94</v>
      </c>
      <c r="AZ904" s="84"/>
      <c r="BA904" s="84"/>
      <c r="BB904" s="84"/>
      <c r="BC904" s="84"/>
      <c r="BD904" s="84"/>
      <c r="BE904" s="60" t="s">
        <v>95</v>
      </c>
      <c r="BF904" s="60"/>
      <c r="BG904" s="60"/>
      <c r="BH904" s="60"/>
      <c r="BI904" s="60"/>
      <c r="BJ904" s="60"/>
      <c r="BK904" s="60"/>
      <c r="BL904" s="60"/>
      <c r="BM904" s="60"/>
      <c r="BN904" s="58">
        <f>10+20+20+8+8+20+5+10+10+10+10+10+28+50+70</f>
        <v>289</v>
      </c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76" t="s">
        <v>22</v>
      </c>
      <c r="BZ904" s="76"/>
      <c r="CA904" s="76"/>
      <c r="CB904" s="76"/>
      <c r="CC904" s="76"/>
      <c r="CD904" s="76"/>
      <c r="CE904" s="62" t="s">
        <v>80</v>
      </c>
      <c r="CF904" s="62"/>
      <c r="CG904" s="62"/>
      <c r="CH904" s="62"/>
      <c r="CI904" s="62"/>
      <c r="CJ904" s="62"/>
      <c r="CK904" s="62"/>
      <c r="CL904" s="62"/>
      <c r="CM904" s="62"/>
      <c r="CN904" s="61">
        <v>500000</v>
      </c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59" t="s">
        <v>636</v>
      </c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 t="s">
        <v>646</v>
      </c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62" t="s">
        <v>86</v>
      </c>
      <c r="EA904" s="62"/>
      <c r="EB904" s="62"/>
      <c r="EC904" s="62"/>
      <c r="ED904" s="62"/>
      <c r="EE904" s="62"/>
      <c r="EF904" s="62"/>
      <c r="EG904" s="62"/>
      <c r="EH904" s="62"/>
      <c r="EI904" s="62"/>
      <c r="EJ904" s="62"/>
      <c r="EK904" s="62"/>
      <c r="EL904" s="62" t="s">
        <v>84</v>
      </c>
      <c r="EM904" s="62"/>
      <c r="EN904" s="62"/>
      <c r="EO904" s="62"/>
      <c r="EP904" s="62"/>
      <c r="EQ904" s="62"/>
      <c r="ER904" s="62"/>
      <c r="ES904" s="62"/>
      <c r="ET904" s="62"/>
      <c r="EU904" s="62"/>
      <c r="EV904" s="62"/>
      <c r="EW904" s="62"/>
      <c r="EX904" s="62"/>
    </row>
    <row r="905" spans="1:459" ht="42" customHeight="1" x14ac:dyDescent="0.2">
      <c r="A905" s="43" t="s">
        <v>1136</v>
      </c>
      <c r="B905" s="44"/>
      <c r="C905" s="44"/>
      <c r="D905" s="44"/>
      <c r="E905" s="45"/>
      <c r="F905" s="76"/>
      <c r="G905" s="76"/>
      <c r="H905" s="76"/>
      <c r="I905" s="76"/>
      <c r="J905" s="76"/>
      <c r="K905" s="76"/>
      <c r="L905" s="76"/>
      <c r="M905" s="76"/>
      <c r="N905" s="76"/>
      <c r="O905" s="59"/>
      <c r="P905" s="59"/>
      <c r="Q905" s="59"/>
      <c r="R905" s="59"/>
      <c r="S905" s="59"/>
      <c r="T905" s="59"/>
      <c r="U905" s="59"/>
      <c r="V905" s="59"/>
      <c r="W905" s="59"/>
      <c r="X905" s="60" t="s">
        <v>544</v>
      </c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 t="s">
        <v>77</v>
      </c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84" t="s">
        <v>78</v>
      </c>
      <c r="AZ905" s="84"/>
      <c r="BA905" s="84"/>
      <c r="BB905" s="84"/>
      <c r="BC905" s="84"/>
      <c r="BD905" s="84"/>
      <c r="BE905" s="60" t="s">
        <v>79</v>
      </c>
      <c r="BF905" s="60"/>
      <c r="BG905" s="60"/>
      <c r="BH905" s="60"/>
      <c r="BI905" s="60"/>
      <c r="BJ905" s="60"/>
      <c r="BK905" s="60"/>
      <c r="BL905" s="60"/>
      <c r="BM905" s="60"/>
      <c r="BN905" s="59" t="s">
        <v>74</v>
      </c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76" t="s">
        <v>22</v>
      </c>
      <c r="BZ905" s="76"/>
      <c r="CA905" s="76"/>
      <c r="CB905" s="76"/>
      <c r="CC905" s="76"/>
      <c r="CD905" s="76"/>
      <c r="CE905" s="62" t="s">
        <v>80</v>
      </c>
      <c r="CF905" s="62"/>
      <c r="CG905" s="62"/>
      <c r="CH905" s="62"/>
      <c r="CI905" s="62"/>
      <c r="CJ905" s="62"/>
      <c r="CK905" s="62"/>
      <c r="CL905" s="62"/>
      <c r="CM905" s="62"/>
      <c r="CN905" s="61">
        <v>2000000</v>
      </c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59" t="s">
        <v>636</v>
      </c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 t="s">
        <v>646</v>
      </c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62" t="s">
        <v>102</v>
      </c>
      <c r="EA905" s="62"/>
      <c r="EB905" s="62"/>
      <c r="EC905" s="62"/>
      <c r="ED905" s="62"/>
      <c r="EE905" s="62"/>
      <c r="EF905" s="62"/>
      <c r="EG905" s="62"/>
      <c r="EH905" s="62"/>
      <c r="EI905" s="62"/>
      <c r="EJ905" s="62"/>
      <c r="EK905" s="62"/>
      <c r="EL905" s="62" t="s">
        <v>103</v>
      </c>
      <c r="EM905" s="62"/>
      <c r="EN905" s="62"/>
      <c r="EO905" s="62"/>
      <c r="EP905" s="62"/>
      <c r="EQ905" s="62"/>
      <c r="ER905" s="62"/>
      <c r="ES905" s="62"/>
      <c r="ET905" s="62"/>
      <c r="EU905" s="62"/>
      <c r="EV905" s="62"/>
      <c r="EW905" s="62"/>
      <c r="EX905" s="62"/>
    </row>
    <row r="906" spans="1:459" ht="41.25" customHeight="1" x14ac:dyDescent="0.2">
      <c r="A906" s="43" t="s">
        <v>1142</v>
      </c>
      <c r="B906" s="44"/>
      <c r="C906" s="44"/>
      <c r="D906" s="44"/>
      <c r="E906" s="45"/>
      <c r="F906" s="76"/>
      <c r="G906" s="76"/>
      <c r="H906" s="76"/>
      <c r="I906" s="76"/>
      <c r="J906" s="76"/>
      <c r="K906" s="76"/>
      <c r="L906" s="76"/>
      <c r="M906" s="76"/>
      <c r="N906" s="76"/>
      <c r="O906" s="59"/>
      <c r="P906" s="59"/>
      <c r="Q906" s="59"/>
      <c r="R906" s="59"/>
      <c r="S906" s="59"/>
      <c r="T906" s="59"/>
      <c r="U906" s="59"/>
      <c r="V906" s="59"/>
      <c r="W906" s="59"/>
      <c r="X906" s="60" t="s">
        <v>388</v>
      </c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 t="s">
        <v>77</v>
      </c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84" t="s">
        <v>78</v>
      </c>
      <c r="AZ906" s="84"/>
      <c r="BA906" s="84"/>
      <c r="BB906" s="84"/>
      <c r="BC906" s="84"/>
      <c r="BD906" s="84"/>
      <c r="BE906" s="60" t="s">
        <v>79</v>
      </c>
      <c r="BF906" s="60"/>
      <c r="BG906" s="60"/>
      <c r="BH906" s="60"/>
      <c r="BI906" s="60"/>
      <c r="BJ906" s="60"/>
      <c r="BK906" s="60"/>
      <c r="BL906" s="60"/>
      <c r="BM906" s="60"/>
      <c r="BN906" s="59" t="s">
        <v>74</v>
      </c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76" t="s">
        <v>22</v>
      </c>
      <c r="BZ906" s="76"/>
      <c r="CA906" s="76"/>
      <c r="CB906" s="76"/>
      <c r="CC906" s="76"/>
      <c r="CD906" s="76"/>
      <c r="CE906" s="62" t="s">
        <v>80</v>
      </c>
      <c r="CF906" s="62"/>
      <c r="CG906" s="62"/>
      <c r="CH906" s="62"/>
      <c r="CI906" s="62"/>
      <c r="CJ906" s="62"/>
      <c r="CK906" s="62"/>
      <c r="CL906" s="62"/>
      <c r="CM906" s="62"/>
      <c r="CN906" s="85">
        <v>580000</v>
      </c>
      <c r="CO906" s="85"/>
      <c r="CP906" s="85"/>
      <c r="CQ906" s="85"/>
      <c r="CR906" s="85"/>
      <c r="CS906" s="85"/>
      <c r="CT906" s="85"/>
      <c r="CU906" s="85"/>
      <c r="CV906" s="85"/>
      <c r="CW906" s="85"/>
      <c r="CX906" s="85"/>
      <c r="CY906" s="85"/>
      <c r="CZ906" s="85"/>
      <c r="DA906" s="85"/>
      <c r="DB906" s="59" t="s">
        <v>636</v>
      </c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 t="s">
        <v>646</v>
      </c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62" t="s">
        <v>86</v>
      </c>
      <c r="EA906" s="62"/>
      <c r="EB906" s="62"/>
      <c r="EC906" s="62"/>
      <c r="ED906" s="62"/>
      <c r="EE906" s="62"/>
      <c r="EF906" s="62"/>
      <c r="EG906" s="62"/>
      <c r="EH906" s="62"/>
      <c r="EI906" s="62"/>
      <c r="EJ906" s="62"/>
      <c r="EK906" s="62"/>
      <c r="EL906" s="62" t="s">
        <v>84</v>
      </c>
      <c r="EM906" s="62"/>
      <c r="EN906" s="62"/>
      <c r="EO906" s="62"/>
      <c r="EP906" s="62"/>
      <c r="EQ906" s="62"/>
      <c r="ER906" s="62"/>
      <c r="ES906" s="62"/>
      <c r="ET906" s="62"/>
      <c r="EU906" s="62"/>
      <c r="EV906" s="62"/>
      <c r="EW906" s="62"/>
      <c r="EX906" s="62"/>
    </row>
    <row r="907" spans="1:459" s="20" customFormat="1" ht="40.5" customHeight="1" x14ac:dyDescent="0.2">
      <c r="A907" s="43" t="s">
        <v>1143</v>
      </c>
      <c r="B907" s="44"/>
      <c r="C907" s="44"/>
      <c r="D907" s="44"/>
      <c r="E907" s="45"/>
      <c r="F907" s="76"/>
      <c r="G907" s="76"/>
      <c r="H907" s="76"/>
      <c r="I907" s="76"/>
      <c r="J907" s="76"/>
      <c r="K907" s="76"/>
      <c r="L907" s="76"/>
      <c r="M907" s="76"/>
      <c r="N907" s="76"/>
      <c r="O907" s="59"/>
      <c r="P907" s="59"/>
      <c r="Q907" s="59"/>
      <c r="R907" s="59"/>
      <c r="S907" s="59"/>
      <c r="T907" s="59"/>
      <c r="U907" s="59"/>
      <c r="V907" s="59"/>
      <c r="W907" s="59"/>
      <c r="X907" s="60" t="s">
        <v>393</v>
      </c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 t="s">
        <v>77</v>
      </c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84" t="s">
        <v>313</v>
      </c>
      <c r="AZ907" s="84"/>
      <c r="BA907" s="84"/>
      <c r="BB907" s="84"/>
      <c r="BC907" s="84"/>
      <c r="BD907" s="84"/>
      <c r="BE907" s="60" t="s">
        <v>313</v>
      </c>
      <c r="BF907" s="60"/>
      <c r="BG907" s="60"/>
      <c r="BH907" s="60"/>
      <c r="BI907" s="60"/>
      <c r="BJ907" s="60"/>
      <c r="BK907" s="60"/>
      <c r="BL907" s="60"/>
      <c r="BM907" s="60"/>
      <c r="BN907" s="59" t="s">
        <v>177</v>
      </c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76" t="s">
        <v>22</v>
      </c>
      <c r="BZ907" s="76"/>
      <c r="CA907" s="76"/>
      <c r="CB907" s="76"/>
      <c r="CC907" s="76"/>
      <c r="CD907" s="76"/>
      <c r="CE907" s="62" t="s">
        <v>80</v>
      </c>
      <c r="CF907" s="62"/>
      <c r="CG907" s="62"/>
      <c r="CH907" s="62"/>
      <c r="CI907" s="62"/>
      <c r="CJ907" s="62"/>
      <c r="CK907" s="62"/>
      <c r="CL907" s="62"/>
      <c r="CM907" s="62"/>
      <c r="CN907" s="61">
        <v>300000</v>
      </c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59" t="s">
        <v>636</v>
      </c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 t="s">
        <v>646</v>
      </c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62" t="s">
        <v>86</v>
      </c>
      <c r="EA907" s="62"/>
      <c r="EB907" s="62"/>
      <c r="EC907" s="62"/>
      <c r="ED907" s="62"/>
      <c r="EE907" s="62"/>
      <c r="EF907" s="62"/>
      <c r="EG907" s="62"/>
      <c r="EH907" s="62"/>
      <c r="EI907" s="62"/>
      <c r="EJ907" s="62"/>
      <c r="EK907" s="62"/>
      <c r="EL907" s="62" t="s">
        <v>84</v>
      </c>
      <c r="EM907" s="62"/>
      <c r="EN907" s="62"/>
      <c r="EO907" s="62"/>
      <c r="EP907" s="62"/>
      <c r="EQ907" s="62"/>
      <c r="ER907" s="62"/>
      <c r="ES907" s="62"/>
      <c r="ET907" s="62"/>
      <c r="EU907" s="62"/>
      <c r="EV907" s="62"/>
      <c r="EW907" s="62"/>
      <c r="EX907" s="62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  <c r="HV907" s="19"/>
      <c r="HW907" s="19"/>
      <c r="HX907" s="19"/>
      <c r="HY907" s="19"/>
      <c r="HZ907" s="19"/>
      <c r="IA907" s="19"/>
      <c r="IB907" s="19"/>
      <c r="IC907" s="19"/>
      <c r="ID907" s="19"/>
      <c r="IE907" s="19"/>
      <c r="IF907" s="19"/>
      <c r="IG907" s="19"/>
      <c r="IH907" s="19"/>
      <c r="II907" s="19"/>
      <c r="IJ907" s="19"/>
      <c r="IK907" s="19"/>
      <c r="IL907" s="19"/>
      <c r="IM907" s="19"/>
      <c r="IN907" s="19"/>
      <c r="IO907" s="19"/>
      <c r="IP907" s="19"/>
      <c r="IQ907" s="19"/>
      <c r="IR907" s="19"/>
      <c r="IS907" s="19"/>
      <c r="IT907" s="19"/>
      <c r="IU907" s="19"/>
      <c r="IV907" s="19"/>
      <c r="IW907" s="19"/>
      <c r="IX907" s="19"/>
      <c r="IY907" s="19"/>
      <c r="IZ907" s="19"/>
      <c r="JA907" s="19"/>
      <c r="JB907" s="19"/>
      <c r="JC907" s="19"/>
      <c r="JD907" s="19"/>
      <c r="JE907" s="19"/>
      <c r="JF907" s="19"/>
      <c r="JG907" s="19"/>
      <c r="JH907" s="19"/>
      <c r="JI907" s="19"/>
      <c r="JJ907" s="19"/>
      <c r="JK907" s="19"/>
      <c r="JL907" s="19"/>
      <c r="JM907" s="19"/>
      <c r="JN907" s="19"/>
      <c r="JO907" s="19"/>
      <c r="JP907" s="19"/>
      <c r="JQ907" s="19"/>
      <c r="JR907" s="19"/>
      <c r="JS907" s="19"/>
      <c r="JT907" s="19"/>
      <c r="JU907" s="19"/>
      <c r="JV907" s="19"/>
      <c r="JW907" s="19"/>
      <c r="JX907" s="19"/>
      <c r="JY907" s="19"/>
      <c r="JZ907" s="19"/>
      <c r="KA907" s="19"/>
      <c r="KB907" s="19"/>
      <c r="KC907" s="19"/>
      <c r="KD907" s="19"/>
      <c r="KE907" s="19"/>
      <c r="KF907" s="19"/>
      <c r="KG907" s="19"/>
      <c r="KH907" s="19"/>
      <c r="KI907" s="19"/>
      <c r="KJ907" s="19"/>
      <c r="KK907" s="19"/>
      <c r="KL907" s="19"/>
      <c r="KM907" s="19"/>
      <c r="KN907" s="19"/>
      <c r="KO907" s="19"/>
      <c r="KP907" s="19"/>
      <c r="KQ907" s="19"/>
      <c r="KR907" s="19"/>
      <c r="KS907" s="19"/>
      <c r="KT907" s="19"/>
      <c r="KU907" s="19"/>
      <c r="KV907" s="19"/>
      <c r="KW907" s="19"/>
      <c r="KX907" s="19"/>
      <c r="KY907" s="19"/>
      <c r="KZ907" s="19"/>
      <c r="LA907" s="19"/>
      <c r="LB907" s="19"/>
      <c r="LC907" s="19"/>
      <c r="LD907" s="19"/>
      <c r="LE907" s="19"/>
      <c r="LF907" s="19"/>
      <c r="LG907" s="19"/>
      <c r="LH907" s="19"/>
      <c r="LI907" s="19"/>
      <c r="LJ907" s="19"/>
      <c r="LK907" s="19"/>
      <c r="LL907" s="19"/>
      <c r="LM907" s="19"/>
      <c r="LN907" s="19"/>
      <c r="LO907" s="19"/>
      <c r="LP907" s="19"/>
      <c r="LQ907" s="19"/>
      <c r="LR907" s="19"/>
      <c r="LS907" s="19"/>
      <c r="LT907" s="19"/>
      <c r="LU907" s="19"/>
      <c r="LV907" s="19"/>
      <c r="LW907" s="19"/>
      <c r="LX907" s="19"/>
      <c r="LY907" s="19"/>
      <c r="LZ907" s="19"/>
      <c r="MA907" s="19"/>
      <c r="MB907" s="19"/>
      <c r="MC907" s="19"/>
      <c r="MD907" s="19"/>
      <c r="ME907" s="19"/>
      <c r="MF907" s="19"/>
      <c r="MG907" s="19"/>
      <c r="MH907" s="19"/>
      <c r="MI907" s="19"/>
      <c r="MJ907" s="19"/>
      <c r="MK907" s="19"/>
      <c r="ML907" s="19"/>
      <c r="MM907" s="19"/>
      <c r="MN907" s="19"/>
      <c r="MO907" s="19"/>
      <c r="MP907" s="19"/>
      <c r="MQ907" s="19"/>
      <c r="MR907" s="19"/>
      <c r="MS907" s="19"/>
      <c r="MT907" s="19"/>
      <c r="MU907" s="19"/>
      <c r="MV907" s="19"/>
      <c r="MW907" s="19"/>
      <c r="MX907" s="19"/>
      <c r="MY907" s="19"/>
      <c r="MZ907" s="19"/>
      <c r="NA907" s="19"/>
      <c r="NB907" s="19"/>
      <c r="NC907" s="19"/>
      <c r="ND907" s="19"/>
      <c r="NE907" s="19"/>
      <c r="NF907" s="19"/>
      <c r="NG907" s="19"/>
      <c r="NH907" s="19"/>
      <c r="NI907" s="19"/>
      <c r="NJ907" s="19"/>
      <c r="NK907" s="19"/>
      <c r="NL907" s="19"/>
      <c r="NM907" s="19"/>
      <c r="NN907" s="19"/>
      <c r="NO907" s="19"/>
      <c r="NP907" s="19"/>
      <c r="NQ907" s="19"/>
      <c r="NR907" s="19"/>
      <c r="NS907" s="19"/>
      <c r="NT907" s="19"/>
      <c r="NU907" s="19"/>
      <c r="NV907" s="19"/>
      <c r="NW907" s="19"/>
      <c r="NX907" s="19"/>
      <c r="NY907" s="19"/>
      <c r="NZ907" s="19"/>
      <c r="OA907" s="19"/>
      <c r="OB907" s="19"/>
      <c r="OC907" s="19"/>
      <c r="OD907" s="19"/>
      <c r="OE907" s="19"/>
      <c r="OF907" s="19"/>
      <c r="OG907" s="19"/>
      <c r="OH907" s="19"/>
      <c r="OI907" s="19"/>
      <c r="OJ907" s="19"/>
      <c r="OK907" s="19"/>
      <c r="OL907" s="19"/>
      <c r="OM907" s="19"/>
      <c r="ON907" s="19"/>
      <c r="OO907" s="19"/>
      <c r="OP907" s="19"/>
      <c r="OQ907" s="19"/>
      <c r="OR907" s="19"/>
      <c r="OS907" s="19"/>
      <c r="OT907" s="19"/>
      <c r="OU907" s="19"/>
      <c r="OV907" s="19"/>
      <c r="OW907" s="19"/>
      <c r="OX907" s="19"/>
      <c r="OY907" s="19"/>
      <c r="OZ907" s="19"/>
      <c r="PA907" s="19"/>
      <c r="PB907" s="19"/>
      <c r="PC907" s="19"/>
      <c r="PD907" s="19"/>
      <c r="PE907" s="19"/>
      <c r="PF907" s="19"/>
      <c r="PG907" s="19"/>
      <c r="PH907" s="19"/>
      <c r="PI907" s="19"/>
      <c r="PJ907" s="19"/>
      <c r="PK907" s="19"/>
      <c r="PL907" s="19"/>
      <c r="PM907" s="19"/>
      <c r="PN907" s="19"/>
      <c r="PO907" s="19"/>
      <c r="PP907" s="19"/>
      <c r="PQ907" s="19"/>
      <c r="PR907" s="19"/>
      <c r="PS907" s="19"/>
      <c r="PT907" s="19"/>
      <c r="PU907" s="19"/>
      <c r="PV907" s="19"/>
      <c r="PW907" s="19"/>
      <c r="PX907" s="19"/>
      <c r="PY907" s="19"/>
      <c r="PZ907" s="19"/>
      <c r="QA907" s="19"/>
      <c r="QB907" s="19"/>
      <c r="QC907" s="19"/>
      <c r="QD907" s="19"/>
      <c r="QE907" s="19"/>
      <c r="QF907" s="19"/>
      <c r="QG907" s="19"/>
      <c r="QH907" s="19"/>
      <c r="QI907" s="19"/>
      <c r="QJ907" s="19"/>
      <c r="QK907" s="19"/>
      <c r="QL907" s="19"/>
      <c r="QM907" s="19"/>
      <c r="QN907" s="19"/>
      <c r="QO907" s="19"/>
      <c r="QP907" s="19"/>
      <c r="QQ907" s="19"/>
    </row>
    <row r="908" spans="1:459" s="20" customFormat="1" ht="40.5" customHeight="1" x14ac:dyDescent="0.2">
      <c r="A908" s="43" t="s">
        <v>1144</v>
      </c>
      <c r="B908" s="44"/>
      <c r="C908" s="44"/>
      <c r="D908" s="44"/>
      <c r="E908" s="45"/>
      <c r="F908" s="76"/>
      <c r="G908" s="76"/>
      <c r="H908" s="76"/>
      <c r="I908" s="76"/>
      <c r="J908" s="76"/>
      <c r="K908" s="76"/>
      <c r="L908" s="76"/>
      <c r="M908" s="76"/>
      <c r="N908" s="76"/>
      <c r="O908" s="59"/>
      <c r="P908" s="59"/>
      <c r="Q908" s="59"/>
      <c r="R908" s="59"/>
      <c r="S908" s="59"/>
      <c r="T908" s="59"/>
      <c r="U908" s="59"/>
      <c r="V908" s="59"/>
      <c r="W908" s="59"/>
      <c r="X908" s="60" t="s">
        <v>624</v>
      </c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 t="s">
        <v>77</v>
      </c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84" t="s">
        <v>88</v>
      </c>
      <c r="AZ908" s="84"/>
      <c r="BA908" s="84"/>
      <c r="BB908" s="84"/>
      <c r="BC908" s="84"/>
      <c r="BD908" s="84"/>
      <c r="BE908" s="60" t="s">
        <v>89</v>
      </c>
      <c r="BF908" s="60"/>
      <c r="BG908" s="60"/>
      <c r="BH908" s="60"/>
      <c r="BI908" s="60"/>
      <c r="BJ908" s="60"/>
      <c r="BK908" s="60"/>
      <c r="BL908" s="60"/>
      <c r="BM908" s="60"/>
      <c r="BN908" s="59" t="s">
        <v>632</v>
      </c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  <c r="BY908" s="76" t="s">
        <v>22</v>
      </c>
      <c r="BZ908" s="76"/>
      <c r="CA908" s="76"/>
      <c r="CB908" s="76"/>
      <c r="CC908" s="76"/>
      <c r="CD908" s="76"/>
      <c r="CE908" s="62" t="s">
        <v>80</v>
      </c>
      <c r="CF908" s="62"/>
      <c r="CG908" s="62"/>
      <c r="CH908" s="62"/>
      <c r="CI908" s="62"/>
      <c r="CJ908" s="62"/>
      <c r="CK908" s="62"/>
      <c r="CL908" s="62"/>
      <c r="CM908" s="62"/>
      <c r="CN908" s="61">
        <v>400000</v>
      </c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59" t="s">
        <v>636</v>
      </c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 t="s">
        <v>646</v>
      </c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62" t="s">
        <v>86</v>
      </c>
      <c r="EA908" s="62"/>
      <c r="EB908" s="62"/>
      <c r="EC908" s="62"/>
      <c r="ED908" s="62"/>
      <c r="EE908" s="62"/>
      <c r="EF908" s="62"/>
      <c r="EG908" s="62"/>
      <c r="EH908" s="62"/>
      <c r="EI908" s="62"/>
      <c r="EJ908" s="62"/>
      <c r="EK908" s="62"/>
      <c r="EL908" s="62" t="s">
        <v>84</v>
      </c>
      <c r="EM908" s="62"/>
      <c r="EN908" s="62"/>
      <c r="EO908" s="62"/>
      <c r="EP908" s="62"/>
      <c r="EQ908" s="62"/>
      <c r="ER908" s="62"/>
      <c r="ES908" s="62"/>
      <c r="ET908" s="62"/>
      <c r="EU908" s="62"/>
      <c r="EV908" s="62"/>
      <c r="EW908" s="62"/>
      <c r="EX908" s="62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  <c r="HV908" s="19"/>
      <c r="HW908" s="19"/>
      <c r="HX908" s="19"/>
      <c r="HY908" s="19"/>
      <c r="HZ908" s="19"/>
      <c r="IA908" s="19"/>
      <c r="IB908" s="19"/>
      <c r="IC908" s="19"/>
      <c r="ID908" s="19"/>
      <c r="IE908" s="19"/>
      <c r="IF908" s="19"/>
      <c r="IG908" s="19"/>
      <c r="IH908" s="19"/>
      <c r="II908" s="19"/>
      <c r="IJ908" s="19"/>
      <c r="IK908" s="19"/>
      <c r="IL908" s="19"/>
      <c r="IM908" s="19"/>
      <c r="IN908" s="19"/>
      <c r="IO908" s="19"/>
      <c r="IP908" s="19"/>
      <c r="IQ908" s="19"/>
      <c r="IR908" s="19"/>
      <c r="IS908" s="19"/>
      <c r="IT908" s="19"/>
      <c r="IU908" s="19"/>
      <c r="IV908" s="19"/>
      <c r="IW908" s="19"/>
      <c r="IX908" s="19"/>
      <c r="IY908" s="19"/>
      <c r="IZ908" s="19"/>
      <c r="JA908" s="19"/>
      <c r="JB908" s="19"/>
      <c r="JC908" s="19"/>
      <c r="JD908" s="19"/>
      <c r="JE908" s="19"/>
      <c r="JF908" s="19"/>
      <c r="JG908" s="19"/>
      <c r="JH908" s="19"/>
      <c r="JI908" s="19"/>
      <c r="JJ908" s="19"/>
      <c r="JK908" s="19"/>
      <c r="JL908" s="19"/>
      <c r="JM908" s="19"/>
      <c r="JN908" s="19"/>
      <c r="JO908" s="19"/>
      <c r="JP908" s="19"/>
      <c r="JQ908" s="19"/>
      <c r="JR908" s="19"/>
      <c r="JS908" s="19"/>
      <c r="JT908" s="19"/>
      <c r="JU908" s="19"/>
      <c r="JV908" s="19"/>
      <c r="JW908" s="19"/>
      <c r="JX908" s="19"/>
      <c r="JY908" s="19"/>
      <c r="JZ908" s="19"/>
      <c r="KA908" s="19"/>
      <c r="KB908" s="19"/>
      <c r="KC908" s="19"/>
      <c r="KD908" s="19"/>
      <c r="KE908" s="19"/>
      <c r="KF908" s="19"/>
      <c r="KG908" s="19"/>
      <c r="KH908" s="19"/>
      <c r="KI908" s="19"/>
      <c r="KJ908" s="19"/>
      <c r="KK908" s="19"/>
      <c r="KL908" s="19"/>
      <c r="KM908" s="19"/>
      <c r="KN908" s="19"/>
      <c r="KO908" s="19"/>
      <c r="KP908" s="19"/>
      <c r="KQ908" s="19"/>
      <c r="KR908" s="19"/>
      <c r="KS908" s="19"/>
      <c r="KT908" s="19"/>
      <c r="KU908" s="19"/>
      <c r="KV908" s="19"/>
      <c r="KW908" s="19"/>
      <c r="KX908" s="19"/>
      <c r="KY908" s="19"/>
      <c r="KZ908" s="19"/>
      <c r="LA908" s="19"/>
      <c r="LB908" s="19"/>
      <c r="LC908" s="19"/>
      <c r="LD908" s="19"/>
      <c r="LE908" s="19"/>
      <c r="LF908" s="19"/>
      <c r="LG908" s="19"/>
      <c r="LH908" s="19"/>
      <c r="LI908" s="19"/>
      <c r="LJ908" s="19"/>
      <c r="LK908" s="19"/>
      <c r="LL908" s="19"/>
      <c r="LM908" s="19"/>
      <c r="LN908" s="19"/>
      <c r="LO908" s="19"/>
      <c r="LP908" s="19"/>
      <c r="LQ908" s="19"/>
      <c r="LR908" s="19"/>
      <c r="LS908" s="19"/>
      <c r="LT908" s="19"/>
      <c r="LU908" s="19"/>
      <c r="LV908" s="19"/>
      <c r="LW908" s="19"/>
      <c r="LX908" s="19"/>
      <c r="LY908" s="19"/>
      <c r="LZ908" s="19"/>
      <c r="MA908" s="19"/>
      <c r="MB908" s="19"/>
      <c r="MC908" s="19"/>
      <c r="MD908" s="19"/>
      <c r="ME908" s="19"/>
      <c r="MF908" s="19"/>
      <c r="MG908" s="19"/>
      <c r="MH908" s="19"/>
      <c r="MI908" s="19"/>
      <c r="MJ908" s="19"/>
      <c r="MK908" s="19"/>
      <c r="ML908" s="19"/>
      <c r="MM908" s="19"/>
      <c r="MN908" s="19"/>
      <c r="MO908" s="19"/>
      <c r="MP908" s="19"/>
      <c r="MQ908" s="19"/>
      <c r="MR908" s="19"/>
      <c r="MS908" s="19"/>
      <c r="MT908" s="19"/>
      <c r="MU908" s="19"/>
      <c r="MV908" s="19"/>
      <c r="MW908" s="19"/>
      <c r="MX908" s="19"/>
      <c r="MY908" s="19"/>
      <c r="MZ908" s="19"/>
      <c r="NA908" s="19"/>
      <c r="NB908" s="19"/>
      <c r="NC908" s="19"/>
      <c r="ND908" s="19"/>
      <c r="NE908" s="19"/>
      <c r="NF908" s="19"/>
      <c r="NG908" s="19"/>
      <c r="NH908" s="19"/>
      <c r="NI908" s="19"/>
      <c r="NJ908" s="19"/>
      <c r="NK908" s="19"/>
      <c r="NL908" s="19"/>
      <c r="NM908" s="19"/>
      <c r="NN908" s="19"/>
      <c r="NO908" s="19"/>
      <c r="NP908" s="19"/>
      <c r="NQ908" s="19"/>
      <c r="NR908" s="19"/>
      <c r="NS908" s="19"/>
      <c r="NT908" s="19"/>
      <c r="NU908" s="19"/>
      <c r="NV908" s="19"/>
      <c r="NW908" s="19"/>
      <c r="NX908" s="19"/>
      <c r="NY908" s="19"/>
      <c r="NZ908" s="19"/>
      <c r="OA908" s="19"/>
      <c r="OB908" s="19"/>
      <c r="OC908" s="19"/>
      <c r="OD908" s="19"/>
      <c r="OE908" s="19"/>
      <c r="OF908" s="19"/>
      <c r="OG908" s="19"/>
      <c r="OH908" s="19"/>
      <c r="OI908" s="19"/>
      <c r="OJ908" s="19"/>
      <c r="OK908" s="19"/>
      <c r="OL908" s="19"/>
      <c r="OM908" s="19"/>
      <c r="ON908" s="19"/>
      <c r="OO908" s="19"/>
      <c r="OP908" s="19"/>
      <c r="OQ908" s="19"/>
      <c r="OR908" s="19"/>
      <c r="OS908" s="19"/>
      <c r="OT908" s="19"/>
      <c r="OU908" s="19"/>
      <c r="OV908" s="19"/>
      <c r="OW908" s="19"/>
      <c r="OX908" s="19"/>
      <c r="OY908" s="19"/>
      <c r="OZ908" s="19"/>
      <c r="PA908" s="19"/>
      <c r="PB908" s="19"/>
      <c r="PC908" s="19"/>
      <c r="PD908" s="19"/>
      <c r="PE908" s="19"/>
      <c r="PF908" s="19"/>
      <c r="PG908" s="19"/>
      <c r="PH908" s="19"/>
      <c r="PI908" s="19"/>
      <c r="PJ908" s="19"/>
      <c r="PK908" s="19"/>
      <c r="PL908" s="19"/>
      <c r="PM908" s="19"/>
      <c r="PN908" s="19"/>
      <c r="PO908" s="19"/>
      <c r="PP908" s="19"/>
      <c r="PQ908" s="19"/>
      <c r="PR908" s="19"/>
      <c r="PS908" s="19"/>
      <c r="PT908" s="19"/>
      <c r="PU908" s="19"/>
      <c r="PV908" s="19"/>
      <c r="PW908" s="19"/>
      <c r="PX908" s="19"/>
      <c r="PY908" s="19"/>
      <c r="PZ908" s="19"/>
      <c r="QA908" s="19"/>
      <c r="QB908" s="19"/>
      <c r="QC908" s="19"/>
      <c r="QD908" s="19"/>
      <c r="QE908" s="19"/>
      <c r="QF908" s="19"/>
      <c r="QG908" s="19"/>
      <c r="QH908" s="19"/>
      <c r="QI908" s="19"/>
      <c r="QJ908" s="19"/>
      <c r="QK908" s="19"/>
      <c r="QL908" s="19"/>
      <c r="QM908" s="19"/>
      <c r="QN908" s="19"/>
      <c r="QO908" s="19"/>
      <c r="QP908" s="19"/>
      <c r="QQ908" s="19"/>
    </row>
    <row r="909" spans="1:459" s="20" customFormat="1" ht="40.5" customHeight="1" x14ac:dyDescent="0.2">
      <c r="A909" s="43" t="s">
        <v>1145</v>
      </c>
      <c r="B909" s="44"/>
      <c r="C909" s="44"/>
      <c r="D909" s="44"/>
      <c r="E909" s="45"/>
      <c r="F909" s="76"/>
      <c r="G909" s="76"/>
      <c r="H909" s="76"/>
      <c r="I909" s="76"/>
      <c r="J909" s="76"/>
      <c r="K909" s="76"/>
      <c r="L909" s="76"/>
      <c r="M909" s="76"/>
      <c r="N909" s="76"/>
      <c r="O909" s="59"/>
      <c r="P909" s="59"/>
      <c r="Q909" s="59"/>
      <c r="R909" s="59"/>
      <c r="S909" s="59"/>
      <c r="T909" s="59"/>
      <c r="U909" s="59"/>
      <c r="V909" s="59"/>
      <c r="W909" s="59"/>
      <c r="X909" s="60" t="s">
        <v>625</v>
      </c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 t="s">
        <v>77</v>
      </c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84" t="s">
        <v>78</v>
      </c>
      <c r="AZ909" s="84"/>
      <c r="BA909" s="84"/>
      <c r="BB909" s="84"/>
      <c r="BC909" s="84"/>
      <c r="BD909" s="84"/>
      <c r="BE909" s="60" t="s">
        <v>79</v>
      </c>
      <c r="BF909" s="60"/>
      <c r="BG909" s="60"/>
      <c r="BH909" s="60"/>
      <c r="BI909" s="60"/>
      <c r="BJ909" s="60"/>
      <c r="BK909" s="60"/>
      <c r="BL909" s="60"/>
      <c r="BM909" s="60"/>
      <c r="BN909" s="59" t="s">
        <v>74</v>
      </c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76" t="s">
        <v>22</v>
      </c>
      <c r="BZ909" s="76"/>
      <c r="CA909" s="76"/>
      <c r="CB909" s="76"/>
      <c r="CC909" s="76"/>
      <c r="CD909" s="76"/>
      <c r="CE909" s="62" t="s">
        <v>80</v>
      </c>
      <c r="CF909" s="62"/>
      <c r="CG909" s="62"/>
      <c r="CH909" s="62"/>
      <c r="CI909" s="62"/>
      <c r="CJ909" s="62"/>
      <c r="CK909" s="62"/>
      <c r="CL909" s="62"/>
      <c r="CM909" s="62"/>
      <c r="CN909" s="61">
        <v>350000</v>
      </c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59" t="s">
        <v>636</v>
      </c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 t="s">
        <v>646</v>
      </c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62" t="s">
        <v>86</v>
      </c>
      <c r="EA909" s="62"/>
      <c r="EB909" s="62"/>
      <c r="EC909" s="62"/>
      <c r="ED909" s="62"/>
      <c r="EE909" s="62"/>
      <c r="EF909" s="62"/>
      <c r="EG909" s="62"/>
      <c r="EH909" s="62"/>
      <c r="EI909" s="62"/>
      <c r="EJ909" s="62"/>
      <c r="EK909" s="62"/>
      <c r="EL909" s="62" t="s">
        <v>84</v>
      </c>
      <c r="EM909" s="62"/>
      <c r="EN909" s="62"/>
      <c r="EO909" s="62"/>
      <c r="EP909" s="62"/>
      <c r="EQ909" s="62"/>
      <c r="ER909" s="62"/>
      <c r="ES909" s="62"/>
      <c r="ET909" s="62"/>
      <c r="EU909" s="62"/>
      <c r="EV909" s="62"/>
      <c r="EW909" s="62"/>
      <c r="EX909" s="62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  <c r="HV909" s="19"/>
      <c r="HW909" s="19"/>
      <c r="HX909" s="19"/>
      <c r="HY909" s="19"/>
      <c r="HZ909" s="19"/>
      <c r="IA909" s="19"/>
      <c r="IB909" s="19"/>
      <c r="IC909" s="19"/>
      <c r="ID909" s="19"/>
      <c r="IE909" s="19"/>
      <c r="IF909" s="19"/>
      <c r="IG909" s="19"/>
      <c r="IH909" s="19"/>
      <c r="II909" s="19"/>
      <c r="IJ909" s="19"/>
      <c r="IK909" s="19"/>
      <c r="IL909" s="19"/>
      <c r="IM909" s="19"/>
      <c r="IN909" s="19"/>
      <c r="IO909" s="19"/>
      <c r="IP909" s="19"/>
      <c r="IQ909" s="19"/>
      <c r="IR909" s="19"/>
      <c r="IS909" s="19"/>
      <c r="IT909" s="19"/>
      <c r="IU909" s="19"/>
      <c r="IV909" s="19"/>
      <c r="IW909" s="19"/>
      <c r="IX909" s="19"/>
      <c r="IY909" s="19"/>
      <c r="IZ909" s="19"/>
      <c r="JA909" s="19"/>
      <c r="JB909" s="19"/>
      <c r="JC909" s="19"/>
      <c r="JD909" s="19"/>
      <c r="JE909" s="19"/>
      <c r="JF909" s="19"/>
      <c r="JG909" s="19"/>
      <c r="JH909" s="19"/>
      <c r="JI909" s="19"/>
      <c r="JJ909" s="19"/>
      <c r="JK909" s="19"/>
      <c r="JL909" s="19"/>
      <c r="JM909" s="19"/>
      <c r="JN909" s="19"/>
      <c r="JO909" s="19"/>
      <c r="JP909" s="19"/>
      <c r="JQ909" s="19"/>
      <c r="JR909" s="19"/>
      <c r="JS909" s="19"/>
      <c r="JT909" s="19"/>
      <c r="JU909" s="19"/>
      <c r="JV909" s="19"/>
      <c r="JW909" s="19"/>
      <c r="JX909" s="19"/>
      <c r="JY909" s="19"/>
      <c r="JZ909" s="19"/>
      <c r="KA909" s="19"/>
      <c r="KB909" s="19"/>
      <c r="KC909" s="19"/>
      <c r="KD909" s="19"/>
      <c r="KE909" s="19"/>
      <c r="KF909" s="19"/>
      <c r="KG909" s="19"/>
      <c r="KH909" s="19"/>
      <c r="KI909" s="19"/>
      <c r="KJ909" s="19"/>
      <c r="KK909" s="19"/>
      <c r="KL909" s="19"/>
      <c r="KM909" s="19"/>
      <c r="KN909" s="19"/>
      <c r="KO909" s="19"/>
      <c r="KP909" s="19"/>
      <c r="KQ909" s="19"/>
      <c r="KR909" s="19"/>
      <c r="KS909" s="19"/>
      <c r="KT909" s="19"/>
      <c r="KU909" s="19"/>
      <c r="KV909" s="19"/>
      <c r="KW909" s="19"/>
      <c r="KX909" s="19"/>
      <c r="KY909" s="19"/>
      <c r="KZ909" s="19"/>
      <c r="LA909" s="19"/>
      <c r="LB909" s="19"/>
      <c r="LC909" s="19"/>
      <c r="LD909" s="19"/>
      <c r="LE909" s="19"/>
      <c r="LF909" s="19"/>
      <c r="LG909" s="19"/>
      <c r="LH909" s="19"/>
      <c r="LI909" s="19"/>
      <c r="LJ909" s="19"/>
      <c r="LK909" s="19"/>
      <c r="LL909" s="19"/>
      <c r="LM909" s="19"/>
      <c r="LN909" s="19"/>
      <c r="LO909" s="19"/>
      <c r="LP909" s="19"/>
      <c r="LQ909" s="19"/>
      <c r="LR909" s="19"/>
      <c r="LS909" s="19"/>
      <c r="LT909" s="19"/>
      <c r="LU909" s="19"/>
      <c r="LV909" s="19"/>
      <c r="LW909" s="19"/>
      <c r="LX909" s="19"/>
      <c r="LY909" s="19"/>
      <c r="LZ909" s="19"/>
      <c r="MA909" s="19"/>
      <c r="MB909" s="19"/>
      <c r="MC909" s="19"/>
      <c r="MD909" s="19"/>
      <c r="ME909" s="19"/>
      <c r="MF909" s="19"/>
      <c r="MG909" s="19"/>
      <c r="MH909" s="19"/>
      <c r="MI909" s="19"/>
      <c r="MJ909" s="19"/>
      <c r="MK909" s="19"/>
      <c r="ML909" s="19"/>
      <c r="MM909" s="19"/>
      <c r="MN909" s="19"/>
      <c r="MO909" s="19"/>
      <c r="MP909" s="19"/>
      <c r="MQ909" s="19"/>
      <c r="MR909" s="19"/>
      <c r="MS909" s="19"/>
      <c r="MT909" s="19"/>
      <c r="MU909" s="19"/>
      <c r="MV909" s="19"/>
      <c r="MW909" s="19"/>
      <c r="MX909" s="19"/>
      <c r="MY909" s="19"/>
      <c r="MZ909" s="19"/>
      <c r="NA909" s="19"/>
      <c r="NB909" s="19"/>
      <c r="NC909" s="19"/>
      <c r="ND909" s="19"/>
      <c r="NE909" s="19"/>
      <c r="NF909" s="19"/>
      <c r="NG909" s="19"/>
      <c r="NH909" s="19"/>
      <c r="NI909" s="19"/>
      <c r="NJ909" s="19"/>
      <c r="NK909" s="19"/>
      <c r="NL909" s="19"/>
      <c r="NM909" s="19"/>
      <c r="NN909" s="19"/>
      <c r="NO909" s="19"/>
      <c r="NP909" s="19"/>
      <c r="NQ909" s="19"/>
      <c r="NR909" s="19"/>
      <c r="NS909" s="19"/>
      <c r="NT909" s="19"/>
      <c r="NU909" s="19"/>
      <c r="NV909" s="19"/>
      <c r="NW909" s="19"/>
      <c r="NX909" s="19"/>
      <c r="NY909" s="19"/>
      <c r="NZ909" s="19"/>
      <c r="OA909" s="19"/>
      <c r="OB909" s="19"/>
      <c r="OC909" s="19"/>
      <c r="OD909" s="19"/>
      <c r="OE909" s="19"/>
      <c r="OF909" s="19"/>
      <c r="OG909" s="19"/>
      <c r="OH909" s="19"/>
      <c r="OI909" s="19"/>
      <c r="OJ909" s="19"/>
      <c r="OK909" s="19"/>
      <c r="OL909" s="19"/>
      <c r="OM909" s="19"/>
      <c r="ON909" s="19"/>
      <c r="OO909" s="19"/>
      <c r="OP909" s="19"/>
      <c r="OQ909" s="19"/>
      <c r="OR909" s="19"/>
      <c r="OS909" s="19"/>
      <c r="OT909" s="19"/>
      <c r="OU909" s="19"/>
      <c r="OV909" s="19"/>
      <c r="OW909" s="19"/>
      <c r="OX909" s="19"/>
      <c r="OY909" s="19"/>
      <c r="OZ909" s="19"/>
      <c r="PA909" s="19"/>
      <c r="PB909" s="19"/>
      <c r="PC909" s="19"/>
      <c r="PD909" s="19"/>
      <c r="PE909" s="19"/>
      <c r="PF909" s="19"/>
      <c r="PG909" s="19"/>
      <c r="PH909" s="19"/>
      <c r="PI909" s="19"/>
      <c r="PJ909" s="19"/>
      <c r="PK909" s="19"/>
      <c r="PL909" s="19"/>
      <c r="PM909" s="19"/>
      <c r="PN909" s="19"/>
      <c r="PO909" s="19"/>
      <c r="PP909" s="19"/>
      <c r="PQ909" s="19"/>
      <c r="PR909" s="19"/>
      <c r="PS909" s="19"/>
      <c r="PT909" s="19"/>
      <c r="PU909" s="19"/>
      <c r="PV909" s="19"/>
      <c r="PW909" s="19"/>
      <c r="PX909" s="19"/>
      <c r="PY909" s="19"/>
      <c r="PZ909" s="19"/>
      <c r="QA909" s="19"/>
      <c r="QB909" s="19"/>
      <c r="QC909" s="19"/>
      <c r="QD909" s="19"/>
      <c r="QE909" s="19"/>
      <c r="QF909" s="19"/>
      <c r="QG909" s="19"/>
      <c r="QH909" s="19"/>
      <c r="QI909" s="19"/>
      <c r="QJ909" s="19"/>
      <c r="QK909" s="19"/>
      <c r="QL909" s="19"/>
      <c r="QM909" s="19"/>
      <c r="QN909" s="19"/>
      <c r="QO909" s="19"/>
      <c r="QP909" s="19"/>
      <c r="QQ909" s="19"/>
    </row>
    <row r="910" spans="1:459" s="20" customFormat="1" ht="40.5" customHeight="1" x14ac:dyDescent="0.2">
      <c r="A910" s="43" t="s">
        <v>1148</v>
      </c>
      <c r="B910" s="44"/>
      <c r="C910" s="44"/>
      <c r="D910" s="44"/>
      <c r="E910" s="45"/>
      <c r="F910" s="76"/>
      <c r="G910" s="76"/>
      <c r="H910" s="76"/>
      <c r="I910" s="76"/>
      <c r="J910" s="76"/>
      <c r="K910" s="76"/>
      <c r="L910" s="76"/>
      <c r="M910" s="76"/>
      <c r="N910" s="76"/>
      <c r="O910" s="59"/>
      <c r="P910" s="59"/>
      <c r="Q910" s="59"/>
      <c r="R910" s="59"/>
      <c r="S910" s="59"/>
      <c r="T910" s="59"/>
      <c r="U910" s="59"/>
      <c r="V910" s="59"/>
      <c r="W910" s="59"/>
      <c r="X910" s="60" t="s">
        <v>123</v>
      </c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 t="s">
        <v>77</v>
      </c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84" t="s">
        <v>94</v>
      </c>
      <c r="AZ910" s="84"/>
      <c r="BA910" s="84"/>
      <c r="BB910" s="84"/>
      <c r="BC910" s="84"/>
      <c r="BD910" s="84"/>
      <c r="BE910" s="60" t="s">
        <v>95</v>
      </c>
      <c r="BF910" s="60"/>
      <c r="BG910" s="60"/>
      <c r="BH910" s="60"/>
      <c r="BI910" s="60"/>
      <c r="BJ910" s="60"/>
      <c r="BK910" s="60"/>
      <c r="BL910" s="60"/>
      <c r="BM910" s="60"/>
      <c r="BN910" s="59" t="s">
        <v>194</v>
      </c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76" t="s">
        <v>22</v>
      </c>
      <c r="BZ910" s="76"/>
      <c r="CA910" s="76"/>
      <c r="CB910" s="76"/>
      <c r="CC910" s="76"/>
      <c r="CD910" s="76"/>
      <c r="CE910" s="62" t="s">
        <v>80</v>
      </c>
      <c r="CF910" s="62"/>
      <c r="CG910" s="62"/>
      <c r="CH910" s="62"/>
      <c r="CI910" s="62"/>
      <c r="CJ910" s="62"/>
      <c r="CK910" s="62"/>
      <c r="CL910" s="62"/>
      <c r="CM910" s="62"/>
      <c r="CN910" s="61">
        <v>800000</v>
      </c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59" t="s">
        <v>636</v>
      </c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 t="s">
        <v>646</v>
      </c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62" t="s">
        <v>86</v>
      </c>
      <c r="EA910" s="62"/>
      <c r="EB910" s="62"/>
      <c r="EC910" s="62"/>
      <c r="ED910" s="62"/>
      <c r="EE910" s="62"/>
      <c r="EF910" s="62"/>
      <c r="EG910" s="62"/>
      <c r="EH910" s="62"/>
      <c r="EI910" s="62"/>
      <c r="EJ910" s="62"/>
      <c r="EK910" s="62"/>
      <c r="EL910" s="62" t="s">
        <v>84</v>
      </c>
      <c r="EM910" s="62"/>
      <c r="EN910" s="62"/>
      <c r="EO910" s="62"/>
      <c r="EP910" s="62"/>
      <c r="EQ910" s="62"/>
      <c r="ER910" s="62"/>
      <c r="ES910" s="62"/>
      <c r="ET910" s="62"/>
      <c r="EU910" s="62"/>
      <c r="EV910" s="62"/>
      <c r="EW910" s="62"/>
      <c r="EX910" s="62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  <c r="IK910" s="19"/>
      <c r="IL910" s="19"/>
      <c r="IM910" s="19"/>
      <c r="IN910" s="19"/>
      <c r="IO910" s="19"/>
      <c r="IP910" s="19"/>
      <c r="IQ910" s="19"/>
      <c r="IR910" s="19"/>
      <c r="IS910" s="19"/>
      <c r="IT910" s="19"/>
      <c r="IU910" s="19"/>
      <c r="IV910" s="19"/>
      <c r="IW910" s="19"/>
      <c r="IX910" s="19"/>
      <c r="IY910" s="19"/>
      <c r="IZ910" s="19"/>
      <c r="JA910" s="19"/>
      <c r="JB910" s="19"/>
      <c r="JC910" s="19"/>
      <c r="JD910" s="19"/>
      <c r="JE910" s="19"/>
      <c r="JF910" s="19"/>
      <c r="JG910" s="19"/>
      <c r="JH910" s="19"/>
      <c r="JI910" s="19"/>
      <c r="JJ910" s="19"/>
      <c r="JK910" s="19"/>
      <c r="JL910" s="19"/>
      <c r="JM910" s="19"/>
      <c r="JN910" s="19"/>
      <c r="JO910" s="19"/>
      <c r="JP910" s="19"/>
      <c r="JQ910" s="19"/>
      <c r="JR910" s="19"/>
      <c r="JS910" s="19"/>
      <c r="JT910" s="19"/>
      <c r="JU910" s="19"/>
      <c r="JV910" s="19"/>
      <c r="JW910" s="19"/>
      <c r="JX910" s="19"/>
      <c r="JY910" s="19"/>
      <c r="JZ910" s="19"/>
      <c r="KA910" s="19"/>
      <c r="KB910" s="19"/>
      <c r="KC910" s="19"/>
      <c r="KD910" s="19"/>
      <c r="KE910" s="19"/>
      <c r="KF910" s="19"/>
      <c r="KG910" s="19"/>
      <c r="KH910" s="19"/>
      <c r="KI910" s="19"/>
      <c r="KJ910" s="19"/>
      <c r="KK910" s="19"/>
      <c r="KL910" s="19"/>
      <c r="KM910" s="19"/>
      <c r="KN910" s="19"/>
      <c r="KO910" s="19"/>
      <c r="KP910" s="19"/>
      <c r="KQ910" s="19"/>
      <c r="KR910" s="19"/>
      <c r="KS910" s="19"/>
      <c r="KT910" s="19"/>
      <c r="KU910" s="19"/>
      <c r="KV910" s="19"/>
      <c r="KW910" s="19"/>
      <c r="KX910" s="19"/>
      <c r="KY910" s="19"/>
      <c r="KZ910" s="19"/>
      <c r="LA910" s="19"/>
      <c r="LB910" s="19"/>
      <c r="LC910" s="19"/>
      <c r="LD910" s="19"/>
      <c r="LE910" s="19"/>
      <c r="LF910" s="19"/>
      <c r="LG910" s="19"/>
      <c r="LH910" s="19"/>
      <c r="LI910" s="19"/>
      <c r="LJ910" s="19"/>
      <c r="LK910" s="19"/>
      <c r="LL910" s="19"/>
      <c r="LM910" s="19"/>
      <c r="LN910" s="19"/>
      <c r="LO910" s="19"/>
      <c r="LP910" s="19"/>
      <c r="LQ910" s="19"/>
      <c r="LR910" s="19"/>
      <c r="LS910" s="19"/>
      <c r="LT910" s="19"/>
      <c r="LU910" s="19"/>
      <c r="LV910" s="19"/>
      <c r="LW910" s="19"/>
      <c r="LX910" s="19"/>
      <c r="LY910" s="19"/>
      <c r="LZ910" s="19"/>
      <c r="MA910" s="19"/>
      <c r="MB910" s="19"/>
      <c r="MC910" s="19"/>
      <c r="MD910" s="19"/>
      <c r="ME910" s="19"/>
      <c r="MF910" s="19"/>
      <c r="MG910" s="19"/>
      <c r="MH910" s="19"/>
      <c r="MI910" s="19"/>
      <c r="MJ910" s="19"/>
      <c r="MK910" s="19"/>
      <c r="ML910" s="19"/>
      <c r="MM910" s="19"/>
      <c r="MN910" s="19"/>
      <c r="MO910" s="19"/>
      <c r="MP910" s="19"/>
      <c r="MQ910" s="19"/>
      <c r="MR910" s="19"/>
      <c r="MS910" s="19"/>
      <c r="MT910" s="19"/>
      <c r="MU910" s="19"/>
      <c r="MV910" s="19"/>
      <c r="MW910" s="19"/>
      <c r="MX910" s="19"/>
      <c r="MY910" s="19"/>
      <c r="MZ910" s="19"/>
      <c r="NA910" s="19"/>
      <c r="NB910" s="19"/>
      <c r="NC910" s="19"/>
      <c r="ND910" s="19"/>
      <c r="NE910" s="19"/>
      <c r="NF910" s="19"/>
      <c r="NG910" s="19"/>
      <c r="NH910" s="19"/>
      <c r="NI910" s="19"/>
      <c r="NJ910" s="19"/>
      <c r="NK910" s="19"/>
      <c r="NL910" s="19"/>
      <c r="NM910" s="19"/>
      <c r="NN910" s="19"/>
      <c r="NO910" s="19"/>
      <c r="NP910" s="19"/>
      <c r="NQ910" s="19"/>
      <c r="NR910" s="19"/>
      <c r="NS910" s="19"/>
      <c r="NT910" s="19"/>
      <c r="NU910" s="19"/>
      <c r="NV910" s="19"/>
      <c r="NW910" s="19"/>
      <c r="NX910" s="19"/>
      <c r="NY910" s="19"/>
      <c r="NZ910" s="19"/>
      <c r="OA910" s="19"/>
      <c r="OB910" s="19"/>
      <c r="OC910" s="19"/>
      <c r="OD910" s="19"/>
      <c r="OE910" s="19"/>
      <c r="OF910" s="19"/>
      <c r="OG910" s="19"/>
      <c r="OH910" s="19"/>
      <c r="OI910" s="19"/>
      <c r="OJ910" s="19"/>
      <c r="OK910" s="19"/>
      <c r="OL910" s="19"/>
      <c r="OM910" s="19"/>
      <c r="ON910" s="19"/>
      <c r="OO910" s="19"/>
      <c r="OP910" s="19"/>
      <c r="OQ910" s="19"/>
      <c r="OR910" s="19"/>
      <c r="OS910" s="19"/>
      <c r="OT910" s="19"/>
      <c r="OU910" s="19"/>
      <c r="OV910" s="19"/>
      <c r="OW910" s="19"/>
      <c r="OX910" s="19"/>
      <c r="OY910" s="19"/>
      <c r="OZ910" s="19"/>
      <c r="PA910" s="19"/>
      <c r="PB910" s="19"/>
      <c r="PC910" s="19"/>
      <c r="PD910" s="19"/>
      <c r="PE910" s="19"/>
      <c r="PF910" s="19"/>
      <c r="PG910" s="19"/>
      <c r="PH910" s="19"/>
      <c r="PI910" s="19"/>
      <c r="PJ910" s="19"/>
      <c r="PK910" s="19"/>
      <c r="PL910" s="19"/>
      <c r="PM910" s="19"/>
      <c r="PN910" s="19"/>
      <c r="PO910" s="19"/>
      <c r="PP910" s="19"/>
      <c r="PQ910" s="19"/>
      <c r="PR910" s="19"/>
      <c r="PS910" s="19"/>
      <c r="PT910" s="19"/>
      <c r="PU910" s="19"/>
      <c r="PV910" s="19"/>
      <c r="PW910" s="19"/>
      <c r="PX910" s="19"/>
      <c r="PY910" s="19"/>
      <c r="PZ910" s="19"/>
      <c r="QA910" s="19"/>
      <c r="QB910" s="19"/>
      <c r="QC910" s="19"/>
      <c r="QD910" s="19"/>
      <c r="QE910" s="19"/>
      <c r="QF910" s="19"/>
      <c r="QG910" s="19"/>
      <c r="QH910" s="19"/>
      <c r="QI910" s="19"/>
      <c r="QJ910" s="19"/>
      <c r="QK910" s="19"/>
      <c r="QL910" s="19"/>
      <c r="QM910" s="19"/>
      <c r="QN910" s="19"/>
      <c r="QO910" s="19"/>
      <c r="QP910" s="19"/>
      <c r="QQ910" s="19"/>
    </row>
    <row r="911" spans="1:459" s="20" customFormat="1" ht="63.75" customHeight="1" x14ac:dyDescent="0.2">
      <c r="A911" s="43" t="s">
        <v>1149</v>
      </c>
      <c r="B911" s="44"/>
      <c r="C911" s="44"/>
      <c r="D911" s="44"/>
      <c r="E911" s="45"/>
      <c r="F911" s="76"/>
      <c r="G911" s="76"/>
      <c r="H911" s="76"/>
      <c r="I911" s="76"/>
      <c r="J911" s="76"/>
      <c r="K911" s="76"/>
      <c r="L911" s="76"/>
      <c r="M911" s="76"/>
      <c r="N911" s="76"/>
      <c r="O911" s="59"/>
      <c r="P911" s="59"/>
      <c r="Q911" s="59"/>
      <c r="R911" s="59"/>
      <c r="S911" s="59"/>
      <c r="T911" s="59"/>
      <c r="U911" s="59"/>
      <c r="V911" s="59"/>
      <c r="W911" s="59"/>
      <c r="X911" s="60" t="s">
        <v>626</v>
      </c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 t="s">
        <v>77</v>
      </c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84" t="s">
        <v>78</v>
      </c>
      <c r="AZ911" s="84"/>
      <c r="BA911" s="84"/>
      <c r="BB911" s="84"/>
      <c r="BC911" s="84"/>
      <c r="BD911" s="84"/>
      <c r="BE911" s="60" t="s">
        <v>79</v>
      </c>
      <c r="BF911" s="60"/>
      <c r="BG911" s="60"/>
      <c r="BH911" s="60"/>
      <c r="BI911" s="60"/>
      <c r="BJ911" s="60"/>
      <c r="BK911" s="60"/>
      <c r="BL911" s="60"/>
      <c r="BM911" s="60"/>
      <c r="BN911" s="59" t="s">
        <v>74</v>
      </c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76" t="s">
        <v>22</v>
      </c>
      <c r="BZ911" s="76"/>
      <c r="CA911" s="76"/>
      <c r="CB911" s="76"/>
      <c r="CC911" s="76"/>
      <c r="CD911" s="76"/>
      <c r="CE911" s="62" t="s">
        <v>80</v>
      </c>
      <c r="CF911" s="62"/>
      <c r="CG911" s="62"/>
      <c r="CH911" s="62"/>
      <c r="CI911" s="62"/>
      <c r="CJ911" s="62"/>
      <c r="CK911" s="62"/>
      <c r="CL911" s="62"/>
      <c r="CM911" s="62"/>
      <c r="CN911" s="61">
        <v>500000</v>
      </c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59" t="s">
        <v>636</v>
      </c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 t="s">
        <v>646</v>
      </c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62" t="s">
        <v>86</v>
      </c>
      <c r="EA911" s="62"/>
      <c r="EB911" s="62"/>
      <c r="EC911" s="62"/>
      <c r="ED911" s="62"/>
      <c r="EE911" s="62"/>
      <c r="EF911" s="62"/>
      <c r="EG911" s="62"/>
      <c r="EH911" s="62"/>
      <c r="EI911" s="62"/>
      <c r="EJ911" s="62"/>
      <c r="EK911" s="62"/>
      <c r="EL911" s="62" t="s">
        <v>84</v>
      </c>
      <c r="EM911" s="62"/>
      <c r="EN911" s="62"/>
      <c r="EO911" s="62"/>
      <c r="EP911" s="62"/>
      <c r="EQ911" s="62"/>
      <c r="ER911" s="62"/>
      <c r="ES911" s="62"/>
      <c r="ET911" s="62"/>
      <c r="EU911" s="62"/>
      <c r="EV911" s="62"/>
      <c r="EW911" s="62"/>
      <c r="EX911" s="62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  <c r="HV911" s="19"/>
      <c r="HW911" s="19"/>
      <c r="HX911" s="19"/>
      <c r="HY911" s="19"/>
      <c r="HZ911" s="19"/>
      <c r="IA911" s="19"/>
      <c r="IB911" s="19"/>
      <c r="IC911" s="19"/>
      <c r="ID911" s="19"/>
      <c r="IE911" s="19"/>
      <c r="IF911" s="19"/>
      <c r="IG911" s="19"/>
      <c r="IH911" s="19"/>
      <c r="II911" s="19"/>
      <c r="IJ911" s="19"/>
      <c r="IK911" s="19"/>
      <c r="IL911" s="19"/>
      <c r="IM911" s="19"/>
      <c r="IN911" s="19"/>
      <c r="IO911" s="19"/>
      <c r="IP911" s="19"/>
      <c r="IQ911" s="19"/>
      <c r="IR911" s="19"/>
      <c r="IS911" s="19"/>
      <c r="IT911" s="19"/>
      <c r="IU911" s="19"/>
      <c r="IV911" s="19"/>
      <c r="IW911" s="19"/>
      <c r="IX911" s="19"/>
      <c r="IY911" s="19"/>
      <c r="IZ911" s="19"/>
      <c r="JA911" s="19"/>
      <c r="JB911" s="19"/>
      <c r="JC911" s="19"/>
      <c r="JD911" s="19"/>
      <c r="JE911" s="19"/>
      <c r="JF911" s="19"/>
      <c r="JG911" s="19"/>
      <c r="JH911" s="19"/>
      <c r="JI911" s="19"/>
      <c r="JJ911" s="19"/>
      <c r="JK911" s="19"/>
      <c r="JL911" s="19"/>
      <c r="JM911" s="19"/>
      <c r="JN911" s="19"/>
      <c r="JO911" s="19"/>
      <c r="JP911" s="19"/>
      <c r="JQ911" s="19"/>
      <c r="JR911" s="19"/>
      <c r="JS911" s="19"/>
      <c r="JT911" s="19"/>
      <c r="JU911" s="19"/>
      <c r="JV911" s="19"/>
      <c r="JW911" s="19"/>
      <c r="JX911" s="19"/>
      <c r="JY911" s="19"/>
      <c r="JZ911" s="19"/>
      <c r="KA911" s="19"/>
      <c r="KB911" s="19"/>
      <c r="KC911" s="19"/>
      <c r="KD911" s="19"/>
      <c r="KE911" s="19"/>
      <c r="KF911" s="19"/>
      <c r="KG911" s="19"/>
      <c r="KH911" s="19"/>
      <c r="KI911" s="19"/>
      <c r="KJ911" s="19"/>
      <c r="KK911" s="19"/>
      <c r="KL911" s="19"/>
      <c r="KM911" s="19"/>
      <c r="KN911" s="19"/>
      <c r="KO911" s="19"/>
      <c r="KP911" s="19"/>
      <c r="KQ911" s="19"/>
      <c r="KR911" s="19"/>
      <c r="KS911" s="19"/>
      <c r="KT911" s="19"/>
      <c r="KU911" s="19"/>
      <c r="KV911" s="19"/>
      <c r="KW911" s="19"/>
      <c r="KX911" s="19"/>
      <c r="KY911" s="19"/>
      <c r="KZ911" s="19"/>
      <c r="LA911" s="19"/>
      <c r="LB911" s="19"/>
      <c r="LC911" s="19"/>
      <c r="LD911" s="19"/>
      <c r="LE911" s="19"/>
      <c r="LF911" s="19"/>
      <c r="LG911" s="19"/>
      <c r="LH911" s="19"/>
      <c r="LI911" s="19"/>
      <c r="LJ911" s="19"/>
      <c r="LK911" s="19"/>
      <c r="LL911" s="19"/>
      <c r="LM911" s="19"/>
      <c r="LN911" s="19"/>
      <c r="LO911" s="19"/>
      <c r="LP911" s="19"/>
      <c r="LQ911" s="19"/>
      <c r="LR911" s="19"/>
      <c r="LS911" s="19"/>
      <c r="LT911" s="19"/>
      <c r="LU911" s="19"/>
      <c r="LV911" s="19"/>
      <c r="LW911" s="19"/>
      <c r="LX911" s="19"/>
      <c r="LY911" s="19"/>
      <c r="LZ911" s="19"/>
      <c r="MA911" s="19"/>
      <c r="MB911" s="19"/>
      <c r="MC911" s="19"/>
      <c r="MD911" s="19"/>
      <c r="ME911" s="19"/>
      <c r="MF911" s="19"/>
      <c r="MG911" s="19"/>
      <c r="MH911" s="19"/>
      <c r="MI911" s="19"/>
      <c r="MJ911" s="19"/>
      <c r="MK911" s="19"/>
      <c r="ML911" s="19"/>
      <c r="MM911" s="19"/>
      <c r="MN911" s="19"/>
      <c r="MO911" s="19"/>
      <c r="MP911" s="19"/>
      <c r="MQ911" s="19"/>
      <c r="MR911" s="19"/>
      <c r="MS911" s="19"/>
      <c r="MT911" s="19"/>
      <c r="MU911" s="19"/>
      <c r="MV911" s="19"/>
      <c r="MW911" s="19"/>
      <c r="MX911" s="19"/>
      <c r="MY911" s="19"/>
      <c r="MZ911" s="19"/>
      <c r="NA911" s="19"/>
      <c r="NB911" s="19"/>
      <c r="NC911" s="19"/>
      <c r="ND911" s="19"/>
      <c r="NE911" s="19"/>
      <c r="NF911" s="19"/>
      <c r="NG911" s="19"/>
      <c r="NH911" s="19"/>
      <c r="NI911" s="19"/>
      <c r="NJ911" s="19"/>
      <c r="NK911" s="19"/>
      <c r="NL911" s="19"/>
      <c r="NM911" s="19"/>
      <c r="NN911" s="19"/>
      <c r="NO911" s="19"/>
      <c r="NP911" s="19"/>
      <c r="NQ911" s="19"/>
      <c r="NR911" s="19"/>
      <c r="NS911" s="19"/>
      <c r="NT911" s="19"/>
      <c r="NU911" s="19"/>
      <c r="NV911" s="19"/>
      <c r="NW911" s="19"/>
      <c r="NX911" s="19"/>
      <c r="NY911" s="19"/>
      <c r="NZ911" s="19"/>
      <c r="OA911" s="19"/>
      <c r="OB911" s="19"/>
      <c r="OC911" s="19"/>
      <c r="OD911" s="19"/>
      <c r="OE911" s="19"/>
      <c r="OF911" s="19"/>
      <c r="OG911" s="19"/>
      <c r="OH911" s="19"/>
      <c r="OI911" s="19"/>
      <c r="OJ911" s="19"/>
      <c r="OK911" s="19"/>
      <c r="OL911" s="19"/>
      <c r="OM911" s="19"/>
      <c r="ON911" s="19"/>
      <c r="OO911" s="19"/>
      <c r="OP911" s="19"/>
      <c r="OQ911" s="19"/>
      <c r="OR911" s="19"/>
      <c r="OS911" s="19"/>
      <c r="OT911" s="19"/>
      <c r="OU911" s="19"/>
      <c r="OV911" s="19"/>
      <c r="OW911" s="19"/>
      <c r="OX911" s="19"/>
      <c r="OY911" s="19"/>
      <c r="OZ911" s="19"/>
      <c r="PA911" s="19"/>
      <c r="PB911" s="19"/>
      <c r="PC911" s="19"/>
      <c r="PD911" s="19"/>
      <c r="PE911" s="19"/>
      <c r="PF911" s="19"/>
      <c r="PG911" s="19"/>
      <c r="PH911" s="19"/>
      <c r="PI911" s="19"/>
      <c r="PJ911" s="19"/>
      <c r="PK911" s="19"/>
      <c r="PL911" s="19"/>
      <c r="PM911" s="19"/>
      <c r="PN911" s="19"/>
      <c r="PO911" s="19"/>
      <c r="PP911" s="19"/>
      <c r="PQ911" s="19"/>
      <c r="PR911" s="19"/>
      <c r="PS911" s="19"/>
      <c r="PT911" s="19"/>
      <c r="PU911" s="19"/>
      <c r="PV911" s="19"/>
      <c r="PW911" s="19"/>
      <c r="PX911" s="19"/>
      <c r="PY911" s="19"/>
      <c r="PZ911" s="19"/>
      <c r="QA911" s="19"/>
      <c r="QB911" s="19"/>
      <c r="QC911" s="19"/>
      <c r="QD911" s="19"/>
      <c r="QE911" s="19"/>
      <c r="QF911" s="19"/>
      <c r="QG911" s="19"/>
      <c r="QH911" s="19"/>
      <c r="QI911" s="19"/>
      <c r="QJ911" s="19"/>
      <c r="QK911" s="19"/>
      <c r="QL911" s="19"/>
      <c r="QM911" s="19"/>
      <c r="QN911" s="19"/>
      <c r="QO911" s="19"/>
      <c r="QP911" s="19"/>
      <c r="QQ911" s="19"/>
    </row>
    <row r="912" spans="1:459" s="20" customFormat="1" ht="40.5" customHeight="1" x14ac:dyDescent="0.2">
      <c r="A912" s="43" t="s">
        <v>1150</v>
      </c>
      <c r="B912" s="44"/>
      <c r="C912" s="44"/>
      <c r="D912" s="44"/>
      <c r="E912" s="45"/>
      <c r="F912" s="76"/>
      <c r="G912" s="76"/>
      <c r="H912" s="76"/>
      <c r="I912" s="76"/>
      <c r="J912" s="76"/>
      <c r="K912" s="76"/>
      <c r="L912" s="76"/>
      <c r="M912" s="76"/>
      <c r="N912" s="76"/>
      <c r="O912" s="59"/>
      <c r="P912" s="59"/>
      <c r="Q912" s="59"/>
      <c r="R912" s="59"/>
      <c r="S912" s="59"/>
      <c r="T912" s="59"/>
      <c r="U912" s="59"/>
      <c r="V912" s="59"/>
      <c r="W912" s="59"/>
      <c r="X912" s="60" t="s">
        <v>370</v>
      </c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 t="s">
        <v>77</v>
      </c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84" t="s">
        <v>78</v>
      </c>
      <c r="AZ912" s="84"/>
      <c r="BA912" s="84"/>
      <c r="BB912" s="84"/>
      <c r="BC912" s="84"/>
      <c r="BD912" s="84"/>
      <c r="BE912" s="60" t="s">
        <v>79</v>
      </c>
      <c r="BF912" s="60"/>
      <c r="BG912" s="60"/>
      <c r="BH912" s="60"/>
      <c r="BI912" s="60"/>
      <c r="BJ912" s="60"/>
      <c r="BK912" s="60"/>
      <c r="BL912" s="60"/>
      <c r="BM912" s="60"/>
      <c r="BN912" s="59" t="s">
        <v>74</v>
      </c>
      <c r="BO912" s="62"/>
      <c r="BP912" s="62"/>
      <c r="BQ912" s="62"/>
      <c r="BR912" s="62"/>
      <c r="BS912" s="62"/>
      <c r="BT912" s="62"/>
      <c r="BU912" s="62"/>
      <c r="BV912" s="62"/>
      <c r="BW912" s="62"/>
      <c r="BX912" s="62"/>
      <c r="BY912" s="76" t="s">
        <v>22</v>
      </c>
      <c r="BZ912" s="76"/>
      <c r="CA912" s="76"/>
      <c r="CB912" s="76"/>
      <c r="CC912" s="76"/>
      <c r="CD912" s="76"/>
      <c r="CE912" s="62" t="s">
        <v>80</v>
      </c>
      <c r="CF912" s="62"/>
      <c r="CG912" s="62"/>
      <c r="CH912" s="62"/>
      <c r="CI912" s="62"/>
      <c r="CJ912" s="62"/>
      <c r="CK912" s="62"/>
      <c r="CL912" s="62"/>
      <c r="CM912" s="62"/>
      <c r="CN912" s="61">
        <v>1127600</v>
      </c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59" t="s">
        <v>636</v>
      </c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 t="s">
        <v>646</v>
      </c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62" t="s">
        <v>86</v>
      </c>
      <c r="EA912" s="62"/>
      <c r="EB912" s="62"/>
      <c r="EC912" s="62"/>
      <c r="ED912" s="62"/>
      <c r="EE912" s="62"/>
      <c r="EF912" s="62"/>
      <c r="EG912" s="62"/>
      <c r="EH912" s="62"/>
      <c r="EI912" s="62"/>
      <c r="EJ912" s="62"/>
      <c r="EK912" s="62"/>
      <c r="EL912" s="62" t="s">
        <v>84</v>
      </c>
      <c r="EM912" s="62"/>
      <c r="EN912" s="62"/>
      <c r="EO912" s="62"/>
      <c r="EP912" s="62"/>
      <c r="EQ912" s="62"/>
      <c r="ER912" s="62"/>
      <c r="ES912" s="62"/>
      <c r="ET912" s="62"/>
      <c r="EU912" s="62"/>
      <c r="EV912" s="62"/>
      <c r="EW912" s="62"/>
      <c r="EX912" s="62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  <c r="HV912" s="19"/>
      <c r="HW912" s="19"/>
      <c r="HX912" s="19"/>
      <c r="HY912" s="19"/>
      <c r="HZ912" s="19"/>
      <c r="IA912" s="19"/>
      <c r="IB912" s="19"/>
      <c r="IC912" s="19"/>
      <c r="ID912" s="19"/>
      <c r="IE912" s="19"/>
      <c r="IF912" s="19"/>
      <c r="IG912" s="19"/>
      <c r="IH912" s="19"/>
      <c r="II912" s="19"/>
      <c r="IJ912" s="19"/>
      <c r="IK912" s="19"/>
      <c r="IL912" s="19"/>
      <c r="IM912" s="19"/>
      <c r="IN912" s="19"/>
      <c r="IO912" s="19"/>
      <c r="IP912" s="19"/>
      <c r="IQ912" s="19"/>
      <c r="IR912" s="19"/>
      <c r="IS912" s="19"/>
      <c r="IT912" s="19"/>
      <c r="IU912" s="19"/>
      <c r="IV912" s="19"/>
      <c r="IW912" s="19"/>
      <c r="IX912" s="19"/>
      <c r="IY912" s="19"/>
      <c r="IZ912" s="19"/>
      <c r="JA912" s="19"/>
      <c r="JB912" s="19"/>
      <c r="JC912" s="19"/>
      <c r="JD912" s="19"/>
      <c r="JE912" s="19"/>
      <c r="JF912" s="19"/>
      <c r="JG912" s="19"/>
      <c r="JH912" s="19"/>
      <c r="JI912" s="19"/>
      <c r="JJ912" s="19"/>
      <c r="JK912" s="19"/>
      <c r="JL912" s="19"/>
      <c r="JM912" s="19"/>
      <c r="JN912" s="19"/>
      <c r="JO912" s="19"/>
      <c r="JP912" s="19"/>
      <c r="JQ912" s="19"/>
      <c r="JR912" s="19"/>
      <c r="JS912" s="19"/>
      <c r="JT912" s="19"/>
      <c r="JU912" s="19"/>
      <c r="JV912" s="19"/>
      <c r="JW912" s="19"/>
      <c r="JX912" s="19"/>
      <c r="JY912" s="19"/>
      <c r="JZ912" s="19"/>
      <c r="KA912" s="19"/>
      <c r="KB912" s="19"/>
      <c r="KC912" s="19"/>
      <c r="KD912" s="19"/>
      <c r="KE912" s="19"/>
      <c r="KF912" s="19"/>
      <c r="KG912" s="19"/>
      <c r="KH912" s="19"/>
      <c r="KI912" s="19"/>
      <c r="KJ912" s="19"/>
      <c r="KK912" s="19"/>
      <c r="KL912" s="19"/>
      <c r="KM912" s="19"/>
      <c r="KN912" s="19"/>
      <c r="KO912" s="19"/>
      <c r="KP912" s="19"/>
      <c r="KQ912" s="19"/>
      <c r="KR912" s="19"/>
      <c r="KS912" s="19"/>
      <c r="KT912" s="19"/>
      <c r="KU912" s="19"/>
      <c r="KV912" s="19"/>
      <c r="KW912" s="19"/>
      <c r="KX912" s="19"/>
      <c r="KY912" s="19"/>
      <c r="KZ912" s="19"/>
      <c r="LA912" s="19"/>
      <c r="LB912" s="19"/>
      <c r="LC912" s="19"/>
      <c r="LD912" s="19"/>
      <c r="LE912" s="19"/>
      <c r="LF912" s="19"/>
      <c r="LG912" s="19"/>
      <c r="LH912" s="19"/>
      <c r="LI912" s="19"/>
      <c r="LJ912" s="19"/>
      <c r="LK912" s="19"/>
      <c r="LL912" s="19"/>
      <c r="LM912" s="19"/>
      <c r="LN912" s="19"/>
      <c r="LO912" s="19"/>
      <c r="LP912" s="19"/>
      <c r="LQ912" s="19"/>
      <c r="LR912" s="19"/>
      <c r="LS912" s="19"/>
      <c r="LT912" s="19"/>
      <c r="LU912" s="19"/>
      <c r="LV912" s="19"/>
      <c r="LW912" s="19"/>
      <c r="LX912" s="19"/>
      <c r="LY912" s="19"/>
      <c r="LZ912" s="19"/>
      <c r="MA912" s="19"/>
      <c r="MB912" s="19"/>
      <c r="MC912" s="19"/>
      <c r="MD912" s="19"/>
      <c r="ME912" s="19"/>
      <c r="MF912" s="19"/>
      <c r="MG912" s="19"/>
      <c r="MH912" s="19"/>
      <c r="MI912" s="19"/>
      <c r="MJ912" s="19"/>
      <c r="MK912" s="19"/>
      <c r="ML912" s="19"/>
      <c r="MM912" s="19"/>
      <c r="MN912" s="19"/>
      <c r="MO912" s="19"/>
      <c r="MP912" s="19"/>
      <c r="MQ912" s="19"/>
      <c r="MR912" s="19"/>
      <c r="MS912" s="19"/>
      <c r="MT912" s="19"/>
      <c r="MU912" s="19"/>
      <c r="MV912" s="19"/>
      <c r="MW912" s="19"/>
      <c r="MX912" s="19"/>
      <c r="MY912" s="19"/>
      <c r="MZ912" s="19"/>
      <c r="NA912" s="19"/>
      <c r="NB912" s="19"/>
      <c r="NC912" s="19"/>
      <c r="ND912" s="19"/>
      <c r="NE912" s="19"/>
      <c r="NF912" s="19"/>
      <c r="NG912" s="19"/>
      <c r="NH912" s="19"/>
      <c r="NI912" s="19"/>
      <c r="NJ912" s="19"/>
      <c r="NK912" s="19"/>
      <c r="NL912" s="19"/>
      <c r="NM912" s="19"/>
      <c r="NN912" s="19"/>
      <c r="NO912" s="19"/>
      <c r="NP912" s="19"/>
      <c r="NQ912" s="19"/>
      <c r="NR912" s="19"/>
      <c r="NS912" s="19"/>
      <c r="NT912" s="19"/>
      <c r="NU912" s="19"/>
      <c r="NV912" s="19"/>
      <c r="NW912" s="19"/>
      <c r="NX912" s="19"/>
      <c r="NY912" s="19"/>
      <c r="NZ912" s="19"/>
      <c r="OA912" s="19"/>
      <c r="OB912" s="19"/>
      <c r="OC912" s="19"/>
      <c r="OD912" s="19"/>
      <c r="OE912" s="19"/>
      <c r="OF912" s="19"/>
      <c r="OG912" s="19"/>
      <c r="OH912" s="19"/>
      <c r="OI912" s="19"/>
      <c r="OJ912" s="19"/>
      <c r="OK912" s="19"/>
      <c r="OL912" s="19"/>
      <c r="OM912" s="19"/>
      <c r="ON912" s="19"/>
      <c r="OO912" s="19"/>
      <c r="OP912" s="19"/>
      <c r="OQ912" s="19"/>
      <c r="OR912" s="19"/>
      <c r="OS912" s="19"/>
      <c r="OT912" s="19"/>
      <c r="OU912" s="19"/>
      <c r="OV912" s="19"/>
      <c r="OW912" s="19"/>
      <c r="OX912" s="19"/>
      <c r="OY912" s="19"/>
      <c r="OZ912" s="19"/>
      <c r="PA912" s="19"/>
      <c r="PB912" s="19"/>
      <c r="PC912" s="19"/>
      <c r="PD912" s="19"/>
      <c r="PE912" s="19"/>
      <c r="PF912" s="19"/>
      <c r="PG912" s="19"/>
      <c r="PH912" s="19"/>
      <c r="PI912" s="19"/>
      <c r="PJ912" s="19"/>
      <c r="PK912" s="19"/>
      <c r="PL912" s="19"/>
      <c r="PM912" s="19"/>
      <c r="PN912" s="19"/>
      <c r="PO912" s="19"/>
      <c r="PP912" s="19"/>
      <c r="PQ912" s="19"/>
      <c r="PR912" s="19"/>
      <c r="PS912" s="19"/>
      <c r="PT912" s="19"/>
      <c r="PU912" s="19"/>
      <c r="PV912" s="19"/>
      <c r="PW912" s="19"/>
      <c r="PX912" s="19"/>
      <c r="PY912" s="19"/>
      <c r="PZ912" s="19"/>
      <c r="QA912" s="19"/>
      <c r="QB912" s="19"/>
      <c r="QC912" s="19"/>
      <c r="QD912" s="19"/>
      <c r="QE912" s="19"/>
      <c r="QF912" s="19"/>
      <c r="QG912" s="19"/>
      <c r="QH912" s="19"/>
      <c r="QI912" s="19"/>
      <c r="QJ912" s="19"/>
      <c r="QK912" s="19"/>
      <c r="QL912" s="19"/>
      <c r="QM912" s="19"/>
      <c r="QN912" s="19"/>
      <c r="QO912" s="19"/>
      <c r="QP912" s="19"/>
      <c r="QQ912" s="19"/>
    </row>
    <row r="913" spans="1:459" s="20" customFormat="1" ht="40.5" customHeight="1" x14ac:dyDescent="0.2">
      <c r="A913" s="43" t="s">
        <v>1151</v>
      </c>
      <c r="B913" s="44"/>
      <c r="C913" s="44"/>
      <c r="D913" s="44"/>
      <c r="E913" s="45"/>
      <c r="F913" s="76"/>
      <c r="G913" s="76"/>
      <c r="H913" s="76"/>
      <c r="I913" s="76"/>
      <c r="J913" s="76"/>
      <c r="K913" s="76"/>
      <c r="L913" s="76"/>
      <c r="M913" s="76"/>
      <c r="N913" s="76"/>
      <c r="O913" s="59"/>
      <c r="P913" s="59"/>
      <c r="Q913" s="59"/>
      <c r="R913" s="59"/>
      <c r="S913" s="59"/>
      <c r="T913" s="59"/>
      <c r="U913" s="59"/>
      <c r="V913" s="59"/>
      <c r="W913" s="59"/>
      <c r="X913" s="60" t="s">
        <v>627</v>
      </c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 t="s">
        <v>77</v>
      </c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59" t="s">
        <v>94</v>
      </c>
      <c r="AZ913" s="59"/>
      <c r="BA913" s="59"/>
      <c r="BB913" s="59"/>
      <c r="BC913" s="59"/>
      <c r="BD913" s="59"/>
      <c r="BE913" s="60" t="s">
        <v>95</v>
      </c>
      <c r="BF913" s="60"/>
      <c r="BG913" s="60"/>
      <c r="BH913" s="60"/>
      <c r="BI913" s="60"/>
      <c r="BJ913" s="60"/>
      <c r="BK913" s="60"/>
      <c r="BL913" s="60"/>
      <c r="BM913" s="60"/>
      <c r="BN913" s="62">
        <v>202</v>
      </c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80">
        <v>71701000</v>
      </c>
      <c r="BZ913" s="76"/>
      <c r="CA913" s="76"/>
      <c r="CB913" s="76"/>
      <c r="CC913" s="76"/>
      <c r="CD913" s="76"/>
      <c r="CE913" s="62" t="s">
        <v>80</v>
      </c>
      <c r="CF913" s="62"/>
      <c r="CG913" s="62"/>
      <c r="CH913" s="62"/>
      <c r="CI913" s="62"/>
      <c r="CJ913" s="62"/>
      <c r="CK913" s="62"/>
      <c r="CL913" s="62"/>
      <c r="CM913" s="62"/>
      <c r="CN913" s="61">
        <v>415000</v>
      </c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59" t="s">
        <v>636</v>
      </c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 t="s">
        <v>646</v>
      </c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62" t="s">
        <v>86</v>
      </c>
      <c r="EA913" s="62"/>
      <c r="EB913" s="62"/>
      <c r="EC913" s="62"/>
      <c r="ED913" s="62"/>
      <c r="EE913" s="62"/>
      <c r="EF913" s="62"/>
      <c r="EG913" s="62"/>
      <c r="EH913" s="62"/>
      <c r="EI913" s="62"/>
      <c r="EJ913" s="62"/>
      <c r="EK913" s="62"/>
      <c r="EL913" s="62" t="s">
        <v>84</v>
      </c>
      <c r="EM913" s="62"/>
      <c r="EN913" s="62"/>
      <c r="EO913" s="62"/>
      <c r="EP913" s="62"/>
      <c r="EQ913" s="62"/>
      <c r="ER913" s="62"/>
      <c r="ES913" s="62"/>
      <c r="ET913" s="62"/>
      <c r="EU913" s="62"/>
      <c r="EV913" s="62"/>
      <c r="EW913" s="62"/>
      <c r="EX913" s="62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  <c r="HV913" s="19"/>
      <c r="HW913" s="19"/>
      <c r="HX913" s="19"/>
      <c r="HY913" s="19"/>
      <c r="HZ913" s="19"/>
      <c r="IA913" s="19"/>
      <c r="IB913" s="19"/>
      <c r="IC913" s="19"/>
      <c r="ID913" s="19"/>
      <c r="IE913" s="19"/>
      <c r="IF913" s="19"/>
      <c r="IG913" s="19"/>
      <c r="IH913" s="19"/>
      <c r="II913" s="19"/>
      <c r="IJ913" s="19"/>
      <c r="IK913" s="19"/>
      <c r="IL913" s="19"/>
      <c r="IM913" s="19"/>
      <c r="IN913" s="19"/>
      <c r="IO913" s="19"/>
      <c r="IP913" s="19"/>
      <c r="IQ913" s="19"/>
      <c r="IR913" s="19"/>
      <c r="IS913" s="19"/>
      <c r="IT913" s="19"/>
      <c r="IU913" s="19"/>
      <c r="IV913" s="19"/>
      <c r="IW913" s="19"/>
      <c r="IX913" s="19"/>
      <c r="IY913" s="19"/>
      <c r="IZ913" s="19"/>
      <c r="JA913" s="19"/>
      <c r="JB913" s="19"/>
      <c r="JC913" s="19"/>
      <c r="JD913" s="19"/>
      <c r="JE913" s="19"/>
      <c r="JF913" s="19"/>
      <c r="JG913" s="19"/>
      <c r="JH913" s="19"/>
      <c r="JI913" s="19"/>
      <c r="JJ913" s="19"/>
      <c r="JK913" s="19"/>
      <c r="JL913" s="19"/>
      <c r="JM913" s="19"/>
      <c r="JN913" s="19"/>
      <c r="JO913" s="19"/>
      <c r="JP913" s="19"/>
      <c r="JQ913" s="19"/>
      <c r="JR913" s="19"/>
      <c r="JS913" s="19"/>
      <c r="JT913" s="19"/>
      <c r="JU913" s="19"/>
      <c r="JV913" s="19"/>
      <c r="JW913" s="19"/>
      <c r="JX913" s="19"/>
      <c r="JY913" s="19"/>
      <c r="JZ913" s="19"/>
      <c r="KA913" s="19"/>
      <c r="KB913" s="19"/>
      <c r="KC913" s="19"/>
      <c r="KD913" s="19"/>
      <c r="KE913" s="19"/>
      <c r="KF913" s="19"/>
      <c r="KG913" s="19"/>
      <c r="KH913" s="19"/>
      <c r="KI913" s="19"/>
      <c r="KJ913" s="19"/>
      <c r="KK913" s="19"/>
      <c r="KL913" s="19"/>
      <c r="KM913" s="19"/>
      <c r="KN913" s="19"/>
      <c r="KO913" s="19"/>
      <c r="KP913" s="19"/>
      <c r="KQ913" s="19"/>
      <c r="KR913" s="19"/>
      <c r="KS913" s="19"/>
      <c r="KT913" s="19"/>
      <c r="KU913" s="19"/>
      <c r="KV913" s="19"/>
      <c r="KW913" s="19"/>
      <c r="KX913" s="19"/>
      <c r="KY913" s="19"/>
      <c r="KZ913" s="19"/>
      <c r="LA913" s="19"/>
      <c r="LB913" s="19"/>
      <c r="LC913" s="19"/>
      <c r="LD913" s="19"/>
      <c r="LE913" s="19"/>
      <c r="LF913" s="19"/>
      <c r="LG913" s="19"/>
      <c r="LH913" s="19"/>
      <c r="LI913" s="19"/>
      <c r="LJ913" s="19"/>
      <c r="LK913" s="19"/>
      <c r="LL913" s="19"/>
      <c r="LM913" s="19"/>
      <c r="LN913" s="19"/>
      <c r="LO913" s="19"/>
      <c r="LP913" s="19"/>
      <c r="LQ913" s="19"/>
      <c r="LR913" s="19"/>
      <c r="LS913" s="19"/>
      <c r="LT913" s="19"/>
      <c r="LU913" s="19"/>
      <c r="LV913" s="19"/>
      <c r="LW913" s="19"/>
      <c r="LX913" s="19"/>
      <c r="LY913" s="19"/>
      <c r="LZ913" s="19"/>
      <c r="MA913" s="19"/>
      <c r="MB913" s="19"/>
      <c r="MC913" s="19"/>
      <c r="MD913" s="19"/>
      <c r="ME913" s="19"/>
      <c r="MF913" s="19"/>
      <c r="MG913" s="19"/>
      <c r="MH913" s="19"/>
      <c r="MI913" s="19"/>
      <c r="MJ913" s="19"/>
      <c r="MK913" s="19"/>
      <c r="ML913" s="19"/>
      <c r="MM913" s="19"/>
      <c r="MN913" s="19"/>
      <c r="MO913" s="19"/>
      <c r="MP913" s="19"/>
      <c r="MQ913" s="19"/>
      <c r="MR913" s="19"/>
      <c r="MS913" s="19"/>
      <c r="MT913" s="19"/>
      <c r="MU913" s="19"/>
      <c r="MV913" s="19"/>
      <c r="MW913" s="19"/>
      <c r="MX913" s="19"/>
      <c r="MY913" s="19"/>
      <c r="MZ913" s="19"/>
      <c r="NA913" s="19"/>
      <c r="NB913" s="19"/>
      <c r="NC913" s="19"/>
      <c r="ND913" s="19"/>
      <c r="NE913" s="19"/>
      <c r="NF913" s="19"/>
      <c r="NG913" s="19"/>
      <c r="NH913" s="19"/>
      <c r="NI913" s="19"/>
      <c r="NJ913" s="19"/>
      <c r="NK913" s="19"/>
      <c r="NL913" s="19"/>
      <c r="NM913" s="19"/>
      <c r="NN913" s="19"/>
      <c r="NO913" s="19"/>
      <c r="NP913" s="19"/>
      <c r="NQ913" s="19"/>
      <c r="NR913" s="19"/>
      <c r="NS913" s="19"/>
      <c r="NT913" s="19"/>
      <c r="NU913" s="19"/>
      <c r="NV913" s="19"/>
      <c r="NW913" s="19"/>
      <c r="NX913" s="19"/>
      <c r="NY913" s="19"/>
      <c r="NZ913" s="19"/>
      <c r="OA913" s="19"/>
      <c r="OB913" s="19"/>
      <c r="OC913" s="19"/>
      <c r="OD913" s="19"/>
      <c r="OE913" s="19"/>
      <c r="OF913" s="19"/>
      <c r="OG913" s="19"/>
      <c r="OH913" s="19"/>
      <c r="OI913" s="19"/>
      <c r="OJ913" s="19"/>
      <c r="OK913" s="19"/>
      <c r="OL913" s="19"/>
      <c r="OM913" s="19"/>
      <c r="ON913" s="19"/>
      <c r="OO913" s="19"/>
      <c r="OP913" s="19"/>
      <c r="OQ913" s="19"/>
      <c r="OR913" s="19"/>
      <c r="OS913" s="19"/>
      <c r="OT913" s="19"/>
      <c r="OU913" s="19"/>
      <c r="OV913" s="19"/>
      <c r="OW913" s="19"/>
      <c r="OX913" s="19"/>
      <c r="OY913" s="19"/>
      <c r="OZ913" s="19"/>
      <c r="PA913" s="19"/>
      <c r="PB913" s="19"/>
      <c r="PC913" s="19"/>
      <c r="PD913" s="19"/>
      <c r="PE913" s="19"/>
      <c r="PF913" s="19"/>
      <c r="PG913" s="19"/>
      <c r="PH913" s="19"/>
      <c r="PI913" s="19"/>
      <c r="PJ913" s="19"/>
      <c r="PK913" s="19"/>
      <c r="PL913" s="19"/>
      <c r="PM913" s="19"/>
      <c r="PN913" s="19"/>
      <c r="PO913" s="19"/>
      <c r="PP913" s="19"/>
      <c r="PQ913" s="19"/>
      <c r="PR913" s="19"/>
      <c r="PS913" s="19"/>
      <c r="PT913" s="19"/>
      <c r="PU913" s="19"/>
      <c r="PV913" s="19"/>
      <c r="PW913" s="19"/>
      <c r="PX913" s="19"/>
      <c r="PY913" s="19"/>
      <c r="PZ913" s="19"/>
      <c r="QA913" s="19"/>
      <c r="QB913" s="19"/>
      <c r="QC913" s="19"/>
      <c r="QD913" s="19"/>
      <c r="QE913" s="19"/>
      <c r="QF913" s="19"/>
      <c r="QG913" s="19"/>
      <c r="QH913" s="19"/>
      <c r="QI913" s="19"/>
      <c r="QJ913" s="19"/>
      <c r="QK913" s="19"/>
      <c r="QL913" s="19"/>
      <c r="QM913" s="19"/>
      <c r="QN913" s="19"/>
      <c r="QO913" s="19"/>
      <c r="QP913" s="19"/>
      <c r="QQ913" s="19"/>
    </row>
    <row r="914" spans="1:459" s="20" customFormat="1" ht="39.75" customHeight="1" x14ac:dyDescent="0.2">
      <c r="A914" s="43" t="s">
        <v>1152</v>
      </c>
      <c r="B914" s="44"/>
      <c r="C914" s="44"/>
      <c r="D914" s="44"/>
      <c r="E914" s="45"/>
      <c r="F914" s="76"/>
      <c r="G914" s="76"/>
      <c r="H914" s="76"/>
      <c r="I914" s="76"/>
      <c r="J914" s="76"/>
      <c r="K914" s="76"/>
      <c r="L914" s="76"/>
      <c r="M914" s="76"/>
      <c r="N914" s="76"/>
      <c r="O914" s="59"/>
      <c r="P914" s="59"/>
      <c r="Q914" s="59"/>
      <c r="R914" s="59"/>
      <c r="S914" s="59"/>
      <c r="T914" s="59"/>
      <c r="U914" s="59"/>
      <c r="V914" s="59"/>
      <c r="W914" s="59"/>
      <c r="X914" s="60" t="s">
        <v>628</v>
      </c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 t="s">
        <v>77</v>
      </c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59" t="s">
        <v>94</v>
      </c>
      <c r="AZ914" s="59"/>
      <c r="BA914" s="59"/>
      <c r="BB914" s="59"/>
      <c r="BC914" s="59"/>
      <c r="BD914" s="59"/>
      <c r="BE914" s="60" t="s">
        <v>95</v>
      </c>
      <c r="BF914" s="60"/>
      <c r="BG914" s="60"/>
      <c r="BH914" s="60"/>
      <c r="BI914" s="60"/>
      <c r="BJ914" s="60"/>
      <c r="BK914" s="60"/>
      <c r="BL914" s="60"/>
      <c r="BM914" s="60"/>
      <c r="BN914" s="62">
        <v>62</v>
      </c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80">
        <v>71701000</v>
      </c>
      <c r="BZ914" s="76"/>
      <c r="CA914" s="76"/>
      <c r="CB914" s="76"/>
      <c r="CC914" s="76"/>
      <c r="CD914" s="76"/>
      <c r="CE914" s="62" t="s">
        <v>80</v>
      </c>
      <c r="CF914" s="62"/>
      <c r="CG914" s="62"/>
      <c r="CH914" s="62"/>
      <c r="CI914" s="62"/>
      <c r="CJ914" s="62"/>
      <c r="CK914" s="62"/>
      <c r="CL914" s="62"/>
      <c r="CM914" s="62"/>
      <c r="CN914" s="61">
        <v>570000</v>
      </c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59" t="s">
        <v>636</v>
      </c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 t="s">
        <v>646</v>
      </c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62" t="s">
        <v>86</v>
      </c>
      <c r="EA914" s="62"/>
      <c r="EB914" s="62"/>
      <c r="EC914" s="62"/>
      <c r="ED914" s="62"/>
      <c r="EE914" s="62"/>
      <c r="EF914" s="62"/>
      <c r="EG914" s="62"/>
      <c r="EH914" s="62"/>
      <c r="EI914" s="62"/>
      <c r="EJ914" s="62"/>
      <c r="EK914" s="62"/>
      <c r="EL914" s="62" t="s">
        <v>84</v>
      </c>
      <c r="EM914" s="62"/>
      <c r="EN914" s="62"/>
      <c r="EO914" s="62"/>
      <c r="EP914" s="62"/>
      <c r="EQ914" s="62"/>
      <c r="ER914" s="62"/>
      <c r="ES914" s="62"/>
      <c r="ET914" s="62"/>
      <c r="EU914" s="62"/>
      <c r="EV914" s="62"/>
      <c r="EW914" s="62"/>
      <c r="EX914" s="62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  <c r="HV914" s="19"/>
      <c r="HW914" s="19"/>
      <c r="HX914" s="19"/>
      <c r="HY914" s="19"/>
      <c r="HZ914" s="19"/>
      <c r="IA914" s="19"/>
      <c r="IB914" s="19"/>
      <c r="IC914" s="19"/>
      <c r="ID914" s="19"/>
      <c r="IE914" s="19"/>
      <c r="IF914" s="19"/>
      <c r="IG914" s="19"/>
      <c r="IH914" s="19"/>
      <c r="II914" s="19"/>
      <c r="IJ914" s="19"/>
      <c r="IK914" s="19"/>
      <c r="IL914" s="19"/>
      <c r="IM914" s="19"/>
      <c r="IN914" s="19"/>
      <c r="IO914" s="19"/>
      <c r="IP914" s="19"/>
      <c r="IQ914" s="19"/>
      <c r="IR914" s="19"/>
      <c r="IS914" s="19"/>
      <c r="IT914" s="19"/>
      <c r="IU914" s="19"/>
      <c r="IV914" s="19"/>
      <c r="IW914" s="19"/>
      <c r="IX914" s="19"/>
      <c r="IY914" s="19"/>
      <c r="IZ914" s="19"/>
      <c r="JA914" s="19"/>
      <c r="JB914" s="19"/>
      <c r="JC914" s="19"/>
      <c r="JD914" s="19"/>
      <c r="JE914" s="19"/>
      <c r="JF914" s="19"/>
      <c r="JG914" s="19"/>
      <c r="JH914" s="19"/>
      <c r="JI914" s="19"/>
      <c r="JJ914" s="19"/>
      <c r="JK914" s="19"/>
      <c r="JL914" s="19"/>
      <c r="JM914" s="19"/>
      <c r="JN914" s="19"/>
      <c r="JO914" s="19"/>
      <c r="JP914" s="19"/>
      <c r="JQ914" s="19"/>
      <c r="JR914" s="19"/>
      <c r="JS914" s="19"/>
      <c r="JT914" s="19"/>
      <c r="JU914" s="19"/>
      <c r="JV914" s="19"/>
      <c r="JW914" s="19"/>
      <c r="JX914" s="19"/>
      <c r="JY914" s="19"/>
      <c r="JZ914" s="19"/>
      <c r="KA914" s="19"/>
      <c r="KB914" s="19"/>
      <c r="KC914" s="19"/>
      <c r="KD914" s="19"/>
      <c r="KE914" s="19"/>
      <c r="KF914" s="19"/>
      <c r="KG914" s="19"/>
      <c r="KH914" s="19"/>
      <c r="KI914" s="19"/>
      <c r="KJ914" s="19"/>
      <c r="KK914" s="19"/>
      <c r="KL914" s="19"/>
      <c r="KM914" s="19"/>
      <c r="KN914" s="19"/>
      <c r="KO914" s="19"/>
      <c r="KP914" s="19"/>
      <c r="KQ914" s="19"/>
      <c r="KR914" s="19"/>
      <c r="KS914" s="19"/>
      <c r="KT914" s="19"/>
      <c r="KU914" s="19"/>
      <c r="KV914" s="19"/>
      <c r="KW914" s="19"/>
      <c r="KX914" s="19"/>
      <c r="KY914" s="19"/>
      <c r="KZ914" s="19"/>
      <c r="LA914" s="19"/>
      <c r="LB914" s="19"/>
      <c r="LC914" s="19"/>
      <c r="LD914" s="19"/>
      <c r="LE914" s="19"/>
      <c r="LF914" s="19"/>
      <c r="LG914" s="19"/>
      <c r="LH914" s="19"/>
      <c r="LI914" s="19"/>
      <c r="LJ914" s="19"/>
      <c r="LK914" s="19"/>
      <c r="LL914" s="19"/>
      <c r="LM914" s="19"/>
      <c r="LN914" s="19"/>
      <c r="LO914" s="19"/>
      <c r="LP914" s="19"/>
      <c r="LQ914" s="19"/>
      <c r="LR914" s="19"/>
      <c r="LS914" s="19"/>
      <c r="LT914" s="19"/>
      <c r="LU914" s="19"/>
      <c r="LV914" s="19"/>
      <c r="LW914" s="19"/>
      <c r="LX914" s="19"/>
      <c r="LY914" s="19"/>
      <c r="LZ914" s="19"/>
      <c r="MA914" s="19"/>
      <c r="MB914" s="19"/>
      <c r="MC914" s="19"/>
      <c r="MD914" s="19"/>
      <c r="ME914" s="19"/>
      <c r="MF914" s="19"/>
      <c r="MG914" s="19"/>
      <c r="MH914" s="19"/>
      <c r="MI914" s="19"/>
      <c r="MJ914" s="19"/>
      <c r="MK914" s="19"/>
      <c r="ML914" s="19"/>
      <c r="MM914" s="19"/>
      <c r="MN914" s="19"/>
      <c r="MO914" s="19"/>
      <c r="MP914" s="19"/>
      <c r="MQ914" s="19"/>
      <c r="MR914" s="19"/>
      <c r="MS914" s="19"/>
      <c r="MT914" s="19"/>
      <c r="MU914" s="19"/>
      <c r="MV914" s="19"/>
      <c r="MW914" s="19"/>
      <c r="MX914" s="19"/>
      <c r="MY914" s="19"/>
      <c r="MZ914" s="19"/>
      <c r="NA914" s="19"/>
      <c r="NB914" s="19"/>
      <c r="NC914" s="19"/>
      <c r="ND914" s="19"/>
      <c r="NE914" s="19"/>
      <c r="NF914" s="19"/>
      <c r="NG914" s="19"/>
      <c r="NH914" s="19"/>
      <c r="NI914" s="19"/>
      <c r="NJ914" s="19"/>
      <c r="NK914" s="19"/>
      <c r="NL914" s="19"/>
      <c r="NM914" s="19"/>
      <c r="NN914" s="19"/>
      <c r="NO914" s="19"/>
      <c r="NP914" s="19"/>
      <c r="NQ914" s="19"/>
      <c r="NR914" s="19"/>
      <c r="NS914" s="19"/>
      <c r="NT914" s="19"/>
      <c r="NU914" s="19"/>
      <c r="NV914" s="19"/>
      <c r="NW914" s="19"/>
      <c r="NX914" s="19"/>
      <c r="NY914" s="19"/>
      <c r="NZ914" s="19"/>
      <c r="OA914" s="19"/>
      <c r="OB914" s="19"/>
      <c r="OC914" s="19"/>
      <c r="OD914" s="19"/>
      <c r="OE914" s="19"/>
      <c r="OF914" s="19"/>
      <c r="OG914" s="19"/>
      <c r="OH914" s="19"/>
      <c r="OI914" s="19"/>
      <c r="OJ914" s="19"/>
      <c r="OK914" s="19"/>
      <c r="OL914" s="19"/>
      <c r="OM914" s="19"/>
      <c r="ON914" s="19"/>
      <c r="OO914" s="19"/>
      <c r="OP914" s="19"/>
      <c r="OQ914" s="19"/>
      <c r="OR914" s="19"/>
      <c r="OS914" s="19"/>
      <c r="OT914" s="19"/>
      <c r="OU914" s="19"/>
      <c r="OV914" s="19"/>
      <c r="OW914" s="19"/>
      <c r="OX914" s="19"/>
      <c r="OY914" s="19"/>
      <c r="OZ914" s="19"/>
      <c r="PA914" s="19"/>
      <c r="PB914" s="19"/>
      <c r="PC914" s="19"/>
      <c r="PD914" s="19"/>
      <c r="PE914" s="19"/>
      <c r="PF914" s="19"/>
      <c r="PG914" s="19"/>
      <c r="PH914" s="19"/>
      <c r="PI914" s="19"/>
      <c r="PJ914" s="19"/>
      <c r="PK914" s="19"/>
      <c r="PL914" s="19"/>
      <c r="PM914" s="19"/>
      <c r="PN914" s="19"/>
      <c r="PO914" s="19"/>
      <c r="PP914" s="19"/>
      <c r="PQ914" s="19"/>
      <c r="PR914" s="19"/>
      <c r="PS914" s="19"/>
      <c r="PT914" s="19"/>
      <c r="PU914" s="19"/>
      <c r="PV914" s="19"/>
      <c r="PW914" s="19"/>
      <c r="PX914" s="19"/>
      <c r="PY914" s="19"/>
      <c r="PZ914" s="19"/>
      <c r="QA914" s="19"/>
      <c r="QB914" s="19"/>
      <c r="QC914" s="19"/>
      <c r="QD914" s="19"/>
      <c r="QE914" s="19"/>
      <c r="QF914" s="19"/>
      <c r="QG914" s="19"/>
      <c r="QH914" s="19"/>
      <c r="QI914" s="19"/>
      <c r="QJ914" s="19"/>
      <c r="QK914" s="19"/>
      <c r="QL914" s="19"/>
      <c r="QM914" s="19"/>
      <c r="QN914" s="19"/>
      <c r="QO914" s="19"/>
      <c r="QP914" s="19"/>
      <c r="QQ914" s="19"/>
    </row>
    <row r="915" spans="1:459" s="20" customFormat="1" ht="43.5" customHeight="1" x14ac:dyDescent="0.2">
      <c r="A915" s="43" t="s">
        <v>1153</v>
      </c>
      <c r="B915" s="44"/>
      <c r="C915" s="44"/>
      <c r="D915" s="44"/>
      <c r="E915" s="45"/>
      <c r="F915" s="76"/>
      <c r="G915" s="76"/>
      <c r="H915" s="76"/>
      <c r="I915" s="76"/>
      <c r="J915" s="76"/>
      <c r="K915" s="76"/>
      <c r="L915" s="76"/>
      <c r="M915" s="76"/>
      <c r="N915" s="76"/>
      <c r="O915" s="59"/>
      <c r="P915" s="59"/>
      <c r="Q915" s="59"/>
      <c r="R915" s="59"/>
      <c r="S915" s="59"/>
      <c r="T915" s="59"/>
      <c r="U915" s="59"/>
      <c r="V915" s="59"/>
      <c r="W915" s="59"/>
      <c r="X915" s="60" t="s">
        <v>568</v>
      </c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 t="s">
        <v>77</v>
      </c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84" t="s">
        <v>146</v>
      </c>
      <c r="AZ915" s="84"/>
      <c r="BA915" s="84"/>
      <c r="BB915" s="84"/>
      <c r="BC915" s="84"/>
      <c r="BD915" s="84"/>
      <c r="BE915" s="60" t="s">
        <v>146</v>
      </c>
      <c r="BF915" s="60"/>
      <c r="BG915" s="60"/>
      <c r="BH915" s="60"/>
      <c r="BI915" s="60"/>
      <c r="BJ915" s="60"/>
      <c r="BK915" s="60"/>
      <c r="BL915" s="60"/>
      <c r="BM915" s="60"/>
      <c r="BN915" s="81">
        <v>270</v>
      </c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0">
        <v>71701000</v>
      </c>
      <c r="BZ915" s="76"/>
      <c r="CA915" s="76"/>
      <c r="CB915" s="76"/>
      <c r="CC915" s="76"/>
      <c r="CD915" s="76"/>
      <c r="CE915" s="62" t="s">
        <v>80</v>
      </c>
      <c r="CF915" s="62"/>
      <c r="CG915" s="62"/>
      <c r="CH915" s="62"/>
      <c r="CI915" s="62"/>
      <c r="CJ915" s="62"/>
      <c r="CK915" s="62"/>
      <c r="CL915" s="62"/>
      <c r="CM915" s="62"/>
      <c r="CN915" s="61">
        <v>5250000</v>
      </c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59" t="s">
        <v>636</v>
      </c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 t="s">
        <v>646</v>
      </c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86" t="s">
        <v>102</v>
      </c>
      <c r="EA915" s="86"/>
      <c r="EB915" s="86"/>
      <c r="EC915" s="86"/>
      <c r="ED915" s="86"/>
      <c r="EE915" s="86"/>
      <c r="EF915" s="86"/>
      <c r="EG915" s="86"/>
      <c r="EH915" s="86"/>
      <c r="EI915" s="86"/>
      <c r="EJ915" s="86"/>
      <c r="EK915" s="86"/>
      <c r="EL915" s="62" t="s">
        <v>103</v>
      </c>
      <c r="EM915" s="62"/>
      <c r="EN915" s="62"/>
      <c r="EO915" s="62"/>
      <c r="EP915" s="62"/>
      <c r="EQ915" s="62"/>
      <c r="ER915" s="62"/>
      <c r="ES915" s="62"/>
      <c r="ET915" s="62"/>
      <c r="EU915" s="62"/>
      <c r="EV915" s="62"/>
      <c r="EW915" s="62"/>
      <c r="EX915" s="62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  <c r="HV915" s="19"/>
      <c r="HW915" s="19"/>
      <c r="HX915" s="19"/>
      <c r="HY915" s="19"/>
      <c r="HZ915" s="19"/>
      <c r="IA915" s="19"/>
      <c r="IB915" s="19"/>
      <c r="IC915" s="19"/>
      <c r="ID915" s="19"/>
      <c r="IE915" s="19"/>
      <c r="IF915" s="19"/>
      <c r="IG915" s="19"/>
      <c r="IH915" s="19"/>
      <c r="II915" s="19"/>
      <c r="IJ915" s="19"/>
      <c r="IK915" s="19"/>
      <c r="IL915" s="19"/>
      <c r="IM915" s="19"/>
      <c r="IN915" s="19"/>
      <c r="IO915" s="19"/>
      <c r="IP915" s="19"/>
      <c r="IQ915" s="19"/>
      <c r="IR915" s="19"/>
      <c r="IS915" s="19"/>
      <c r="IT915" s="19"/>
      <c r="IU915" s="19"/>
      <c r="IV915" s="19"/>
      <c r="IW915" s="19"/>
      <c r="IX915" s="19"/>
      <c r="IY915" s="19"/>
      <c r="IZ915" s="19"/>
      <c r="JA915" s="19"/>
      <c r="JB915" s="19"/>
      <c r="JC915" s="19"/>
      <c r="JD915" s="19"/>
      <c r="JE915" s="19"/>
      <c r="JF915" s="19"/>
      <c r="JG915" s="19"/>
      <c r="JH915" s="19"/>
      <c r="JI915" s="19"/>
      <c r="JJ915" s="19"/>
      <c r="JK915" s="19"/>
      <c r="JL915" s="19"/>
      <c r="JM915" s="19"/>
      <c r="JN915" s="19"/>
      <c r="JO915" s="19"/>
      <c r="JP915" s="19"/>
      <c r="JQ915" s="19"/>
      <c r="JR915" s="19"/>
      <c r="JS915" s="19"/>
      <c r="JT915" s="19"/>
      <c r="JU915" s="19"/>
      <c r="JV915" s="19"/>
      <c r="JW915" s="19"/>
      <c r="JX915" s="19"/>
      <c r="JY915" s="19"/>
      <c r="JZ915" s="19"/>
      <c r="KA915" s="19"/>
      <c r="KB915" s="19"/>
      <c r="KC915" s="19"/>
      <c r="KD915" s="19"/>
      <c r="KE915" s="19"/>
      <c r="KF915" s="19"/>
      <c r="KG915" s="19"/>
      <c r="KH915" s="19"/>
      <c r="KI915" s="19"/>
      <c r="KJ915" s="19"/>
      <c r="KK915" s="19"/>
      <c r="KL915" s="19"/>
      <c r="KM915" s="19"/>
      <c r="KN915" s="19"/>
      <c r="KO915" s="19"/>
      <c r="KP915" s="19"/>
      <c r="KQ915" s="19"/>
      <c r="KR915" s="19"/>
      <c r="KS915" s="19"/>
      <c r="KT915" s="19"/>
      <c r="KU915" s="19"/>
      <c r="KV915" s="19"/>
      <c r="KW915" s="19"/>
      <c r="KX915" s="19"/>
      <c r="KY915" s="19"/>
      <c r="KZ915" s="19"/>
      <c r="LA915" s="19"/>
      <c r="LB915" s="19"/>
      <c r="LC915" s="19"/>
      <c r="LD915" s="19"/>
      <c r="LE915" s="19"/>
      <c r="LF915" s="19"/>
      <c r="LG915" s="19"/>
      <c r="LH915" s="19"/>
      <c r="LI915" s="19"/>
      <c r="LJ915" s="19"/>
      <c r="LK915" s="19"/>
      <c r="LL915" s="19"/>
      <c r="LM915" s="19"/>
      <c r="LN915" s="19"/>
      <c r="LO915" s="19"/>
      <c r="LP915" s="19"/>
      <c r="LQ915" s="19"/>
      <c r="LR915" s="19"/>
      <c r="LS915" s="19"/>
      <c r="LT915" s="19"/>
      <c r="LU915" s="19"/>
      <c r="LV915" s="19"/>
      <c r="LW915" s="19"/>
      <c r="LX915" s="19"/>
      <c r="LY915" s="19"/>
      <c r="LZ915" s="19"/>
      <c r="MA915" s="19"/>
      <c r="MB915" s="19"/>
      <c r="MC915" s="19"/>
      <c r="MD915" s="19"/>
      <c r="ME915" s="19"/>
      <c r="MF915" s="19"/>
      <c r="MG915" s="19"/>
      <c r="MH915" s="19"/>
      <c r="MI915" s="19"/>
      <c r="MJ915" s="19"/>
      <c r="MK915" s="19"/>
      <c r="ML915" s="19"/>
      <c r="MM915" s="19"/>
      <c r="MN915" s="19"/>
      <c r="MO915" s="19"/>
      <c r="MP915" s="19"/>
      <c r="MQ915" s="19"/>
      <c r="MR915" s="19"/>
      <c r="MS915" s="19"/>
      <c r="MT915" s="19"/>
      <c r="MU915" s="19"/>
      <c r="MV915" s="19"/>
      <c r="MW915" s="19"/>
      <c r="MX915" s="19"/>
      <c r="MY915" s="19"/>
      <c r="MZ915" s="19"/>
      <c r="NA915" s="19"/>
      <c r="NB915" s="19"/>
      <c r="NC915" s="19"/>
      <c r="ND915" s="19"/>
      <c r="NE915" s="19"/>
      <c r="NF915" s="19"/>
      <c r="NG915" s="19"/>
      <c r="NH915" s="19"/>
      <c r="NI915" s="19"/>
      <c r="NJ915" s="19"/>
      <c r="NK915" s="19"/>
      <c r="NL915" s="19"/>
      <c r="NM915" s="19"/>
      <c r="NN915" s="19"/>
      <c r="NO915" s="19"/>
      <c r="NP915" s="19"/>
      <c r="NQ915" s="19"/>
      <c r="NR915" s="19"/>
      <c r="NS915" s="19"/>
      <c r="NT915" s="19"/>
      <c r="NU915" s="19"/>
      <c r="NV915" s="19"/>
      <c r="NW915" s="19"/>
      <c r="NX915" s="19"/>
      <c r="NY915" s="19"/>
      <c r="NZ915" s="19"/>
      <c r="OA915" s="19"/>
      <c r="OB915" s="19"/>
      <c r="OC915" s="19"/>
      <c r="OD915" s="19"/>
      <c r="OE915" s="19"/>
      <c r="OF915" s="19"/>
      <c r="OG915" s="19"/>
      <c r="OH915" s="19"/>
      <c r="OI915" s="19"/>
      <c r="OJ915" s="19"/>
      <c r="OK915" s="19"/>
      <c r="OL915" s="19"/>
      <c r="OM915" s="19"/>
      <c r="ON915" s="19"/>
      <c r="OO915" s="19"/>
      <c r="OP915" s="19"/>
      <c r="OQ915" s="19"/>
      <c r="OR915" s="19"/>
      <c r="OS915" s="19"/>
      <c r="OT915" s="19"/>
      <c r="OU915" s="19"/>
      <c r="OV915" s="19"/>
      <c r="OW915" s="19"/>
      <c r="OX915" s="19"/>
      <c r="OY915" s="19"/>
      <c r="OZ915" s="19"/>
      <c r="PA915" s="19"/>
      <c r="PB915" s="19"/>
      <c r="PC915" s="19"/>
      <c r="PD915" s="19"/>
      <c r="PE915" s="19"/>
      <c r="PF915" s="19"/>
      <c r="PG915" s="19"/>
      <c r="PH915" s="19"/>
      <c r="PI915" s="19"/>
      <c r="PJ915" s="19"/>
      <c r="PK915" s="19"/>
      <c r="PL915" s="19"/>
      <c r="PM915" s="19"/>
      <c r="PN915" s="19"/>
      <c r="PO915" s="19"/>
      <c r="PP915" s="19"/>
      <c r="PQ915" s="19"/>
      <c r="PR915" s="19"/>
      <c r="PS915" s="19"/>
      <c r="PT915" s="19"/>
      <c r="PU915" s="19"/>
      <c r="PV915" s="19"/>
      <c r="PW915" s="19"/>
      <c r="PX915" s="19"/>
      <c r="PY915" s="19"/>
      <c r="PZ915" s="19"/>
      <c r="QA915" s="19"/>
      <c r="QB915" s="19"/>
      <c r="QC915" s="19"/>
      <c r="QD915" s="19"/>
      <c r="QE915" s="19"/>
      <c r="QF915" s="19"/>
      <c r="QG915" s="19"/>
      <c r="QH915" s="19"/>
      <c r="QI915" s="19"/>
      <c r="QJ915" s="19"/>
      <c r="QK915" s="19"/>
      <c r="QL915" s="19"/>
      <c r="QM915" s="19"/>
      <c r="QN915" s="19"/>
      <c r="QO915" s="19"/>
      <c r="QP915" s="19"/>
      <c r="QQ915" s="19"/>
    </row>
    <row r="916" spans="1:459" s="20" customFormat="1" ht="39.75" customHeight="1" x14ac:dyDescent="0.2">
      <c r="A916" s="43" t="s">
        <v>1154</v>
      </c>
      <c r="B916" s="44"/>
      <c r="C916" s="44"/>
      <c r="D916" s="44"/>
      <c r="E916" s="45"/>
      <c r="F916" s="76"/>
      <c r="G916" s="76"/>
      <c r="H916" s="76"/>
      <c r="I916" s="76"/>
      <c r="J916" s="76"/>
      <c r="K916" s="76"/>
      <c r="L916" s="76"/>
      <c r="M916" s="76"/>
      <c r="N916" s="76"/>
      <c r="O916" s="59"/>
      <c r="P916" s="59"/>
      <c r="Q916" s="59"/>
      <c r="R916" s="59"/>
      <c r="S916" s="59"/>
      <c r="T916" s="59"/>
      <c r="U916" s="59"/>
      <c r="V916" s="59"/>
      <c r="W916" s="59"/>
      <c r="X916" s="60" t="s">
        <v>337</v>
      </c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 t="s">
        <v>77</v>
      </c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84" t="s">
        <v>88</v>
      </c>
      <c r="AZ916" s="84"/>
      <c r="BA916" s="84"/>
      <c r="BB916" s="84"/>
      <c r="BC916" s="84"/>
      <c r="BD916" s="84"/>
      <c r="BE916" s="60" t="s">
        <v>89</v>
      </c>
      <c r="BF916" s="60"/>
      <c r="BG916" s="60"/>
      <c r="BH916" s="60"/>
      <c r="BI916" s="60"/>
      <c r="BJ916" s="60"/>
      <c r="BK916" s="60"/>
      <c r="BL916" s="60"/>
      <c r="BM916" s="60"/>
      <c r="BN916" s="62">
        <v>231</v>
      </c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80">
        <v>71701000</v>
      </c>
      <c r="BZ916" s="76"/>
      <c r="CA916" s="76"/>
      <c r="CB916" s="76"/>
      <c r="CC916" s="76"/>
      <c r="CD916" s="76"/>
      <c r="CE916" s="62" t="s">
        <v>80</v>
      </c>
      <c r="CF916" s="62"/>
      <c r="CG916" s="62"/>
      <c r="CH916" s="62"/>
      <c r="CI916" s="62"/>
      <c r="CJ916" s="62"/>
      <c r="CK916" s="62"/>
      <c r="CL916" s="62"/>
      <c r="CM916" s="62"/>
      <c r="CN916" s="61">
        <v>11962500</v>
      </c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59" t="s">
        <v>636</v>
      </c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 t="s">
        <v>646</v>
      </c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62" t="s">
        <v>102</v>
      </c>
      <c r="EA916" s="62"/>
      <c r="EB916" s="62"/>
      <c r="EC916" s="62"/>
      <c r="ED916" s="62"/>
      <c r="EE916" s="62"/>
      <c r="EF916" s="62"/>
      <c r="EG916" s="62"/>
      <c r="EH916" s="62"/>
      <c r="EI916" s="62"/>
      <c r="EJ916" s="62"/>
      <c r="EK916" s="62"/>
      <c r="EL916" s="62" t="s">
        <v>103</v>
      </c>
      <c r="EM916" s="62"/>
      <c r="EN916" s="62"/>
      <c r="EO916" s="62"/>
      <c r="EP916" s="62"/>
      <c r="EQ916" s="62"/>
      <c r="ER916" s="62"/>
      <c r="ES916" s="62"/>
      <c r="ET916" s="62"/>
      <c r="EU916" s="62"/>
      <c r="EV916" s="62"/>
      <c r="EW916" s="62"/>
      <c r="EX916" s="62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  <c r="HV916" s="19"/>
      <c r="HW916" s="19"/>
      <c r="HX916" s="19"/>
      <c r="HY916" s="19"/>
      <c r="HZ916" s="19"/>
      <c r="IA916" s="19"/>
      <c r="IB916" s="19"/>
      <c r="IC916" s="19"/>
      <c r="ID916" s="19"/>
      <c r="IE916" s="19"/>
      <c r="IF916" s="19"/>
      <c r="IG916" s="19"/>
      <c r="IH916" s="19"/>
      <c r="II916" s="19"/>
      <c r="IJ916" s="19"/>
      <c r="IK916" s="19"/>
      <c r="IL916" s="19"/>
      <c r="IM916" s="19"/>
      <c r="IN916" s="19"/>
      <c r="IO916" s="19"/>
      <c r="IP916" s="19"/>
      <c r="IQ916" s="19"/>
      <c r="IR916" s="19"/>
      <c r="IS916" s="19"/>
      <c r="IT916" s="19"/>
      <c r="IU916" s="19"/>
      <c r="IV916" s="19"/>
      <c r="IW916" s="19"/>
      <c r="IX916" s="19"/>
      <c r="IY916" s="19"/>
      <c r="IZ916" s="19"/>
      <c r="JA916" s="19"/>
      <c r="JB916" s="19"/>
      <c r="JC916" s="19"/>
      <c r="JD916" s="19"/>
      <c r="JE916" s="19"/>
      <c r="JF916" s="19"/>
      <c r="JG916" s="19"/>
      <c r="JH916" s="19"/>
      <c r="JI916" s="19"/>
      <c r="JJ916" s="19"/>
      <c r="JK916" s="19"/>
      <c r="JL916" s="19"/>
      <c r="JM916" s="19"/>
      <c r="JN916" s="19"/>
      <c r="JO916" s="19"/>
      <c r="JP916" s="19"/>
      <c r="JQ916" s="19"/>
      <c r="JR916" s="19"/>
      <c r="JS916" s="19"/>
      <c r="JT916" s="19"/>
      <c r="JU916" s="19"/>
      <c r="JV916" s="19"/>
      <c r="JW916" s="19"/>
      <c r="JX916" s="19"/>
      <c r="JY916" s="19"/>
      <c r="JZ916" s="19"/>
      <c r="KA916" s="19"/>
      <c r="KB916" s="19"/>
      <c r="KC916" s="19"/>
      <c r="KD916" s="19"/>
      <c r="KE916" s="19"/>
      <c r="KF916" s="19"/>
      <c r="KG916" s="19"/>
      <c r="KH916" s="19"/>
      <c r="KI916" s="19"/>
      <c r="KJ916" s="19"/>
      <c r="KK916" s="19"/>
      <c r="KL916" s="19"/>
      <c r="KM916" s="19"/>
      <c r="KN916" s="19"/>
      <c r="KO916" s="19"/>
      <c r="KP916" s="19"/>
      <c r="KQ916" s="19"/>
      <c r="KR916" s="19"/>
      <c r="KS916" s="19"/>
      <c r="KT916" s="19"/>
      <c r="KU916" s="19"/>
      <c r="KV916" s="19"/>
      <c r="KW916" s="19"/>
      <c r="KX916" s="19"/>
      <c r="KY916" s="19"/>
      <c r="KZ916" s="19"/>
      <c r="LA916" s="19"/>
      <c r="LB916" s="19"/>
      <c r="LC916" s="19"/>
      <c r="LD916" s="19"/>
      <c r="LE916" s="19"/>
      <c r="LF916" s="19"/>
      <c r="LG916" s="19"/>
      <c r="LH916" s="19"/>
      <c r="LI916" s="19"/>
      <c r="LJ916" s="19"/>
      <c r="LK916" s="19"/>
      <c r="LL916" s="19"/>
      <c r="LM916" s="19"/>
      <c r="LN916" s="19"/>
      <c r="LO916" s="19"/>
      <c r="LP916" s="19"/>
      <c r="LQ916" s="19"/>
      <c r="LR916" s="19"/>
      <c r="LS916" s="19"/>
      <c r="LT916" s="19"/>
      <c r="LU916" s="19"/>
      <c r="LV916" s="19"/>
      <c r="LW916" s="19"/>
      <c r="LX916" s="19"/>
      <c r="LY916" s="19"/>
      <c r="LZ916" s="19"/>
      <c r="MA916" s="19"/>
      <c r="MB916" s="19"/>
      <c r="MC916" s="19"/>
      <c r="MD916" s="19"/>
      <c r="ME916" s="19"/>
      <c r="MF916" s="19"/>
      <c r="MG916" s="19"/>
      <c r="MH916" s="19"/>
      <c r="MI916" s="19"/>
      <c r="MJ916" s="19"/>
      <c r="MK916" s="19"/>
      <c r="ML916" s="19"/>
      <c r="MM916" s="19"/>
      <c r="MN916" s="19"/>
      <c r="MO916" s="19"/>
      <c r="MP916" s="19"/>
      <c r="MQ916" s="19"/>
      <c r="MR916" s="19"/>
      <c r="MS916" s="19"/>
      <c r="MT916" s="19"/>
      <c r="MU916" s="19"/>
      <c r="MV916" s="19"/>
      <c r="MW916" s="19"/>
      <c r="MX916" s="19"/>
      <c r="MY916" s="19"/>
      <c r="MZ916" s="19"/>
      <c r="NA916" s="19"/>
      <c r="NB916" s="19"/>
      <c r="NC916" s="19"/>
      <c r="ND916" s="19"/>
      <c r="NE916" s="19"/>
      <c r="NF916" s="19"/>
      <c r="NG916" s="19"/>
      <c r="NH916" s="19"/>
      <c r="NI916" s="19"/>
      <c r="NJ916" s="19"/>
      <c r="NK916" s="19"/>
      <c r="NL916" s="19"/>
      <c r="NM916" s="19"/>
      <c r="NN916" s="19"/>
      <c r="NO916" s="19"/>
      <c r="NP916" s="19"/>
      <c r="NQ916" s="19"/>
      <c r="NR916" s="19"/>
      <c r="NS916" s="19"/>
      <c r="NT916" s="19"/>
      <c r="NU916" s="19"/>
      <c r="NV916" s="19"/>
      <c r="NW916" s="19"/>
      <c r="NX916" s="19"/>
      <c r="NY916" s="19"/>
      <c r="NZ916" s="19"/>
      <c r="OA916" s="19"/>
      <c r="OB916" s="19"/>
      <c r="OC916" s="19"/>
      <c r="OD916" s="19"/>
      <c r="OE916" s="19"/>
      <c r="OF916" s="19"/>
      <c r="OG916" s="19"/>
      <c r="OH916" s="19"/>
      <c r="OI916" s="19"/>
      <c r="OJ916" s="19"/>
      <c r="OK916" s="19"/>
      <c r="OL916" s="19"/>
      <c r="OM916" s="19"/>
      <c r="ON916" s="19"/>
      <c r="OO916" s="19"/>
      <c r="OP916" s="19"/>
      <c r="OQ916" s="19"/>
      <c r="OR916" s="19"/>
      <c r="OS916" s="19"/>
      <c r="OT916" s="19"/>
      <c r="OU916" s="19"/>
      <c r="OV916" s="19"/>
      <c r="OW916" s="19"/>
      <c r="OX916" s="19"/>
      <c r="OY916" s="19"/>
      <c r="OZ916" s="19"/>
      <c r="PA916" s="19"/>
      <c r="PB916" s="19"/>
      <c r="PC916" s="19"/>
      <c r="PD916" s="19"/>
      <c r="PE916" s="19"/>
      <c r="PF916" s="19"/>
      <c r="PG916" s="19"/>
      <c r="PH916" s="19"/>
      <c r="PI916" s="19"/>
      <c r="PJ916" s="19"/>
      <c r="PK916" s="19"/>
      <c r="PL916" s="19"/>
      <c r="PM916" s="19"/>
      <c r="PN916" s="19"/>
      <c r="PO916" s="19"/>
      <c r="PP916" s="19"/>
      <c r="PQ916" s="19"/>
      <c r="PR916" s="19"/>
      <c r="PS916" s="19"/>
      <c r="PT916" s="19"/>
      <c r="PU916" s="19"/>
      <c r="PV916" s="19"/>
      <c r="PW916" s="19"/>
      <c r="PX916" s="19"/>
      <c r="PY916" s="19"/>
      <c r="PZ916" s="19"/>
      <c r="QA916" s="19"/>
      <c r="QB916" s="19"/>
      <c r="QC916" s="19"/>
      <c r="QD916" s="19"/>
      <c r="QE916" s="19"/>
      <c r="QF916" s="19"/>
      <c r="QG916" s="19"/>
      <c r="QH916" s="19"/>
      <c r="QI916" s="19"/>
      <c r="QJ916" s="19"/>
      <c r="QK916" s="19"/>
      <c r="QL916" s="19"/>
      <c r="QM916" s="19"/>
      <c r="QN916" s="19"/>
      <c r="QO916" s="19"/>
      <c r="QP916" s="19"/>
      <c r="QQ916" s="19"/>
    </row>
    <row r="917" spans="1:459" s="20" customFormat="1" ht="37.5" customHeight="1" x14ac:dyDescent="0.2">
      <c r="A917" s="43" t="s">
        <v>1155</v>
      </c>
      <c r="B917" s="44"/>
      <c r="C917" s="44"/>
      <c r="D917" s="44"/>
      <c r="E917" s="45"/>
      <c r="F917" s="76"/>
      <c r="G917" s="76"/>
      <c r="H917" s="76"/>
      <c r="I917" s="76"/>
      <c r="J917" s="76"/>
      <c r="K917" s="76"/>
      <c r="L917" s="76"/>
      <c r="M917" s="76"/>
      <c r="N917" s="76"/>
      <c r="O917" s="59"/>
      <c r="P917" s="59"/>
      <c r="Q917" s="59"/>
      <c r="R917" s="59"/>
      <c r="S917" s="59"/>
      <c r="T917" s="59"/>
      <c r="U917" s="59"/>
      <c r="V917" s="59"/>
      <c r="W917" s="59"/>
      <c r="X917" s="60" t="s">
        <v>629</v>
      </c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 t="s">
        <v>77</v>
      </c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84" t="s">
        <v>78</v>
      </c>
      <c r="AZ917" s="84"/>
      <c r="BA917" s="84"/>
      <c r="BB917" s="84"/>
      <c r="BC917" s="84"/>
      <c r="BD917" s="84"/>
      <c r="BE917" s="60" t="s">
        <v>79</v>
      </c>
      <c r="BF917" s="60"/>
      <c r="BG917" s="60"/>
      <c r="BH917" s="60"/>
      <c r="BI917" s="60"/>
      <c r="BJ917" s="60"/>
      <c r="BK917" s="60"/>
      <c r="BL917" s="60"/>
      <c r="BM917" s="60"/>
      <c r="BN917" s="62">
        <v>1</v>
      </c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80">
        <v>71701000</v>
      </c>
      <c r="BZ917" s="76"/>
      <c r="CA917" s="76"/>
      <c r="CB917" s="76"/>
      <c r="CC917" s="76"/>
      <c r="CD917" s="76"/>
      <c r="CE917" s="62" t="s">
        <v>80</v>
      </c>
      <c r="CF917" s="62"/>
      <c r="CG917" s="62"/>
      <c r="CH917" s="62"/>
      <c r="CI917" s="62"/>
      <c r="CJ917" s="62"/>
      <c r="CK917" s="62"/>
      <c r="CL917" s="62"/>
      <c r="CM917" s="62"/>
      <c r="CN917" s="61">
        <v>300000</v>
      </c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59" t="s">
        <v>636</v>
      </c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 t="s">
        <v>646</v>
      </c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62" t="s">
        <v>86</v>
      </c>
      <c r="EA917" s="62"/>
      <c r="EB917" s="62"/>
      <c r="EC917" s="62"/>
      <c r="ED917" s="62"/>
      <c r="EE917" s="62"/>
      <c r="EF917" s="62"/>
      <c r="EG917" s="62"/>
      <c r="EH917" s="62"/>
      <c r="EI917" s="62"/>
      <c r="EJ917" s="62"/>
      <c r="EK917" s="62"/>
      <c r="EL917" s="62" t="s">
        <v>84</v>
      </c>
      <c r="EM917" s="62"/>
      <c r="EN917" s="62"/>
      <c r="EO917" s="62"/>
      <c r="EP917" s="62"/>
      <c r="EQ917" s="62"/>
      <c r="ER917" s="62"/>
      <c r="ES917" s="62"/>
      <c r="ET917" s="62"/>
      <c r="EU917" s="62"/>
      <c r="EV917" s="62"/>
      <c r="EW917" s="62"/>
      <c r="EX917" s="62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  <c r="HV917" s="19"/>
      <c r="HW917" s="19"/>
      <c r="HX917" s="19"/>
      <c r="HY917" s="19"/>
      <c r="HZ917" s="19"/>
      <c r="IA917" s="19"/>
      <c r="IB917" s="19"/>
      <c r="IC917" s="19"/>
      <c r="ID917" s="19"/>
      <c r="IE917" s="19"/>
      <c r="IF917" s="19"/>
      <c r="IG917" s="19"/>
      <c r="IH917" s="19"/>
      <c r="II917" s="19"/>
      <c r="IJ917" s="19"/>
      <c r="IK917" s="19"/>
      <c r="IL917" s="19"/>
      <c r="IM917" s="19"/>
      <c r="IN917" s="19"/>
      <c r="IO917" s="19"/>
      <c r="IP917" s="19"/>
      <c r="IQ917" s="19"/>
      <c r="IR917" s="19"/>
      <c r="IS917" s="19"/>
      <c r="IT917" s="19"/>
      <c r="IU917" s="19"/>
      <c r="IV917" s="19"/>
      <c r="IW917" s="19"/>
      <c r="IX917" s="19"/>
      <c r="IY917" s="19"/>
      <c r="IZ917" s="19"/>
      <c r="JA917" s="19"/>
      <c r="JB917" s="19"/>
      <c r="JC917" s="19"/>
      <c r="JD917" s="19"/>
      <c r="JE917" s="19"/>
      <c r="JF917" s="19"/>
      <c r="JG917" s="19"/>
      <c r="JH917" s="19"/>
      <c r="JI917" s="19"/>
      <c r="JJ917" s="19"/>
      <c r="JK917" s="19"/>
      <c r="JL917" s="19"/>
      <c r="JM917" s="19"/>
      <c r="JN917" s="19"/>
      <c r="JO917" s="19"/>
      <c r="JP917" s="19"/>
      <c r="JQ917" s="19"/>
      <c r="JR917" s="19"/>
      <c r="JS917" s="19"/>
      <c r="JT917" s="19"/>
      <c r="JU917" s="19"/>
      <c r="JV917" s="19"/>
      <c r="JW917" s="19"/>
      <c r="JX917" s="19"/>
      <c r="JY917" s="19"/>
      <c r="JZ917" s="19"/>
      <c r="KA917" s="19"/>
      <c r="KB917" s="19"/>
      <c r="KC917" s="19"/>
      <c r="KD917" s="19"/>
      <c r="KE917" s="19"/>
      <c r="KF917" s="19"/>
      <c r="KG917" s="19"/>
      <c r="KH917" s="19"/>
      <c r="KI917" s="19"/>
      <c r="KJ917" s="19"/>
      <c r="KK917" s="19"/>
      <c r="KL917" s="19"/>
      <c r="KM917" s="19"/>
      <c r="KN917" s="19"/>
      <c r="KO917" s="19"/>
      <c r="KP917" s="19"/>
      <c r="KQ917" s="19"/>
      <c r="KR917" s="19"/>
      <c r="KS917" s="19"/>
      <c r="KT917" s="19"/>
      <c r="KU917" s="19"/>
      <c r="KV917" s="19"/>
      <c r="KW917" s="19"/>
      <c r="KX917" s="19"/>
      <c r="KY917" s="19"/>
      <c r="KZ917" s="19"/>
      <c r="LA917" s="19"/>
      <c r="LB917" s="19"/>
      <c r="LC917" s="19"/>
      <c r="LD917" s="19"/>
      <c r="LE917" s="19"/>
      <c r="LF917" s="19"/>
      <c r="LG917" s="19"/>
      <c r="LH917" s="19"/>
      <c r="LI917" s="19"/>
      <c r="LJ917" s="19"/>
      <c r="LK917" s="19"/>
      <c r="LL917" s="19"/>
      <c r="LM917" s="19"/>
      <c r="LN917" s="19"/>
      <c r="LO917" s="19"/>
      <c r="LP917" s="19"/>
      <c r="LQ917" s="19"/>
      <c r="LR917" s="19"/>
      <c r="LS917" s="19"/>
      <c r="LT917" s="19"/>
      <c r="LU917" s="19"/>
      <c r="LV917" s="19"/>
      <c r="LW917" s="19"/>
      <c r="LX917" s="19"/>
      <c r="LY917" s="19"/>
      <c r="LZ917" s="19"/>
      <c r="MA917" s="19"/>
      <c r="MB917" s="19"/>
      <c r="MC917" s="19"/>
      <c r="MD917" s="19"/>
      <c r="ME917" s="19"/>
      <c r="MF917" s="19"/>
      <c r="MG917" s="19"/>
      <c r="MH917" s="19"/>
      <c r="MI917" s="19"/>
      <c r="MJ917" s="19"/>
      <c r="MK917" s="19"/>
      <c r="ML917" s="19"/>
      <c r="MM917" s="19"/>
      <c r="MN917" s="19"/>
      <c r="MO917" s="19"/>
      <c r="MP917" s="19"/>
      <c r="MQ917" s="19"/>
      <c r="MR917" s="19"/>
      <c r="MS917" s="19"/>
      <c r="MT917" s="19"/>
      <c r="MU917" s="19"/>
      <c r="MV917" s="19"/>
      <c r="MW917" s="19"/>
      <c r="MX917" s="19"/>
      <c r="MY917" s="19"/>
      <c r="MZ917" s="19"/>
      <c r="NA917" s="19"/>
      <c r="NB917" s="19"/>
      <c r="NC917" s="19"/>
      <c r="ND917" s="19"/>
      <c r="NE917" s="19"/>
      <c r="NF917" s="19"/>
      <c r="NG917" s="19"/>
      <c r="NH917" s="19"/>
      <c r="NI917" s="19"/>
      <c r="NJ917" s="19"/>
      <c r="NK917" s="19"/>
      <c r="NL917" s="19"/>
      <c r="NM917" s="19"/>
      <c r="NN917" s="19"/>
      <c r="NO917" s="19"/>
      <c r="NP917" s="19"/>
      <c r="NQ917" s="19"/>
      <c r="NR917" s="19"/>
      <c r="NS917" s="19"/>
      <c r="NT917" s="19"/>
      <c r="NU917" s="19"/>
      <c r="NV917" s="19"/>
      <c r="NW917" s="19"/>
      <c r="NX917" s="19"/>
      <c r="NY917" s="19"/>
      <c r="NZ917" s="19"/>
      <c r="OA917" s="19"/>
      <c r="OB917" s="19"/>
      <c r="OC917" s="19"/>
      <c r="OD917" s="19"/>
      <c r="OE917" s="19"/>
      <c r="OF917" s="19"/>
      <c r="OG917" s="19"/>
      <c r="OH917" s="19"/>
      <c r="OI917" s="19"/>
      <c r="OJ917" s="19"/>
      <c r="OK917" s="19"/>
      <c r="OL917" s="19"/>
      <c r="OM917" s="19"/>
      <c r="ON917" s="19"/>
      <c r="OO917" s="19"/>
      <c r="OP917" s="19"/>
      <c r="OQ917" s="19"/>
      <c r="OR917" s="19"/>
      <c r="OS917" s="19"/>
      <c r="OT917" s="19"/>
      <c r="OU917" s="19"/>
      <c r="OV917" s="19"/>
      <c r="OW917" s="19"/>
      <c r="OX917" s="19"/>
      <c r="OY917" s="19"/>
      <c r="OZ917" s="19"/>
      <c r="PA917" s="19"/>
      <c r="PB917" s="19"/>
      <c r="PC917" s="19"/>
      <c r="PD917" s="19"/>
      <c r="PE917" s="19"/>
      <c r="PF917" s="19"/>
      <c r="PG917" s="19"/>
      <c r="PH917" s="19"/>
      <c r="PI917" s="19"/>
      <c r="PJ917" s="19"/>
      <c r="PK917" s="19"/>
      <c r="PL917" s="19"/>
      <c r="PM917" s="19"/>
      <c r="PN917" s="19"/>
      <c r="PO917" s="19"/>
      <c r="PP917" s="19"/>
      <c r="PQ917" s="19"/>
      <c r="PR917" s="19"/>
      <c r="PS917" s="19"/>
      <c r="PT917" s="19"/>
      <c r="PU917" s="19"/>
      <c r="PV917" s="19"/>
      <c r="PW917" s="19"/>
      <c r="PX917" s="19"/>
      <c r="PY917" s="19"/>
      <c r="PZ917" s="19"/>
      <c r="QA917" s="19"/>
      <c r="QB917" s="19"/>
      <c r="QC917" s="19"/>
      <c r="QD917" s="19"/>
      <c r="QE917" s="19"/>
      <c r="QF917" s="19"/>
      <c r="QG917" s="19"/>
      <c r="QH917" s="19"/>
      <c r="QI917" s="19"/>
      <c r="QJ917" s="19"/>
      <c r="QK917" s="19"/>
      <c r="QL917" s="19"/>
      <c r="QM917" s="19"/>
      <c r="QN917" s="19"/>
      <c r="QO917" s="19"/>
      <c r="QP917" s="19"/>
      <c r="QQ917" s="19"/>
    </row>
    <row r="918" spans="1:459" s="27" customFormat="1" ht="76.5" customHeight="1" x14ac:dyDescent="0.2">
      <c r="A918" s="43" t="s">
        <v>1156</v>
      </c>
      <c r="B918" s="44"/>
      <c r="C918" s="44"/>
      <c r="D918" s="44"/>
      <c r="E918" s="45"/>
      <c r="F918" s="76"/>
      <c r="G918" s="76"/>
      <c r="H918" s="76"/>
      <c r="I918" s="76"/>
      <c r="J918" s="76"/>
      <c r="K918" s="76"/>
      <c r="L918" s="76"/>
      <c r="M918" s="76"/>
      <c r="N918" s="76"/>
      <c r="O918" s="59"/>
      <c r="P918" s="59"/>
      <c r="Q918" s="59"/>
      <c r="R918" s="59"/>
      <c r="S918" s="59"/>
      <c r="T918" s="59"/>
      <c r="U918" s="59"/>
      <c r="V918" s="59"/>
      <c r="W918" s="59"/>
      <c r="X918" s="60" t="s">
        <v>559</v>
      </c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 t="s">
        <v>77</v>
      </c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84" t="s">
        <v>94</v>
      </c>
      <c r="AZ918" s="84"/>
      <c r="BA918" s="84"/>
      <c r="BB918" s="84"/>
      <c r="BC918" s="84"/>
      <c r="BD918" s="84"/>
      <c r="BE918" s="60" t="s">
        <v>95</v>
      </c>
      <c r="BF918" s="60"/>
      <c r="BG918" s="60"/>
      <c r="BH918" s="60"/>
      <c r="BI918" s="60"/>
      <c r="BJ918" s="60"/>
      <c r="BK918" s="60"/>
      <c r="BL918" s="60"/>
      <c r="BM918" s="60"/>
      <c r="BN918" s="62">
        <f>24+15+120+3+48</f>
        <v>210</v>
      </c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76" t="s">
        <v>22</v>
      </c>
      <c r="BZ918" s="76"/>
      <c r="CA918" s="76"/>
      <c r="CB918" s="76"/>
      <c r="CC918" s="76"/>
      <c r="CD918" s="76"/>
      <c r="CE918" s="62" t="s">
        <v>80</v>
      </c>
      <c r="CF918" s="62"/>
      <c r="CG918" s="62"/>
      <c r="CH918" s="62"/>
      <c r="CI918" s="62"/>
      <c r="CJ918" s="62"/>
      <c r="CK918" s="62"/>
      <c r="CL918" s="62"/>
      <c r="CM918" s="62"/>
      <c r="CN918" s="85">
        <v>2000000</v>
      </c>
      <c r="CO918" s="85"/>
      <c r="CP918" s="85"/>
      <c r="CQ918" s="85"/>
      <c r="CR918" s="85"/>
      <c r="CS918" s="85"/>
      <c r="CT918" s="85"/>
      <c r="CU918" s="85"/>
      <c r="CV918" s="85"/>
      <c r="CW918" s="85"/>
      <c r="CX918" s="85"/>
      <c r="CY918" s="85"/>
      <c r="CZ918" s="85"/>
      <c r="DA918" s="85"/>
      <c r="DB918" s="59" t="s">
        <v>637</v>
      </c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 t="s">
        <v>647</v>
      </c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62" t="s">
        <v>102</v>
      </c>
      <c r="EA918" s="62"/>
      <c r="EB918" s="62"/>
      <c r="EC918" s="62"/>
      <c r="ED918" s="62"/>
      <c r="EE918" s="62"/>
      <c r="EF918" s="62"/>
      <c r="EG918" s="62"/>
      <c r="EH918" s="62"/>
      <c r="EI918" s="62"/>
      <c r="EJ918" s="62"/>
      <c r="EK918" s="62"/>
      <c r="EL918" s="62" t="s">
        <v>103</v>
      </c>
      <c r="EM918" s="62"/>
      <c r="EN918" s="62"/>
      <c r="EO918" s="62"/>
      <c r="EP918" s="62"/>
      <c r="EQ918" s="62"/>
      <c r="ER918" s="62"/>
      <c r="ES918" s="62"/>
      <c r="ET918" s="62"/>
      <c r="EU918" s="62"/>
      <c r="EV918" s="62"/>
      <c r="EW918" s="62"/>
      <c r="EX918" s="62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  <c r="JC918" s="29"/>
      <c r="JD918" s="29"/>
      <c r="JE918" s="29"/>
      <c r="JF918" s="29"/>
      <c r="JG918" s="29"/>
      <c r="JH918" s="29"/>
      <c r="JI918" s="29"/>
      <c r="JJ918" s="29"/>
      <c r="JK918" s="29"/>
      <c r="JL918" s="29"/>
      <c r="JM918" s="29"/>
      <c r="JN918" s="29"/>
      <c r="JO918" s="29"/>
      <c r="JP918" s="29"/>
      <c r="JQ918" s="29"/>
      <c r="JR918" s="29"/>
      <c r="JS918" s="29"/>
      <c r="JT918" s="29"/>
      <c r="JU918" s="29"/>
      <c r="JV918" s="29"/>
      <c r="JW918" s="29"/>
      <c r="JX918" s="29"/>
      <c r="JY918" s="29"/>
      <c r="JZ918" s="29"/>
      <c r="KA918" s="29"/>
      <c r="KB918" s="29"/>
      <c r="KC918" s="29"/>
      <c r="KD918" s="29"/>
      <c r="KE918" s="29"/>
      <c r="KF918" s="29"/>
      <c r="KG918" s="29"/>
    </row>
    <row r="919" spans="1:459" s="27" customFormat="1" ht="37.5" customHeight="1" x14ac:dyDescent="0.2">
      <c r="A919" s="43" t="s">
        <v>1157</v>
      </c>
      <c r="B919" s="44"/>
      <c r="C919" s="44"/>
      <c r="D919" s="44"/>
      <c r="E919" s="45"/>
      <c r="F919" s="76"/>
      <c r="G919" s="76"/>
      <c r="H919" s="76"/>
      <c r="I919" s="76"/>
      <c r="J919" s="76"/>
      <c r="K919" s="76"/>
      <c r="L919" s="76"/>
      <c r="M919" s="76"/>
      <c r="N919" s="76"/>
      <c r="O919" s="59"/>
      <c r="P919" s="59"/>
      <c r="Q919" s="59"/>
      <c r="R919" s="59"/>
      <c r="S919" s="59"/>
      <c r="T919" s="59"/>
      <c r="U919" s="59"/>
      <c r="V919" s="59"/>
      <c r="W919" s="59"/>
      <c r="X919" s="60" t="s">
        <v>617</v>
      </c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 t="s">
        <v>77</v>
      </c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84" t="s">
        <v>94</v>
      </c>
      <c r="AZ919" s="84"/>
      <c r="BA919" s="84"/>
      <c r="BB919" s="84"/>
      <c r="BC919" s="84"/>
      <c r="BD919" s="84"/>
      <c r="BE919" s="60" t="s">
        <v>95</v>
      </c>
      <c r="BF919" s="60"/>
      <c r="BG919" s="60"/>
      <c r="BH919" s="60"/>
      <c r="BI919" s="60"/>
      <c r="BJ919" s="60"/>
      <c r="BK919" s="60"/>
      <c r="BL919" s="60"/>
      <c r="BM919" s="60"/>
      <c r="BN919" s="58">
        <v>300</v>
      </c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76" t="s">
        <v>22</v>
      </c>
      <c r="BZ919" s="76"/>
      <c r="CA919" s="76"/>
      <c r="CB919" s="76"/>
      <c r="CC919" s="76"/>
      <c r="CD919" s="76"/>
      <c r="CE919" s="62" t="s">
        <v>80</v>
      </c>
      <c r="CF919" s="62"/>
      <c r="CG919" s="62"/>
      <c r="CH919" s="62"/>
      <c r="CI919" s="62"/>
      <c r="CJ919" s="62"/>
      <c r="CK919" s="62"/>
      <c r="CL919" s="62"/>
      <c r="CM919" s="62"/>
      <c r="CN919" s="85">
        <v>19810750</v>
      </c>
      <c r="CO919" s="85"/>
      <c r="CP919" s="85"/>
      <c r="CQ919" s="85"/>
      <c r="CR919" s="85"/>
      <c r="CS919" s="85"/>
      <c r="CT919" s="85"/>
      <c r="CU919" s="85"/>
      <c r="CV919" s="85"/>
      <c r="CW919" s="85"/>
      <c r="CX919" s="85"/>
      <c r="CY919" s="85"/>
      <c r="CZ919" s="85"/>
      <c r="DA919" s="85"/>
      <c r="DB919" s="59" t="s">
        <v>637</v>
      </c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 t="s">
        <v>647</v>
      </c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86" t="s">
        <v>102</v>
      </c>
      <c r="EA919" s="86"/>
      <c r="EB919" s="86"/>
      <c r="EC919" s="86"/>
      <c r="ED919" s="86"/>
      <c r="EE919" s="86"/>
      <c r="EF919" s="86"/>
      <c r="EG919" s="86"/>
      <c r="EH919" s="86"/>
      <c r="EI919" s="86"/>
      <c r="EJ919" s="86"/>
      <c r="EK919" s="86"/>
      <c r="EL919" s="62" t="s">
        <v>103</v>
      </c>
      <c r="EM919" s="62"/>
      <c r="EN919" s="62"/>
      <c r="EO919" s="62"/>
      <c r="EP919" s="62"/>
      <c r="EQ919" s="62"/>
      <c r="ER919" s="62"/>
      <c r="ES919" s="62"/>
      <c r="ET919" s="62"/>
      <c r="EU919" s="62"/>
      <c r="EV919" s="62"/>
      <c r="EW919" s="62"/>
      <c r="EX919" s="62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  <c r="JC919" s="29"/>
      <c r="JD919" s="29"/>
      <c r="JE919" s="29"/>
      <c r="JF919" s="29"/>
      <c r="JG919" s="29"/>
      <c r="JH919" s="29"/>
      <c r="JI919" s="29"/>
      <c r="JJ919" s="29"/>
      <c r="JK919" s="29"/>
      <c r="JL919" s="29"/>
      <c r="JM919" s="29"/>
      <c r="JN919" s="29"/>
      <c r="JO919" s="29"/>
      <c r="JP919" s="29"/>
      <c r="JQ919" s="29"/>
      <c r="JR919" s="29"/>
      <c r="JS919" s="29"/>
      <c r="JT919" s="29"/>
      <c r="JU919" s="29"/>
      <c r="JV919" s="29"/>
      <c r="JW919" s="29"/>
      <c r="JX919" s="29"/>
      <c r="JY919" s="29"/>
      <c r="JZ919" s="29"/>
      <c r="KA919" s="29"/>
      <c r="KB919" s="29"/>
      <c r="KC919" s="29"/>
      <c r="KD919" s="29"/>
      <c r="KE919" s="29"/>
      <c r="KF919" s="29"/>
      <c r="KG919" s="29"/>
    </row>
    <row r="920" spans="1:459" s="27" customFormat="1" ht="66" customHeight="1" x14ac:dyDescent="0.2">
      <c r="A920" s="43" t="s">
        <v>1158</v>
      </c>
      <c r="B920" s="44"/>
      <c r="C920" s="44"/>
      <c r="D920" s="44"/>
      <c r="E920" s="45"/>
      <c r="F920" s="76"/>
      <c r="G920" s="76"/>
      <c r="H920" s="76"/>
      <c r="I920" s="76"/>
      <c r="J920" s="76"/>
      <c r="K920" s="76"/>
      <c r="L920" s="76"/>
      <c r="M920" s="76"/>
      <c r="N920" s="76"/>
      <c r="O920" s="59"/>
      <c r="P920" s="59"/>
      <c r="Q920" s="59"/>
      <c r="R920" s="59"/>
      <c r="S920" s="59"/>
      <c r="T920" s="59"/>
      <c r="U920" s="59"/>
      <c r="V920" s="59"/>
      <c r="W920" s="59"/>
      <c r="X920" s="60" t="s">
        <v>556</v>
      </c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 t="s">
        <v>77</v>
      </c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84" t="s">
        <v>78</v>
      </c>
      <c r="AZ920" s="84"/>
      <c r="BA920" s="84"/>
      <c r="BB920" s="84"/>
      <c r="BC920" s="84"/>
      <c r="BD920" s="84"/>
      <c r="BE920" s="60" t="s">
        <v>79</v>
      </c>
      <c r="BF920" s="60"/>
      <c r="BG920" s="60"/>
      <c r="BH920" s="60"/>
      <c r="BI920" s="60"/>
      <c r="BJ920" s="60"/>
      <c r="BK920" s="60"/>
      <c r="BL920" s="60"/>
      <c r="BM920" s="60"/>
      <c r="BN920" s="59" t="s">
        <v>74</v>
      </c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76" t="s">
        <v>22</v>
      </c>
      <c r="BZ920" s="76"/>
      <c r="CA920" s="76"/>
      <c r="CB920" s="76"/>
      <c r="CC920" s="76"/>
      <c r="CD920" s="76"/>
      <c r="CE920" s="62" t="s">
        <v>80</v>
      </c>
      <c r="CF920" s="62"/>
      <c r="CG920" s="62"/>
      <c r="CH920" s="62"/>
      <c r="CI920" s="62"/>
      <c r="CJ920" s="62"/>
      <c r="CK920" s="62"/>
      <c r="CL920" s="62"/>
      <c r="CM920" s="62"/>
      <c r="CN920" s="85">
        <v>8574148</v>
      </c>
      <c r="CO920" s="85"/>
      <c r="CP920" s="85"/>
      <c r="CQ920" s="85"/>
      <c r="CR920" s="85"/>
      <c r="CS920" s="85"/>
      <c r="CT920" s="85"/>
      <c r="CU920" s="85"/>
      <c r="CV920" s="85"/>
      <c r="CW920" s="85"/>
      <c r="CX920" s="85"/>
      <c r="CY920" s="85"/>
      <c r="CZ920" s="85"/>
      <c r="DA920" s="85"/>
      <c r="DB920" s="59" t="s">
        <v>637</v>
      </c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 t="s">
        <v>647</v>
      </c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62" t="s">
        <v>102</v>
      </c>
      <c r="EA920" s="62"/>
      <c r="EB920" s="62"/>
      <c r="EC920" s="62"/>
      <c r="ED920" s="62"/>
      <c r="EE920" s="62"/>
      <c r="EF920" s="62"/>
      <c r="EG920" s="62"/>
      <c r="EH920" s="62"/>
      <c r="EI920" s="62"/>
      <c r="EJ920" s="62"/>
      <c r="EK920" s="62"/>
      <c r="EL920" s="62" t="s">
        <v>103</v>
      </c>
      <c r="EM920" s="62"/>
      <c r="EN920" s="62"/>
      <c r="EO920" s="62"/>
      <c r="EP920" s="62"/>
      <c r="EQ920" s="62"/>
      <c r="ER920" s="62"/>
      <c r="ES920" s="62"/>
      <c r="ET920" s="62"/>
      <c r="EU920" s="62"/>
      <c r="EV920" s="62"/>
      <c r="EW920" s="62"/>
      <c r="EX920" s="62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  <c r="JC920" s="29"/>
      <c r="JD920" s="29"/>
      <c r="JE920" s="29"/>
      <c r="JF920" s="29"/>
      <c r="JG920" s="29"/>
      <c r="JH920" s="29"/>
      <c r="JI920" s="29"/>
      <c r="JJ920" s="29"/>
      <c r="JK920" s="29"/>
      <c r="JL920" s="29"/>
      <c r="JM920" s="29"/>
      <c r="JN920" s="29"/>
      <c r="JO920" s="29"/>
      <c r="JP920" s="29"/>
      <c r="JQ920" s="29"/>
      <c r="JR920" s="29"/>
      <c r="JS920" s="29"/>
      <c r="JT920" s="29"/>
      <c r="JU920" s="29"/>
      <c r="JV920" s="29"/>
      <c r="JW920" s="29"/>
      <c r="JX920" s="29"/>
      <c r="JY920" s="29"/>
      <c r="JZ920" s="29"/>
      <c r="KA920" s="29"/>
      <c r="KB920" s="29"/>
      <c r="KC920" s="29"/>
      <c r="KD920" s="29"/>
      <c r="KE920" s="29"/>
      <c r="KF920" s="29"/>
      <c r="KG920" s="29"/>
    </row>
    <row r="921" spans="1:459" s="27" customFormat="1" ht="66" customHeight="1" x14ac:dyDescent="0.2">
      <c r="A921" s="43" t="s">
        <v>1159</v>
      </c>
      <c r="B921" s="44"/>
      <c r="C921" s="44"/>
      <c r="D921" s="44"/>
      <c r="E921" s="45"/>
      <c r="F921" s="76"/>
      <c r="G921" s="76"/>
      <c r="H921" s="76"/>
      <c r="I921" s="76"/>
      <c r="J921" s="76"/>
      <c r="K921" s="76"/>
      <c r="L921" s="76"/>
      <c r="M921" s="76"/>
      <c r="N921" s="76"/>
      <c r="O921" s="59"/>
      <c r="P921" s="59"/>
      <c r="Q921" s="59"/>
      <c r="R921" s="59"/>
      <c r="S921" s="59"/>
      <c r="T921" s="59"/>
      <c r="U921" s="59"/>
      <c r="V921" s="59"/>
      <c r="W921" s="59"/>
      <c r="X921" s="60" t="s">
        <v>618</v>
      </c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 t="s">
        <v>77</v>
      </c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84" t="s">
        <v>94</v>
      </c>
      <c r="AZ921" s="84"/>
      <c r="BA921" s="84"/>
      <c r="BB921" s="84"/>
      <c r="BC921" s="84"/>
      <c r="BD921" s="84"/>
      <c r="BE921" s="60" t="s">
        <v>95</v>
      </c>
      <c r="BF921" s="60"/>
      <c r="BG921" s="60"/>
      <c r="BH921" s="60"/>
      <c r="BI921" s="60"/>
      <c r="BJ921" s="60"/>
      <c r="BK921" s="60"/>
      <c r="BL921" s="60"/>
      <c r="BM921" s="60"/>
      <c r="BN921" s="59" t="s">
        <v>177</v>
      </c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76" t="s">
        <v>22</v>
      </c>
      <c r="BZ921" s="76"/>
      <c r="CA921" s="76"/>
      <c r="CB921" s="76"/>
      <c r="CC921" s="76"/>
      <c r="CD921" s="76"/>
      <c r="CE921" s="62" t="s">
        <v>80</v>
      </c>
      <c r="CF921" s="62"/>
      <c r="CG921" s="62"/>
      <c r="CH921" s="62"/>
      <c r="CI921" s="62"/>
      <c r="CJ921" s="62"/>
      <c r="CK921" s="62"/>
      <c r="CL921" s="62"/>
      <c r="CM921" s="62"/>
      <c r="CN921" s="85">
        <v>6402000</v>
      </c>
      <c r="CO921" s="85"/>
      <c r="CP921" s="85"/>
      <c r="CQ921" s="85"/>
      <c r="CR921" s="85"/>
      <c r="CS921" s="85"/>
      <c r="CT921" s="85"/>
      <c r="CU921" s="85"/>
      <c r="CV921" s="85"/>
      <c r="CW921" s="85"/>
      <c r="CX921" s="85"/>
      <c r="CY921" s="85"/>
      <c r="CZ921" s="85"/>
      <c r="DA921" s="85"/>
      <c r="DB921" s="59" t="s">
        <v>637</v>
      </c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 t="s">
        <v>647</v>
      </c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62" t="s">
        <v>102</v>
      </c>
      <c r="EA921" s="62"/>
      <c r="EB921" s="62"/>
      <c r="EC921" s="62"/>
      <c r="ED921" s="62"/>
      <c r="EE921" s="62"/>
      <c r="EF921" s="62"/>
      <c r="EG921" s="62"/>
      <c r="EH921" s="62"/>
      <c r="EI921" s="62"/>
      <c r="EJ921" s="62"/>
      <c r="EK921" s="62"/>
      <c r="EL921" s="62" t="s">
        <v>103</v>
      </c>
      <c r="EM921" s="62"/>
      <c r="EN921" s="62"/>
      <c r="EO921" s="62"/>
      <c r="EP921" s="62"/>
      <c r="EQ921" s="62"/>
      <c r="ER921" s="62"/>
      <c r="ES921" s="62"/>
      <c r="ET921" s="62"/>
      <c r="EU921" s="62"/>
      <c r="EV921" s="62"/>
      <c r="EW921" s="62"/>
      <c r="EX921" s="62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  <c r="JC921" s="29"/>
      <c r="JD921" s="29"/>
      <c r="JE921" s="29"/>
      <c r="JF921" s="29"/>
      <c r="JG921" s="29"/>
      <c r="JH921" s="29"/>
      <c r="JI921" s="29"/>
      <c r="JJ921" s="29"/>
      <c r="JK921" s="29"/>
      <c r="JL921" s="29"/>
      <c r="JM921" s="29"/>
      <c r="JN921" s="29"/>
      <c r="JO921" s="29"/>
      <c r="JP921" s="29"/>
      <c r="JQ921" s="29"/>
      <c r="JR921" s="29"/>
      <c r="JS921" s="29"/>
      <c r="JT921" s="29"/>
      <c r="JU921" s="29"/>
      <c r="JV921" s="29"/>
      <c r="JW921" s="29"/>
      <c r="JX921" s="29"/>
      <c r="JY921" s="29"/>
      <c r="JZ921" s="29"/>
      <c r="KA921" s="29"/>
      <c r="KB921" s="29"/>
      <c r="KC921" s="29"/>
      <c r="KD921" s="29"/>
      <c r="KE921" s="29"/>
      <c r="KF921" s="29"/>
      <c r="KG921" s="29"/>
    </row>
    <row r="922" spans="1:459" s="27" customFormat="1" ht="66.75" customHeight="1" x14ac:dyDescent="0.2">
      <c r="A922" s="43" t="s">
        <v>1160</v>
      </c>
      <c r="B922" s="44"/>
      <c r="C922" s="44"/>
      <c r="D922" s="44"/>
      <c r="E922" s="45"/>
      <c r="F922" s="76"/>
      <c r="G922" s="76"/>
      <c r="H922" s="76"/>
      <c r="I922" s="76"/>
      <c r="J922" s="76"/>
      <c r="K922" s="76"/>
      <c r="L922" s="76"/>
      <c r="M922" s="76"/>
      <c r="N922" s="76"/>
      <c r="O922" s="59"/>
      <c r="P922" s="59"/>
      <c r="Q922" s="59"/>
      <c r="R922" s="59"/>
      <c r="S922" s="59"/>
      <c r="T922" s="59"/>
      <c r="U922" s="59"/>
      <c r="V922" s="59"/>
      <c r="W922" s="59"/>
      <c r="X922" s="60" t="s">
        <v>546</v>
      </c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 t="s">
        <v>77</v>
      </c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84" t="s">
        <v>94</v>
      </c>
      <c r="AZ922" s="84"/>
      <c r="BA922" s="84"/>
      <c r="BB922" s="84"/>
      <c r="BC922" s="84"/>
      <c r="BD922" s="84"/>
      <c r="BE922" s="60" t="s">
        <v>95</v>
      </c>
      <c r="BF922" s="60"/>
      <c r="BG922" s="60"/>
      <c r="BH922" s="60"/>
      <c r="BI922" s="60"/>
      <c r="BJ922" s="60"/>
      <c r="BK922" s="60"/>
      <c r="BL922" s="60"/>
      <c r="BM922" s="60"/>
      <c r="BN922" s="80">
        <f>12+4</f>
        <v>16</v>
      </c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76" t="s">
        <v>22</v>
      </c>
      <c r="BZ922" s="76"/>
      <c r="CA922" s="76"/>
      <c r="CB922" s="76"/>
      <c r="CC922" s="76"/>
      <c r="CD922" s="76"/>
      <c r="CE922" s="62" t="s">
        <v>80</v>
      </c>
      <c r="CF922" s="62"/>
      <c r="CG922" s="62"/>
      <c r="CH922" s="62"/>
      <c r="CI922" s="62"/>
      <c r="CJ922" s="62"/>
      <c r="CK922" s="62"/>
      <c r="CL922" s="62"/>
      <c r="CM922" s="62"/>
      <c r="CN922" s="85">
        <v>2656500</v>
      </c>
      <c r="CO922" s="85"/>
      <c r="CP922" s="85"/>
      <c r="CQ922" s="85"/>
      <c r="CR922" s="85"/>
      <c r="CS922" s="85"/>
      <c r="CT922" s="85"/>
      <c r="CU922" s="85"/>
      <c r="CV922" s="85"/>
      <c r="CW922" s="85"/>
      <c r="CX922" s="85"/>
      <c r="CY922" s="85"/>
      <c r="CZ922" s="85"/>
      <c r="DA922" s="85"/>
      <c r="DB922" s="59" t="s">
        <v>637</v>
      </c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 t="s">
        <v>647</v>
      </c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86" t="s">
        <v>102</v>
      </c>
      <c r="EA922" s="86"/>
      <c r="EB922" s="86"/>
      <c r="EC922" s="86"/>
      <c r="ED922" s="86"/>
      <c r="EE922" s="86"/>
      <c r="EF922" s="86"/>
      <c r="EG922" s="86"/>
      <c r="EH922" s="86"/>
      <c r="EI922" s="86"/>
      <c r="EJ922" s="86"/>
      <c r="EK922" s="86"/>
      <c r="EL922" s="62" t="s">
        <v>103</v>
      </c>
      <c r="EM922" s="62"/>
      <c r="EN922" s="62"/>
      <c r="EO922" s="62"/>
      <c r="EP922" s="62"/>
      <c r="EQ922" s="62"/>
      <c r="ER922" s="62"/>
      <c r="ES922" s="62"/>
      <c r="ET922" s="62"/>
      <c r="EU922" s="62"/>
      <c r="EV922" s="62"/>
      <c r="EW922" s="62"/>
      <c r="EX922" s="62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  <c r="JC922" s="29"/>
      <c r="JD922" s="29"/>
      <c r="JE922" s="29"/>
      <c r="JF922" s="29"/>
      <c r="JG922" s="29"/>
      <c r="JH922" s="29"/>
      <c r="JI922" s="29"/>
      <c r="JJ922" s="29"/>
      <c r="JK922" s="29"/>
      <c r="JL922" s="29"/>
      <c r="JM922" s="29"/>
      <c r="JN922" s="29"/>
      <c r="JO922" s="29"/>
      <c r="JP922" s="29"/>
      <c r="JQ922" s="29"/>
      <c r="JR922" s="29"/>
      <c r="JS922" s="29"/>
      <c r="JT922" s="29"/>
      <c r="JU922" s="29"/>
      <c r="JV922" s="29"/>
      <c r="JW922" s="29"/>
      <c r="JX922" s="29"/>
      <c r="JY922" s="29"/>
      <c r="JZ922" s="29"/>
      <c r="KA922" s="29"/>
      <c r="KB922" s="29"/>
      <c r="KC922" s="29"/>
      <c r="KD922" s="29"/>
      <c r="KE922" s="29"/>
      <c r="KF922" s="29"/>
      <c r="KG922" s="29"/>
    </row>
    <row r="923" spans="1:459" s="27" customFormat="1" ht="76.5" customHeight="1" x14ac:dyDescent="0.2">
      <c r="A923" s="43" t="s">
        <v>1161</v>
      </c>
      <c r="B923" s="44"/>
      <c r="C923" s="44"/>
      <c r="D923" s="44"/>
      <c r="E923" s="45"/>
      <c r="F923" s="76"/>
      <c r="G923" s="76"/>
      <c r="H923" s="76"/>
      <c r="I923" s="76"/>
      <c r="J923" s="76"/>
      <c r="K923" s="76"/>
      <c r="L923" s="76"/>
      <c r="M923" s="76"/>
      <c r="N923" s="76"/>
      <c r="O923" s="58"/>
      <c r="P923" s="59"/>
      <c r="Q923" s="59"/>
      <c r="R923" s="59"/>
      <c r="S923" s="59"/>
      <c r="T923" s="59"/>
      <c r="U923" s="59"/>
      <c r="V923" s="59"/>
      <c r="W923" s="59"/>
      <c r="X923" s="60" t="s">
        <v>559</v>
      </c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 t="s">
        <v>77</v>
      </c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84" t="s">
        <v>94</v>
      </c>
      <c r="AZ923" s="84"/>
      <c r="BA923" s="84"/>
      <c r="BB923" s="84"/>
      <c r="BC923" s="84"/>
      <c r="BD923" s="84"/>
      <c r="BE923" s="60" t="s">
        <v>95</v>
      </c>
      <c r="BF923" s="60"/>
      <c r="BG923" s="60"/>
      <c r="BH923" s="60"/>
      <c r="BI923" s="60"/>
      <c r="BJ923" s="60"/>
      <c r="BK923" s="60"/>
      <c r="BL923" s="60"/>
      <c r="BM923" s="60"/>
      <c r="BN923" s="62">
        <f>24+15+120+3+48</f>
        <v>210</v>
      </c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76" t="s">
        <v>22</v>
      </c>
      <c r="BZ923" s="76"/>
      <c r="CA923" s="76"/>
      <c r="CB923" s="76"/>
      <c r="CC923" s="76"/>
      <c r="CD923" s="76"/>
      <c r="CE923" s="62" t="s">
        <v>80</v>
      </c>
      <c r="CF923" s="62"/>
      <c r="CG923" s="62"/>
      <c r="CH923" s="62"/>
      <c r="CI923" s="62"/>
      <c r="CJ923" s="62"/>
      <c r="CK923" s="62"/>
      <c r="CL923" s="62"/>
      <c r="CM923" s="62"/>
      <c r="CN923" s="85">
        <v>2000000</v>
      </c>
      <c r="CO923" s="85"/>
      <c r="CP923" s="85"/>
      <c r="CQ923" s="85"/>
      <c r="CR923" s="85"/>
      <c r="CS923" s="85"/>
      <c r="CT923" s="85"/>
      <c r="CU923" s="85"/>
      <c r="CV923" s="85"/>
      <c r="CW923" s="85"/>
      <c r="CX923" s="85"/>
      <c r="CY923" s="85"/>
      <c r="CZ923" s="85"/>
      <c r="DA923" s="85"/>
      <c r="DB923" s="59" t="s">
        <v>637</v>
      </c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 t="s">
        <v>647</v>
      </c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62" t="s">
        <v>102</v>
      </c>
      <c r="EA923" s="62"/>
      <c r="EB923" s="62"/>
      <c r="EC923" s="62"/>
      <c r="ED923" s="62"/>
      <c r="EE923" s="62"/>
      <c r="EF923" s="62"/>
      <c r="EG923" s="62"/>
      <c r="EH923" s="62"/>
      <c r="EI923" s="62"/>
      <c r="EJ923" s="62"/>
      <c r="EK923" s="62"/>
      <c r="EL923" s="62" t="s">
        <v>103</v>
      </c>
      <c r="EM923" s="62"/>
      <c r="EN923" s="62"/>
      <c r="EO923" s="62"/>
      <c r="EP923" s="62"/>
      <c r="EQ923" s="62"/>
      <c r="ER923" s="62"/>
      <c r="ES923" s="62"/>
      <c r="ET923" s="62"/>
      <c r="EU923" s="62"/>
      <c r="EV923" s="62"/>
      <c r="EW923" s="62"/>
      <c r="EX923" s="62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  <c r="JC923" s="29"/>
      <c r="JD923" s="29"/>
      <c r="JE923" s="29"/>
      <c r="JF923" s="29"/>
      <c r="JG923" s="29"/>
      <c r="JH923" s="29"/>
      <c r="JI923" s="29"/>
      <c r="JJ923" s="29"/>
      <c r="JK923" s="29"/>
      <c r="JL923" s="29"/>
      <c r="JM923" s="29"/>
      <c r="JN923" s="29"/>
      <c r="JO923" s="29"/>
      <c r="JP923" s="29"/>
      <c r="JQ923" s="29"/>
      <c r="JR923" s="29"/>
      <c r="JS923" s="29"/>
      <c r="JT923" s="29"/>
      <c r="JU923" s="29"/>
      <c r="JV923" s="29"/>
      <c r="JW923" s="29"/>
      <c r="JX923" s="29"/>
      <c r="JY923" s="29"/>
      <c r="JZ923" s="29"/>
      <c r="KA923" s="29"/>
      <c r="KB923" s="29"/>
      <c r="KC923" s="29"/>
      <c r="KD923" s="29"/>
      <c r="KE923" s="29"/>
      <c r="KF923" s="29"/>
      <c r="KG923" s="29"/>
    </row>
    <row r="924" spans="1:459" s="27" customFormat="1" ht="39.75" customHeight="1" x14ac:dyDescent="0.2">
      <c r="A924" s="43" t="s">
        <v>1162</v>
      </c>
      <c r="B924" s="44"/>
      <c r="C924" s="44"/>
      <c r="D924" s="44"/>
      <c r="E924" s="45"/>
      <c r="F924" s="76"/>
      <c r="G924" s="76"/>
      <c r="H924" s="76"/>
      <c r="I924" s="76"/>
      <c r="J924" s="76"/>
      <c r="K924" s="76"/>
      <c r="L924" s="76"/>
      <c r="M924" s="76"/>
      <c r="N924" s="76"/>
      <c r="O924" s="58"/>
      <c r="P924" s="59"/>
      <c r="Q924" s="59"/>
      <c r="R924" s="59"/>
      <c r="S924" s="59"/>
      <c r="T924" s="59"/>
      <c r="U924" s="59"/>
      <c r="V924" s="59"/>
      <c r="W924" s="59"/>
      <c r="X924" s="60" t="s">
        <v>617</v>
      </c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 t="s">
        <v>77</v>
      </c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84" t="s">
        <v>94</v>
      </c>
      <c r="AZ924" s="84"/>
      <c r="BA924" s="84"/>
      <c r="BB924" s="84"/>
      <c r="BC924" s="84"/>
      <c r="BD924" s="84"/>
      <c r="BE924" s="60" t="s">
        <v>95</v>
      </c>
      <c r="BF924" s="60"/>
      <c r="BG924" s="60"/>
      <c r="BH924" s="60"/>
      <c r="BI924" s="60"/>
      <c r="BJ924" s="60"/>
      <c r="BK924" s="60"/>
      <c r="BL924" s="60"/>
      <c r="BM924" s="60"/>
      <c r="BN924" s="58">
        <v>300</v>
      </c>
      <c r="BO924" s="62"/>
      <c r="BP924" s="62"/>
      <c r="BQ924" s="62"/>
      <c r="BR924" s="62"/>
      <c r="BS924" s="62"/>
      <c r="BT924" s="62"/>
      <c r="BU924" s="62"/>
      <c r="BV924" s="62"/>
      <c r="BW924" s="62"/>
      <c r="BX924" s="62"/>
      <c r="BY924" s="76" t="s">
        <v>22</v>
      </c>
      <c r="BZ924" s="76"/>
      <c r="CA924" s="76"/>
      <c r="CB924" s="76"/>
      <c r="CC924" s="76"/>
      <c r="CD924" s="76"/>
      <c r="CE924" s="62" t="s">
        <v>80</v>
      </c>
      <c r="CF924" s="62"/>
      <c r="CG924" s="62"/>
      <c r="CH924" s="62"/>
      <c r="CI924" s="62"/>
      <c r="CJ924" s="62"/>
      <c r="CK924" s="62"/>
      <c r="CL924" s="62"/>
      <c r="CM924" s="62"/>
      <c r="CN924" s="85">
        <v>19810750</v>
      </c>
      <c r="CO924" s="85"/>
      <c r="CP924" s="85"/>
      <c r="CQ924" s="85"/>
      <c r="CR924" s="85"/>
      <c r="CS924" s="85"/>
      <c r="CT924" s="85"/>
      <c r="CU924" s="85"/>
      <c r="CV924" s="85"/>
      <c r="CW924" s="85"/>
      <c r="CX924" s="85"/>
      <c r="CY924" s="85"/>
      <c r="CZ924" s="85"/>
      <c r="DA924" s="85"/>
      <c r="DB924" s="59" t="s">
        <v>637</v>
      </c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 t="s">
        <v>647</v>
      </c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62" t="s">
        <v>102</v>
      </c>
      <c r="EA924" s="62"/>
      <c r="EB924" s="62"/>
      <c r="EC924" s="62"/>
      <c r="ED924" s="62"/>
      <c r="EE924" s="62"/>
      <c r="EF924" s="62"/>
      <c r="EG924" s="62"/>
      <c r="EH924" s="62"/>
      <c r="EI924" s="62"/>
      <c r="EJ924" s="62"/>
      <c r="EK924" s="62"/>
      <c r="EL924" s="62" t="s">
        <v>103</v>
      </c>
      <c r="EM924" s="62"/>
      <c r="EN924" s="62"/>
      <c r="EO924" s="62"/>
      <c r="EP924" s="62"/>
      <c r="EQ924" s="62"/>
      <c r="ER924" s="62"/>
      <c r="ES924" s="62"/>
      <c r="ET924" s="62"/>
      <c r="EU924" s="62"/>
      <c r="EV924" s="62"/>
      <c r="EW924" s="62"/>
      <c r="EX924" s="62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  <c r="JC924" s="29"/>
      <c r="JD924" s="29"/>
      <c r="JE924" s="29"/>
      <c r="JF924" s="29"/>
      <c r="JG924" s="29"/>
      <c r="JH924" s="29"/>
      <c r="JI924" s="29"/>
      <c r="JJ924" s="29"/>
      <c r="JK924" s="29"/>
      <c r="JL924" s="29"/>
      <c r="JM924" s="29"/>
      <c r="JN924" s="29"/>
      <c r="JO924" s="29"/>
      <c r="JP924" s="29"/>
      <c r="JQ924" s="29"/>
      <c r="JR924" s="29"/>
      <c r="JS924" s="29"/>
      <c r="JT924" s="29"/>
      <c r="JU924" s="29"/>
      <c r="JV924" s="29"/>
      <c r="JW924" s="29"/>
      <c r="JX924" s="29"/>
      <c r="JY924" s="29"/>
      <c r="JZ924" s="29"/>
      <c r="KA924" s="29"/>
      <c r="KB924" s="29"/>
      <c r="KC924" s="29"/>
      <c r="KD924" s="29"/>
      <c r="KE924" s="29"/>
      <c r="KF924" s="29"/>
      <c r="KG924" s="29"/>
    </row>
    <row r="925" spans="1:459" s="27" customFormat="1" ht="50.25" customHeight="1" x14ac:dyDescent="0.2">
      <c r="A925" s="43" t="s">
        <v>1163</v>
      </c>
      <c r="B925" s="44"/>
      <c r="C925" s="44"/>
      <c r="D925" s="44"/>
      <c r="E925" s="45"/>
      <c r="F925" s="76"/>
      <c r="G925" s="76"/>
      <c r="H925" s="76"/>
      <c r="I925" s="76"/>
      <c r="J925" s="76"/>
      <c r="K925" s="76"/>
      <c r="L925" s="76"/>
      <c r="M925" s="76"/>
      <c r="N925" s="76"/>
      <c r="O925" s="58"/>
      <c r="P925" s="58"/>
      <c r="Q925" s="58"/>
      <c r="R925" s="58"/>
      <c r="S925" s="58"/>
      <c r="T925" s="58"/>
      <c r="U925" s="58"/>
      <c r="V925" s="58"/>
      <c r="W925" s="58"/>
      <c r="X925" s="60" t="s">
        <v>556</v>
      </c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 t="s">
        <v>77</v>
      </c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84" t="s">
        <v>78</v>
      </c>
      <c r="AZ925" s="84"/>
      <c r="BA925" s="84"/>
      <c r="BB925" s="84"/>
      <c r="BC925" s="84"/>
      <c r="BD925" s="84"/>
      <c r="BE925" s="60" t="s">
        <v>79</v>
      </c>
      <c r="BF925" s="60"/>
      <c r="BG925" s="60"/>
      <c r="BH925" s="60"/>
      <c r="BI925" s="60"/>
      <c r="BJ925" s="60"/>
      <c r="BK925" s="60"/>
      <c r="BL925" s="60"/>
      <c r="BM925" s="60"/>
      <c r="BN925" s="59" t="s">
        <v>74</v>
      </c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76" t="s">
        <v>22</v>
      </c>
      <c r="BZ925" s="76"/>
      <c r="CA925" s="76"/>
      <c r="CB925" s="76"/>
      <c r="CC925" s="76"/>
      <c r="CD925" s="76"/>
      <c r="CE925" s="62" t="s">
        <v>80</v>
      </c>
      <c r="CF925" s="62"/>
      <c r="CG925" s="62"/>
      <c r="CH925" s="62"/>
      <c r="CI925" s="62"/>
      <c r="CJ925" s="62"/>
      <c r="CK925" s="62"/>
      <c r="CL925" s="62"/>
      <c r="CM925" s="62"/>
      <c r="CN925" s="85">
        <v>8574148</v>
      </c>
      <c r="CO925" s="85"/>
      <c r="CP925" s="85"/>
      <c r="CQ925" s="85"/>
      <c r="CR925" s="85"/>
      <c r="CS925" s="85"/>
      <c r="CT925" s="85"/>
      <c r="CU925" s="85"/>
      <c r="CV925" s="85"/>
      <c r="CW925" s="85"/>
      <c r="CX925" s="85"/>
      <c r="CY925" s="85"/>
      <c r="CZ925" s="85"/>
      <c r="DA925" s="85"/>
      <c r="DB925" s="59" t="s">
        <v>637</v>
      </c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 t="s">
        <v>647</v>
      </c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62" t="s">
        <v>102</v>
      </c>
      <c r="EA925" s="62"/>
      <c r="EB925" s="62"/>
      <c r="EC925" s="62"/>
      <c r="ED925" s="62"/>
      <c r="EE925" s="62"/>
      <c r="EF925" s="62"/>
      <c r="EG925" s="62"/>
      <c r="EH925" s="62"/>
      <c r="EI925" s="62"/>
      <c r="EJ925" s="62"/>
      <c r="EK925" s="62"/>
      <c r="EL925" s="62" t="s">
        <v>103</v>
      </c>
      <c r="EM925" s="62"/>
      <c r="EN925" s="62"/>
      <c r="EO925" s="62"/>
      <c r="EP925" s="62"/>
      <c r="EQ925" s="62"/>
      <c r="ER925" s="62"/>
      <c r="ES925" s="62"/>
      <c r="ET925" s="62"/>
      <c r="EU925" s="62"/>
      <c r="EV925" s="62"/>
      <c r="EW925" s="62"/>
      <c r="EX925" s="62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</row>
    <row r="926" spans="1:459" s="27" customFormat="1" ht="66.75" customHeight="1" x14ac:dyDescent="0.2">
      <c r="A926" s="43" t="s">
        <v>1164</v>
      </c>
      <c r="B926" s="44"/>
      <c r="C926" s="44"/>
      <c r="D926" s="44"/>
      <c r="E926" s="45"/>
      <c r="F926" s="76"/>
      <c r="G926" s="76"/>
      <c r="H926" s="76"/>
      <c r="I926" s="76"/>
      <c r="J926" s="76"/>
      <c r="K926" s="76"/>
      <c r="L926" s="76"/>
      <c r="M926" s="76"/>
      <c r="N926" s="76"/>
      <c r="O926" s="58"/>
      <c r="P926" s="59"/>
      <c r="Q926" s="59"/>
      <c r="R926" s="59"/>
      <c r="S926" s="59"/>
      <c r="T926" s="59"/>
      <c r="U926" s="59"/>
      <c r="V926" s="59"/>
      <c r="W926" s="59"/>
      <c r="X926" s="60" t="s">
        <v>618</v>
      </c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 t="s">
        <v>77</v>
      </c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84" t="s">
        <v>94</v>
      </c>
      <c r="AZ926" s="84"/>
      <c r="BA926" s="84"/>
      <c r="BB926" s="84"/>
      <c r="BC926" s="84"/>
      <c r="BD926" s="84"/>
      <c r="BE926" s="60" t="s">
        <v>95</v>
      </c>
      <c r="BF926" s="60"/>
      <c r="BG926" s="60"/>
      <c r="BH926" s="60"/>
      <c r="BI926" s="60"/>
      <c r="BJ926" s="60"/>
      <c r="BK926" s="60"/>
      <c r="BL926" s="60"/>
      <c r="BM926" s="60"/>
      <c r="BN926" s="59" t="s">
        <v>177</v>
      </c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76" t="s">
        <v>22</v>
      </c>
      <c r="BZ926" s="76"/>
      <c r="CA926" s="76"/>
      <c r="CB926" s="76"/>
      <c r="CC926" s="76"/>
      <c r="CD926" s="76"/>
      <c r="CE926" s="62" t="s">
        <v>80</v>
      </c>
      <c r="CF926" s="62"/>
      <c r="CG926" s="62"/>
      <c r="CH926" s="62"/>
      <c r="CI926" s="62"/>
      <c r="CJ926" s="62"/>
      <c r="CK926" s="62"/>
      <c r="CL926" s="62"/>
      <c r="CM926" s="62"/>
      <c r="CN926" s="85">
        <v>6402000</v>
      </c>
      <c r="CO926" s="85"/>
      <c r="CP926" s="85"/>
      <c r="CQ926" s="85"/>
      <c r="CR926" s="85"/>
      <c r="CS926" s="85"/>
      <c r="CT926" s="85"/>
      <c r="CU926" s="85"/>
      <c r="CV926" s="85"/>
      <c r="CW926" s="85"/>
      <c r="CX926" s="85"/>
      <c r="CY926" s="85"/>
      <c r="CZ926" s="85"/>
      <c r="DA926" s="85"/>
      <c r="DB926" s="59" t="s">
        <v>637</v>
      </c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 t="s">
        <v>647</v>
      </c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86" t="s">
        <v>102</v>
      </c>
      <c r="EA926" s="86"/>
      <c r="EB926" s="86"/>
      <c r="EC926" s="86"/>
      <c r="ED926" s="86"/>
      <c r="EE926" s="86"/>
      <c r="EF926" s="86"/>
      <c r="EG926" s="86"/>
      <c r="EH926" s="86"/>
      <c r="EI926" s="86"/>
      <c r="EJ926" s="86"/>
      <c r="EK926" s="86"/>
      <c r="EL926" s="62" t="s">
        <v>103</v>
      </c>
      <c r="EM926" s="62"/>
      <c r="EN926" s="62"/>
      <c r="EO926" s="62"/>
      <c r="EP926" s="62"/>
      <c r="EQ926" s="62"/>
      <c r="ER926" s="62"/>
      <c r="ES926" s="62"/>
      <c r="ET926" s="62"/>
      <c r="EU926" s="62"/>
      <c r="EV926" s="62"/>
      <c r="EW926" s="62"/>
      <c r="EX926" s="62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  <c r="JC926" s="29"/>
      <c r="JD926" s="29"/>
      <c r="JE926" s="29"/>
      <c r="JF926" s="29"/>
      <c r="JG926" s="29"/>
      <c r="JH926" s="29"/>
      <c r="JI926" s="29"/>
      <c r="JJ926" s="29"/>
      <c r="JK926" s="29"/>
      <c r="JL926" s="29"/>
      <c r="JM926" s="29"/>
      <c r="JN926" s="29"/>
      <c r="JO926" s="29"/>
      <c r="JP926" s="29"/>
      <c r="JQ926" s="29"/>
      <c r="JR926" s="29"/>
      <c r="JS926" s="29"/>
      <c r="JT926" s="29"/>
      <c r="JU926" s="29"/>
      <c r="JV926" s="29"/>
      <c r="JW926" s="29"/>
      <c r="JX926" s="29"/>
      <c r="JY926" s="29"/>
      <c r="JZ926" s="29"/>
      <c r="KA926" s="29"/>
      <c r="KB926" s="29"/>
      <c r="KC926" s="29"/>
      <c r="KD926" s="29"/>
      <c r="KE926" s="29"/>
      <c r="KF926" s="29"/>
      <c r="KG926" s="29"/>
    </row>
    <row r="927" spans="1:459" s="20" customFormat="1" ht="63.75" customHeight="1" x14ac:dyDescent="0.2">
      <c r="A927" s="43" t="s">
        <v>1165</v>
      </c>
      <c r="B927" s="44"/>
      <c r="C927" s="44"/>
      <c r="D927" s="44"/>
      <c r="E927" s="45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60" t="s">
        <v>546</v>
      </c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 t="s">
        <v>77</v>
      </c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84" t="s">
        <v>94</v>
      </c>
      <c r="AZ927" s="84"/>
      <c r="BA927" s="84"/>
      <c r="BB927" s="84"/>
      <c r="BC927" s="84"/>
      <c r="BD927" s="84"/>
      <c r="BE927" s="60" t="s">
        <v>95</v>
      </c>
      <c r="BF927" s="60"/>
      <c r="BG927" s="60"/>
      <c r="BH927" s="60"/>
      <c r="BI927" s="60"/>
      <c r="BJ927" s="60"/>
      <c r="BK927" s="60"/>
      <c r="BL927" s="60"/>
      <c r="BM927" s="60"/>
      <c r="BN927" s="80">
        <f>12+4</f>
        <v>16</v>
      </c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76" t="s">
        <v>22</v>
      </c>
      <c r="BZ927" s="76"/>
      <c r="CA927" s="76"/>
      <c r="CB927" s="76"/>
      <c r="CC927" s="76"/>
      <c r="CD927" s="76"/>
      <c r="CE927" s="62" t="s">
        <v>80</v>
      </c>
      <c r="CF927" s="62"/>
      <c r="CG927" s="62"/>
      <c r="CH927" s="62"/>
      <c r="CI927" s="62"/>
      <c r="CJ927" s="62"/>
      <c r="CK927" s="62"/>
      <c r="CL927" s="62"/>
      <c r="CM927" s="62"/>
      <c r="CN927" s="85">
        <v>2656500</v>
      </c>
      <c r="CO927" s="85"/>
      <c r="CP927" s="85"/>
      <c r="CQ927" s="85"/>
      <c r="CR927" s="85"/>
      <c r="CS927" s="85"/>
      <c r="CT927" s="85"/>
      <c r="CU927" s="85"/>
      <c r="CV927" s="85"/>
      <c r="CW927" s="85"/>
      <c r="CX927" s="85"/>
      <c r="CY927" s="85"/>
      <c r="CZ927" s="85"/>
      <c r="DA927" s="85"/>
      <c r="DB927" s="59" t="s">
        <v>637</v>
      </c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 t="s">
        <v>647</v>
      </c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62" t="s">
        <v>102</v>
      </c>
      <c r="EA927" s="62"/>
      <c r="EB927" s="62"/>
      <c r="EC927" s="62"/>
      <c r="ED927" s="62"/>
      <c r="EE927" s="62"/>
      <c r="EF927" s="62"/>
      <c r="EG927" s="62"/>
      <c r="EH927" s="62"/>
      <c r="EI927" s="62"/>
      <c r="EJ927" s="62"/>
      <c r="EK927" s="62"/>
      <c r="EL927" s="62" t="s">
        <v>103</v>
      </c>
      <c r="EM927" s="62"/>
      <c r="EN927" s="62"/>
      <c r="EO927" s="62"/>
      <c r="EP927" s="62"/>
      <c r="EQ927" s="62"/>
      <c r="ER927" s="62"/>
      <c r="ES927" s="62"/>
      <c r="ET927" s="62"/>
      <c r="EU927" s="62"/>
      <c r="EV927" s="62"/>
      <c r="EW927" s="62"/>
      <c r="EX927" s="62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  <c r="HV927" s="19"/>
      <c r="HW927" s="19"/>
      <c r="HX927" s="19"/>
      <c r="HY927" s="19"/>
      <c r="HZ927" s="19"/>
      <c r="IA927" s="19"/>
      <c r="IB927" s="19"/>
      <c r="IC927" s="19"/>
      <c r="ID927" s="19"/>
      <c r="IE927" s="19"/>
      <c r="IF927" s="19"/>
      <c r="IG927" s="19"/>
      <c r="IH927" s="19"/>
      <c r="II927" s="19"/>
      <c r="IJ927" s="19"/>
      <c r="IK927" s="19"/>
      <c r="IL927" s="19"/>
      <c r="IM927" s="19"/>
      <c r="IN927" s="19"/>
      <c r="IO927" s="19"/>
      <c r="IP927" s="19"/>
      <c r="IQ927" s="19"/>
      <c r="IR927" s="19"/>
      <c r="IS927" s="19"/>
      <c r="IT927" s="19"/>
      <c r="IU927" s="19"/>
      <c r="IV927" s="19"/>
      <c r="IW927" s="19"/>
      <c r="IX927" s="19"/>
      <c r="IY927" s="19"/>
      <c r="IZ927" s="19"/>
      <c r="JA927" s="19"/>
      <c r="JB927" s="19"/>
      <c r="JC927" s="19"/>
      <c r="JD927" s="19"/>
      <c r="JE927" s="19"/>
      <c r="JF927" s="19"/>
      <c r="JG927" s="19"/>
      <c r="JH927" s="19"/>
      <c r="JI927" s="19"/>
      <c r="JJ927" s="19"/>
      <c r="JK927" s="19"/>
      <c r="JL927" s="19"/>
      <c r="JM927" s="19"/>
      <c r="JN927" s="19"/>
      <c r="JO927" s="19"/>
      <c r="JP927" s="19"/>
      <c r="JQ927" s="19"/>
      <c r="JR927" s="19"/>
      <c r="JS927" s="19"/>
      <c r="JT927" s="19"/>
      <c r="JU927" s="19"/>
      <c r="JV927" s="19"/>
      <c r="JW927" s="19"/>
      <c r="JX927" s="19"/>
      <c r="JY927" s="19"/>
      <c r="JZ927" s="19"/>
      <c r="KA927" s="19"/>
      <c r="KB927" s="19"/>
      <c r="KC927" s="19"/>
      <c r="KD927" s="19"/>
      <c r="KE927" s="19"/>
      <c r="KF927" s="19"/>
      <c r="KG927" s="19"/>
      <c r="KH927" s="19"/>
      <c r="KI927" s="19"/>
      <c r="KJ927" s="19"/>
      <c r="KK927" s="19"/>
      <c r="KL927" s="19"/>
      <c r="KM927" s="19"/>
      <c r="KN927" s="19"/>
      <c r="KO927" s="19"/>
      <c r="KP927" s="19"/>
      <c r="KQ927" s="19"/>
      <c r="KR927" s="19"/>
      <c r="KS927" s="19"/>
      <c r="KT927" s="19"/>
      <c r="KU927" s="19"/>
      <c r="KV927" s="19"/>
      <c r="KW927" s="19"/>
      <c r="KX927" s="19"/>
      <c r="KY927" s="19"/>
      <c r="KZ927" s="19"/>
      <c r="LA927" s="19"/>
      <c r="LB927" s="19"/>
      <c r="LC927" s="19"/>
      <c r="LD927" s="19"/>
      <c r="LE927" s="19"/>
      <c r="LF927" s="19"/>
      <c r="LG927" s="19"/>
      <c r="LH927" s="19"/>
      <c r="LI927" s="19"/>
      <c r="LJ927" s="19"/>
      <c r="LK927" s="19"/>
      <c r="LL927" s="19"/>
      <c r="LM927" s="19"/>
      <c r="LN927" s="19"/>
      <c r="LO927" s="19"/>
      <c r="LP927" s="19"/>
      <c r="LQ927" s="19"/>
      <c r="LR927" s="19"/>
      <c r="LS927" s="19"/>
      <c r="LT927" s="19"/>
      <c r="LU927" s="19"/>
      <c r="LV927" s="19"/>
      <c r="LW927" s="19"/>
      <c r="LX927" s="19"/>
      <c r="LY927" s="19"/>
      <c r="LZ927" s="19"/>
      <c r="MA927" s="19"/>
      <c r="MB927" s="19"/>
      <c r="MC927" s="19"/>
      <c r="MD927" s="19"/>
      <c r="ME927" s="19"/>
      <c r="MF927" s="19"/>
      <c r="MG927" s="19"/>
      <c r="MH927" s="19"/>
      <c r="MI927" s="19"/>
      <c r="MJ927" s="19"/>
      <c r="MK927" s="19"/>
      <c r="ML927" s="19"/>
      <c r="MM927" s="19"/>
      <c r="MN927" s="19"/>
      <c r="MO927" s="19"/>
      <c r="MP927" s="19"/>
      <c r="MQ927" s="19"/>
      <c r="MR927" s="19"/>
      <c r="MS927" s="19"/>
      <c r="MT927" s="19"/>
      <c r="MU927" s="19"/>
      <c r="MV927" s="19"/>
      <c r="MW927" s="19"/>
      <c r="MX927" s="19"/>
      <c r="MY927" s="19"/>
      <c r="MZ927" s="19"/>
      <c r="NA927" s="19"/>
      <c r="NB927" s="19"/>
      <c r="NC927" s="19"/>
      <c r="ND927" s="19"/>
      <c r="NE927" s="19"/>
      <c r="NF927" s="19"/>
      <c r="NG927" s="19"/>
      <c r="NH927" s="19"/>
      <c r="NI927" s="19"/>
      <c r="NJ927" s="19"/>
      <c r="NK927" s="19"/>
      <c r="NL927" s="19"/>
      <c r="NM927" s="19"/>
      <c r="NN927" s="19"/>
      <c r="NO927" s="19"/>
      <c r="NP927" s="19"/>
      <c r="NQ927" s="19"/>
      <c r="NR927" s="19"/>
      <c r="NS927" s="19"/>
      <c r="NT927" s="19"/>
      <c r="NU927" s="19"/>
      <c r="NV927" s="19"/>
      <c r="NW927" s="19"/>
      <c r="NX927" s="19"/>
      <c r="NY927" s="19"/>
      <c r="NZ927" s="19"/>
      <c r="OA927" s="19"/>
      <c r="OB927" s="19"/>
      <c r="OC927" s="19"/>
      <c r="OD927" s="19"/>
      <c r="OE927" s="19"/>
      <c r="OF927" s="19"/>
      <c r="OG927" s="19"/>
      <c r="OH927" s="19"/>
      <c r="OI927" s="19"/>
      <c r="OJ927" s="19"/>
      <c r="OK927" s="19"/>
      <c r="OL927" s="19"/>
      <c r="OM927" s="19"/>
      <c r="ON927" s="19"/>
      <c r="OO927" s="19"/>
      <c r="OP927" s="19"/>
      <c r="OQ927" s="19"/>
      <c r="OR927" s="19"/>
      <c r="OS927" s="19"/>
      <c r="OT927" s="19"/>
      <c r="OU927" s="19"/>
      <c r="OV927" s="19"/>
      <c r="OW927" s="19"/>
      <c r="OX927" s="19"/>
      <c r="OY927" s="19"/>
      <c r="OZ927" s="19"/>
      <c r="PA927" s="19"/>
      <c r="PB927" s="19"/>
      <c r="PC927" s="19"/>
      <c r="PD927" s="19"/>
      <c r="PE927" s="19"/>
      <c r="PF927" s="19"/>
      <c r="PG927" s="19"/>
      <c r="PH927" s="19"/>
      <c r="PI927" s="19"/>
      <c r="PJ927" s="19"/>
      <c r="PK927" s="19"/>
      <c r="PL927" s="19"/>
      <c r="PM927" s="19"/>
      <c r="PN927" s="19"/>
      <c r="PO927" s="19"/>
      <c r="PP927" s="19"/>
      <c r="PQ927" s="19"/>
      <c r="PR927" s="19"/>
      <c r="PS927" s="19"/>
      <c r="PT927" s="19"/>
      <c r="PU927" s="19"/>
      <c r="PV927" s="19"/>
      <c r="PW927" s="19"/>
      <c r="PX927" s="19"/>
      <c r="PY927" s="19"/>
      <c r="PZ927" s="19"/>
      <c r="QA927" s="19"/>
      <c r="QB927" s="19"/>
      <c r="QC927" s="19"/>
      <c r="QD927" s="19"/>
      <c r="QE927" s="19"/>
      <c r="QF927" s="19"/>
      <c r="QG927" s="19"/>
      <c r="QH927" s="19"/>
      <c r="QI927" s="19"/>
      <c r="QJ927" s="19"/>
      <c r="QK927" s="19"/>
      <c r="QL927" s="19"/>
      <c r="QM927" s="19"/>
      <c r="QN927" s="19"/>
      <c r="QO927" s="19"/>
      <c r="QP927" s="19"/>
      <c r="QQ927" s="19"/>
    </row>
    <row r="928" spans="1:459" s="27" customFormat="1" ht="80.25" customHeight="1" x14ac:dyDescent="0.2">
      <c r="A928" s="43" t="s">
        <v>1166</v>
      </c>
      <c r="B928" s="44"/>
      <c r="C928" s="44"/>
      <c r="D928" s="44"/>
      <c r="E928" s="45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60" t="s">
        <v>559</v>
      </c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 t="s">
        <v>77</v>
      </c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84" t="s">
        <v>94</v>
      </c>
      <c r="AZ928" s="84"/>
      <c r="BA928" s="84"/>
      <c r="BB928" s="84"/>
      <c r="BC928" s="84"/>
      <c r="BD928" s="84"/>
      <c r="BE928" s="60" t="s">
        <v>95</v>
      </c>
      <c r="BF928" s="60"/>
      <c r="BG928" s="60"/>
      <c r="BH928" s="60"/>
      <c r="BI928" s="60"/>
      <c r="BJ928" s="60"/>
      <c r="BK928" s="60"/>
      <c r="BL928" s="60"/>
      <c r="BM928" s="60"/>
      <c r="BN928" s="62">
        <f>24+15+120+3+48</f>
        <v>210</v>
      </c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76" t="s">
        <v>22</v>
      </c>
      <c r="BZ928" s="76"/>
      <c r="CA928" s="76"/>
      <c r="CB928" s="76"/>
      <c r="CC928" s="76"/>
      <c r="CD928" s="76"/>
      <c r="CE928" s="62" t="s">
        <v>80</v>
      </c>
      <c r="CF928" s="62"/>
      <c r="CG928" s="62"/>
      <c r="CH928" s="62"/>
      <c r="CI928" s="62"/>
      <c r="CJ928" s="62"/>
      <c r="CK928" s="62"/>
      <c r="CL928" s="62"/>
      <c r="CM928" s="62"/>
      <c r="CN928" s="85">
        <v>2000000</v>
      </c>
      <c r="CO928" s="85"/>
      <c r="CP928" s="85"/>
      <c r="CQ928" s="85"/>
      <c r="CR928" s="85"/>
      <c r="CS928" s="85"/>
      <c r="CT928" s="85"/>
      <c r="CU928" s="85"/>
      <c r="CV928" s="85"/>
      <c r="CW928" s="85"/>
      <c r="CX928" s="85"/>
      <c r="CY928" s="85"/>
      <c r="CZ928" s="85"/>
      <c r="DA928" s="85"/>
      <c r="DB928" s="59" t="s">
        <v>637</v>
      </c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 t="s">
        <v>647</v>
      </c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62" t="s">
        <v>102</v>
      </c>
      <c r="EA928" s="62"/>
      <c r="EB928" s="62"/>
      <c r="EC928" s="62"/>
      <c r="ED928" s="62"/>
      <c r="EE928" s="62"/>
      <c r="EF928" s="62"/>
      <c r="EG928" s="62"/>
      <c r="EH928" s="62"/>
      <c r="EI928" s="62"/>
      <c r="EJ928" s="62"/>
      <c r="EK928" s="62"/>
      <c r="EL928" s="62" t="s">
        <v>103</v>
      </c>
      <c r="EM928" s="62"/>
      <c r="EN928" s="62"/>
      <c r="EO928" s="62"/>
      <c r="EP928" s="62"/>
      <c r="EQ928" s="62"/>
      <c r="ER928" s="62"/>
      <c r="ES928" s="62"/>
      <c r="ET928" s="62"/>
      <c r="EU928" s="62"/>
      <c r="EV928" s="62"/>
      <c r="EW928" s="62"/>
      <c r="EX928" s="62"/>
    </row>
    <row r="929" spans="1:450" ht="30.75" customHeight="1" x14ac:dyDescent="0.2">
      <c r="A929" s="43" t="s">
        <v>1167</v>
      </c>
      <c r="B929" s="44"/>
      <c r="C929" s="44"/>
      <c r="D929" s="44"/>
      <c r="E929" s="45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60" t="s">
        <v>617</v>
      </c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 t="s">
        <v>77</v>
      </c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84" t="s">
        <v>94</v>
      </c>
      <c r="AZ929" s="84"/>
      <c r="BA929" s="84"/>
      <c r="BB929" s="84"/>
      <c r="BC929" s="84"/>
      <c r="BD929" s="84"/>
      <c r="BE929" s="60" t="s">
        <v>95</v>
      </c>
      <c r="BF929" s="60"/>
      <c r="BG929" s="60"/>
      <c r="BH929" s="60"/>
      <c r="BI929" s="60"/>
      <c r="BJ929" s="60"/>
      <c r="BK929" s="60"/>
      <c r="BL929" s="60"/>
      <c r="BM929" s="60"/>
      <c r="BN929" s="58">
        <v>300</v>
      </c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76" t="s">
        <v>22</v>
      </c>
      <c r="BZ929" s="76"/>
      <c r="CA929" s="76"/>
      <c r="CB929" s="76"/>
      <c r="CC929" s="76"/>
      <c r="CD929" s="76"/>
      <c r="CE929" s="62" t="s">
        <v>80</v>
      </c>
      <c r="CF929" s="62"/>
      <c r="CG929" s="62"/>
      <c r="CH929" s="62"/>
      <c r="CI929" s="62"/>
      <c r="CJ929" s="62"/>
      <c r="CK929" s="62"/>
      <c r="CL929" s="62"/>
      <c r="CM929" s="62"/>
      <c r="CN929" s="85">
        <v>19810750</v>
      </c>
      <c r="CO929" s="85"/>
      <c r="CP929" s="85"/>
      <c r="CQ929" s="85"/>
      <c r="CR929" s="85"/>
      <c r="CS929" s="85"/>
      <c r="CT929" s="85"/>
      <c r="CU929" s="85"/>
      <c r="CV929" s="85"/>
      <c r="CW929" s="85"/>
      <c r="CX929" s="85"/>
      <c r="CY929" s="85"/>
      <c r="CZ929" s="85"/>
      <c r="DA929" s="85"/>
      <c r="DB929" s="59" t="s">
        <v>637</v>
      </c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 t="s">
        <v>647</v>
      </c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62" t="s">
        <v>102</v>
      </c>
      <c r="EA929" s="62"/>
      <c r="EB929" s="62"/>
      <c r="EC929" s="62"/>
      <c r="ED929" s="62"/>
      <c r="EE929" s="62"/>
      <c r="EF929" s="62"/>
      <c r="EG929" s="62"/>
      <c r="EH929" s="62"/>
      <c r="EI929" s="62"/>
      <c r="EJ929" s="62"/>
      <c r="EK929" s="62"/>
      <c r="EL929" s="62" t="s">
        <v>103</v>
      </c>
      <c r="EM929" s="62"/>
      <c r="EN929" s="62"/>
      <c r="EO929" s="62"/>
      <c r="EP929" s="62"/>
      <c r="EQ929" s="62"/>
      <c r="ER929" s="62"/>
      <c r="ES929" s="62"/>
      <c r="ET929" s="62"/>
      <c r="EU929" s="62"/>
      <c r="EV929" s="62"/>
      <c r="EW929" s="62"/>
      <c r="EX929" s="62"/>
    </row>
    <row r="930" spans="1:450" ht="63" customHeight="1" x14ac:dyDescent="0.2">
      <c r="A930" s="43" t="s">
        <v>1168</v>
      </c>
      <c r="B930" s="44"/>
      <c r="C930" s="44"/>
      <c r="D930" s="44"/>
      <c r="E930" s="45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60" t="s">
        <v>556</v>
      </c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 t="s">
        <v>77</v>
      </c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84" t="s">
        <v>78</v>
      </c>
      <c r="AZ930" s="84"/>
      <c r="BA930" s="84"/>
      <c r="BB930" s="84"/>
      <c r="BC930" s="84"/>
      <c r="BD930" s="84"/>
      <c r="BE930" s="60" t="s">
        <v>79</v>
      </c>
      <c r="BF930" s="60"/>
      <c r="BG930" s="60"/>
      <c r="BH930" s="60"/>
      <c r="BI930" s="60"/>
      <c r="BJ930" s="60"/>
      <c r="BK930" s="60"/>
      <c r="BL930" s="60"/>
      <c r="BM930" s="60"/>
      <c r="BN930" s="59" t="s">
        <v>74</v>
      </c>
      <c r="BO930" s="62"/>
      <c r="BP930" s="62"/>
      <c r="BQ930" s="62"/>
      <c r="BR930" s="62"/>
      <c r="BS930" s="62"/>
      <c r="BT930" s="62"/>
      <c r="BU930" s="62"/>
      <c r="BV930" s="62"/>
      <c r="BW930" s="62"/>
      <c r="BX930" s="62"/>
      <c r="BY930" s="76" t="s">
        <v>22</v>
      </c>
      <c r="BZ930" s="76"/>
      <c r="CA930" s="76"/>
      <c r="CB930" s="76"/>
      <c r="CC930" s="76"/>
      <c r="CD930" s="76"/>
      <c r="CE930" s="62" t="s">
        <v>80</v>
      </c>
      <c r="CF930" s="62"/>
      <c r="CG930" s="62"/>
      <c r="CH930" s="62"/>
      <c r="CI930" s="62"/>
      <c r="CJ930" s="62"/>
      <c r="CK930" s="62"/>
      <c r="CL930" s="62"/>
      <c r="CM930" s="62"/>
      <c r="CN930" s="85">
        <v>8574148</v>
      </c>
      <c r="CO930" s="85"/>
      <c r="CP930" s="85"/>
      <c r="CQ930" s="85"/>
      <c r="CR930" s="85"/>
      <c r="CS930" s="85"/>
      <c r="CT930" s="85"/>
      <c r="CU930" s="85"/>
      <c r="CV930" s="85"/>
      <c r="CW930" s="85"/>
      <c r="CX930" s="85"/>
      <c r="CY930" s="85"/>
      <c r="CZ930" s="85"/>
      <c r="DA930" s="85"/>
      <c r="DB930" s="59" t="s">
        <v>637</v>
      </c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 t="s">
        <v>647</v>
      </c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62" t="s">
        <v>102</v>
      </c>
      <c r="EA930" s="62"/>
      <c r="EB930" s="62"/>
      <c r="EC930" s="62"/>
      <c r="ED930" s="62"/>
      <c r="EE930" s="62"/>
      <c r="EF930" s="62"/>
      <c r="EG930" s="62"/>
      <c r="EH930" s="62"/>
      <c r="EI930" s="62"/>
      <c r="EJ930" s="62"/>
      <c r="EK930" s="62"/>
      <c r="EL930" s="62" t="s">
        <v>103</v>
      </c>
      <c r="EM930" s="62"/>
      <c r="EN930" s="62"/>
      <c r="EO930" s="62"/>
      <c r="EP930" s="62"/>
      <c r="EQ930" s="62"/>
      <c r="ER930" s="62"/>
      <c r="ES930" s="62"/>
      <c r="ET930" s="62"/>
      <c r="EU930" s="62"/>
      <c r="EV930" s="62"/>
      <c r="EW930" s="62"/>
      <c r="EX930" s="62"/>
    </row>
    <row r="931" spans="1:450" ht="70.5" customHeight="1" x14ac:dyDescent="0.2">
      <c r="A931" s="43" t="s">
        <v>1169</v>
      </c>
      <c r="B931" s="44"/>
      <c r="C931" s="44"/>
      <c r="D931" s="44"/>
      <c r="E931" s="45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60" t="s">
        <v>618</v>
      </c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 t="s">
        <v>77</v>
      </c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84" t="s">
        <v>94</v>
      </c>
      <c r="AZ931" s="84"/>
      <c r="BA931" s="84"/>
      <c r="BB931" s="84"/>
      <c r="BC931" s="84"/>
      <c r="BD931" s="84"/>
      <c r="BE931" s="60" t="s">
        <v>95</v>
      </c>
      <c r="BF931" s="60"/>
      <c r="BG931" s="60"/>
      <c r="BH931" s="60"/>
      <c r="BI931" s="60"/>
      <c r="BJ931" s="60"/>
      <c r="BK931" s="60"/>
      <c r="BL931" s="60"/>
      <c r="BM931" s="60"/>
      <c r="BN931" s="59" t="s">
        <v>177</v>
      </c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76" t="s">
        <v>22</v>
      </c>
      <c r="BZ931" s="76"/>
      <c r="CA931" s="76"/>
      <c r="CB931" s="76"/>
      <c r="CC931" s="76"/>
      <c r="CD931" s="76"/>
      <c r="CE931" s="62" t="s">
        <v>80</v>
      </c>
      <c r="CF931" s="62"/>
      <c r="CG931" s="62"/>
      <c r="CH931" s="62"/>
      <c r="CI931" s="62"/>
      <c r="CJ931" s="62"/>
      <c r="CK931" s="62"/>
      <c r="CL931" s="62"/>
      <c r="CM931" s="62"/>
      <c r="CN931" s="85">
        <v>6402000</v>
      </c>
      <c r="CO931" s="85"/>
      <c r="CP931" s="85"/>
      <c r="CQ931" s="85"/>
      <c r="CR931" s="85"/>
      <c r="CS931" s="85"/>
      <c r="CT931" s="85"/>
      <c r="CU931" s="85"/>
      <c r="CV931" s="85"/>
      <c r="CW931" s="85"/>
      <c r="CX931" s="85"/>
      <c r="CY931" s="85"/>
      <c r="CZ931" s="85"/>
      <c r="DA931" s="85"/>
      <c r="DB931" s="59" t="s">
        <v>637</v>
      </c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 t="s">
        <v>647</v>
      </c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62" t="s">
        <v>102</v>
      </c>
      <c r="EA931" s="62"/>
      <c r="EB931" s="62"/>
      <c r="EC931" s="62"/>
      <c r="ED931" s="62"/>
      <c r="EE931" s="62"/>
      <c r="EF931" s="62"/>
      <c r="EG931" s="62"/>
      <c r="EH931" s="62"/>
      <c r="EI931" s="62"/>
      <c r="EJ931" s="62"/>
      <c r="EK931" s="62"/>
      <c r="EL931" s="62" t="s">
        <v>103</v>
      </c>
      <c r="EM931" s="62"/>
      <c r="EN931" s="62"/>
      <c r="EO931" s="62"/>
      <c r="EP931" s="62"/>
      <c r="EQ931" s="62"/>
      <c r="ER931" s="62"/>
      <c r="ES931" s="62"/>
      <c r="ET931" s="62"/>
      <c r="EU931" s="62"/>
      <c r="EV931" s="62"/>
      <c r="EW931" s="62"/>
      <c r="EX931" s="62"/>
    </row>
    <row r="932" spans="1:450" ht="63.75" customHeight="1" x14ac:dyDescent="0.2">
      <c r="A932" s="43" t="s">
        <v>1198</v>
      </c>
      <c r="B932" s="44"/>
      <c r="C932" s="44"/>
      <c r="D932" s="44"/>
      <c r="E932" s="45"/>
      <c r="F932" s="76"/>
      <c r="G932" s="76"/>
      <c r="H932" s="76"/>
      <c r="I932" s="76"/>
      <c r="J932" s="76"/>
      <c r="K932" s="76"/>
      <c r="L932" s="76"/>
      <c r="M932" s="76"/>
      <c r="N932" s="76"/>
      <c r="O932" s="59"/>
      <c r="P932" s="59"/>
      <c r="Q932" s="59"/>
      <c r="R932" s="59"/>
      <c r="S932" s="59"/>
      <c r="T932" s="59"/>
      <c r="U932" s="59"/>
      <c r="V932" s="59"/>
      <c r="W932" s="59"/>
      <c r="X932" s="60" t="s">
        <v>546</v>
      </c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 t="s">
        <v>77</v>
      </c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84" t="s">
        <v>94</v>
      </c>
      <c r="AZ932" s="84"/>
      <c r="BA932" s="84"/>
      <c r="BB932" s="84"/>
      <c r="BC932" s="84"/>
      <c r="BD932" s="84"/>
      <c r="BE932" s="60" t="s">
        <v>95</v>
      </c>
      <c r="BF932" s="60"/>
      <c r="BG932" s="60"/>
      <c r="BH932" s="60"/>
      <c r="BI932" s="60"/>
      <c r="BJ932" s="60"/>
      <c r="BK932" s="60"/>
      <c r="BL932" s="60"/>
      <c r="BM932" s="60"/>
      <c r="BN932" s="80">
        <f>12+4</f>
        <v>16</v>
      </c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76" t="s">
        <v>22</v>
      </c>
      <c r="BZ932" s="76"/>
      <c r="CA932" s="76"/>
      <c r="CB932" s="76"/>
      <c r="CC932" s="76"/>
      <c r="CD932" s="76"/>
      <c r="CE932" s="62" t="s">
        <v>80</v>
      </c>
      <c r="CF932" s="62"/>
      <c r="CG932" s="62"/>
      <c r="CH932" s="62"/>
      <c r="CI932" s="62"/>
      <c r="CJ932" s="62"/>
      <c r="CK932" s="62"/>
      <c r="CL932" s="62"/>
      <c r="CM932" s="62"/>
      <c r="CN932" s="85">
        <v>2656500</v>
      </c>
      <c r="CO932" s="85"/>
      <c r="CP932" s="85"/>
      <c r="CQ932" s="85"/>
      <c r="CR932" s="85"/>
      <c r="CS932" s="85"/>
      <c r="CT932" s="85"/>
      <c r="CU932" s="85"/>
      <c r="CV932" s="85"/>
      <c r="CW932" s="85"/>
      <c r="CX932" s="85"/>
      <c r="CY932" s="85"/>
      <c r="CZ932" s="85"/>
      <c r="DA932" s="85"/>
      <c r="DB932" s="59" t="s">
        <v>637</v>
      </c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 t="s">
        <v>647</v>
      </c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62" t="s">
        <v>102</v>
      </c>
      <c r="EA932" s="62"/>
      <c r="EB932" s="62"/>
      <c r="EC932" s="62"/>
      <c r="ED932" s="62"/>
      <c r="EE932" s="62"/>
      <c r="EF932" s="62"/>
      <c r="EG932" s="62"/>
      <c r="EH932" s="62"/>
      <c r="EI932" s="62"/>
      <c r="EJ932" s="62"/>
      <c r="EK932" s="62"/>
      <c r="EL932" s="62" t="s">
        <v>103</v>
      </c>
      <c r="EM932" s="62"/>
      <c r="EN932" s="62"/>
      <c r="EO932" s="62"/>
      <c r="EP932" s="62"/>
      <c r="EQ932" s="62"/>
      <c r="ER932" s="62"/>
      <c r="ES932" s="62"/>
      <c r="ET932" s="62"/>
      <c r="EU932" s="62"/>
      <c r="EV932" s="62"/>
      <c r="EW932" s="62"/>
      <c r="EX932" s="62"/>
    </row>
    <row r="933" spans="1:450" ht="39" customHeight="1" x14ac:dyDescent="0.2">
      <c r="A933" s="43" t="s">
        <v>1199</v>
      </c>
      <c r="B933" s="44"/>
      <c r="C933" s="44"/>
      <c r="D933" s="44"/>
      <c r="E933" s="45"/>
      <c r="F933" s="76"/>
      <c r="G933" s="76"/>
      <c r="H933" s="76"/>
      <c r="I933" s="76"/>
      <c r="J933" s="76"/>
      <c r="K933" s="76"/>
      <c r="L933" s="76"/>
      <c r="M933" s="76"/>
      <c r="N933" s="76"/>
      <c r="O933" s="59"/>
      <c r="P933" s="59"/>
      <c r="Q933" s="59"/>
      <c r="R933" s="59"/>
      <c r="S933" s="59"/>
      <c r="T933" s="59"/>
      <c r="U933" s="59"/>
      <c r="V933" s="59"/>
      <c r="W933" s="59"/>
      <c r="X933" s="60" t="s">
        <v>552</v>
      </c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 t="s">
        <v>77</v>
      </c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84" t="s">
        <v>78</v>
      </c>
      <c r="AZ933" s="84"/>
      <c r="BA933" s="84"/>
      <c r="BB933" s="84"/>
      <c r="BC933" s="84"/>
      <c r="BD933" s="84"/>
      <c r="BE933" s="60" t="s">
        <v>79</v>
      </c>
      <c r="BF933" s="60"/>
      <c r="BG933" s="60"/>
      <c r="BH933" s="60"/>
      <c r="BI933" s="60"/>
      <c r="BJ933" s="60"/>
      <c r="BK933" s="60"/>
      <c r="BL933" s="60"/>
      <c r="BM933" s="60"/>
      <c r="BN933" s="76" t="s">
        <v>74</v>
      </c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76" t="s">
        <v>22</v>
      </c>
      <c r="BZ933" s="76"/>
      <c r="CA933" s="76"/>
      <c r="CB933" s="76"/>
      <c r="CC933" s="76"/>
      <c r="CD933" s="76"/>
      <c r="CE933" s="62" t="s">
        <v>80</v>
      </c>
      <c r="CF933" s="62"/>
      <c r="CG933" s="62"/>
      <c r="CH933" s="62"/>
      <c r="CI933" s="62"/>
      <c r="CJ933" s="62"/>
      <c r="CK933" s="62"/>
      <c r="CL933" s="62"/>
      <c r="CM933" s="62"/>
      <c r="CN933" s="85">
        <v>19296638.899999999</v>
      </c>
      <c r="CO933" s="85"/>
      <c r="CP933" s="85"/>
      <c r="CQ933" s="85"/>
      <c r="CR933" s="85"/>
      <c r="CS933" s="85"/>
      <c r="CT933" s="85"/>
      <c r="CU933" s="85"/>
      <c r="CV933" s="85"/>
      <c r="CW933" s="85"/>
      <c r="CX933" s="85"/>
      <c r="CY933" s="85"/>
      <c r="CZ933" s="85"/>
      <c r="DA933" s="85"/>
      <c r="DB933" s="59" t="s">
        <v>637</v>
      </c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 t="s">
        <v>647</v>
      </c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62" t="s">
        <v>102</v>
      </c>
      <c r="EA933" s="62"/>
      <c r="EB933" s="62"/>
      <c r="EC933" s="62"/>
      <c r="ED933" s="62"/>
      <c r="EE933" s="62"/>
      <c r="EF933" s="62"/>
      <c r="EG933" s="62"/>
      <c r="EH933" s="62"/>
      <c r="EI933" s="62"/>
      <c r="EJ933" s="62"/>
      <c r="EK933" s="62"/>
      <c r="EL933" s="62" t="s">
        <v>103</v>
      </c>
      <c r="EM933" s="62"/>
      <c r="EN933" s="62"/>
      <c r="EO933" s="62"/>
      <c r="EP933" s="62"/>
      <c r="EQ933" s="62"/>
      <c r="ER933" s="62"/>
      <c r="ES933" s="62"/>
      <c r="ET933" s="62"/>
      <c r="EU933" s="62"/>
      <c r="EV933" s="62"/>
      <c r="EW933" s="62"/>
      <c r="EX933" s="62"/>
    </row>
    <row r="934" spans="1:450" s="17" customFormat="1" ht="40.5" customHeight="1" x14ac:dyDescent="0.2">
      <c r="A934" s="43" t="s">
        <v>1200</v>
      </c>
      <c r="B934" s="44"/>
      <c r="C934" s="44"/>
      <c r="D934" s="44"/>
      <c r="E934" s="45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60" t="s">
        <v>552</v>
      </c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 t="s">
        <v>77</v>
      </c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84" t="s">
        <v>78</v>
      </c>
      <c r="AZ934" s="84"/>
      <c r="BA934" s="84"/>
      <c r="BB934" s="84"/>
      <c r="BC934" s="84"/>
      <c r="BD934" s="84"/>
      <c r="BE934" s="60" t="s">
        <v>79</v>
      </c>
      <c r="BF934" s="60"/>
      <c r="BG934" s="60"/>
      <c r="BH934" s="60"/>
      <c r="BI934" s="60"/>
      <c r="BJ934" s="60"/>
      <c r="BK934" s="60"/>
      <c r="BL934" s="60"/>
      <c r="BM934" s="60"/>
      <c r="BN934" s="59" t="s">
        <v>74</v>
      </c>
      <c r="BO934" s="62"/>
      <c r="BP934" s="62"/>
      <c r="BQ934" s="62"/>
      <c r="BR934" s="62"/>
      <c r="BS934" s="62"/>
      <c r="BT934" s="62"/>
      <c r="BU934" s="62"/>
      <c r="BV934" s="62"/>
      <c r="BW934" s="62"/>
      <c r="BX934" s="62"/>
      <c r="BY934" s="76" t="s">
        <v>22</v>
      </c>
      <c r="BZ934" s="76"/>
      <c r="CA934" s="76"/>
      <c r="CB934" s="76"/>
      <c r="CC934" s="76"/>
      <c r="CD934" s="76"/>
      <c r="CE934" s="62" t="s">
        <v>80</v>
      </c>
      <c r="CF934" s="62"/>
      <c r="CG934" s="62"/>
      <c r="CH934" s="62"/>
      <c r="CI934" s="62"/>
      <c r="CJ934" s="62"/>
      <c r="CK934" s="62"/>
      <c r="CL934" s="62"/>
      <c r="CM934" s="62"/>
      <c r="CN934" s="85">
        <v>4499893.66</v>
      </c>
      <c r="CO934" s="85"/>
      <c r="CP934" s="85"/>
      <c r="CQ934" s="85"/>
      <c r="CR934" s="85"/>
      <c r="CS934" s="85"/>
      <c r="CT934" s="85"/>
      <c r="CU934" s="85"/>
      <c r="CV934" s="85"/>
      <c r="CW934" s="85"/>
      <c r="CX934" s="85"/>
      <c r="CY934" s="85"/>
      <c r="CZ934" s="85"/>
      <c r="DA934" s="85"/>
      <c r="DB934" s="59" t="s">
        <v>637</v>
      </c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 t="s">
        <v>647</v>
      </c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62" t="s">
        <v>102</v>
      </c>
      <c r="EA934" s="62"/>
      <c r="EB934" s="62"/>
      <c r="EC934" s="62"/>
      <c r="ED934" s="62"/>
      <c r="EE934" s="62"/>
      <c r="EF934" s="62"/>
      <c r="EG934" s="62"/>
      <c r="EH934" s="62"/>
      <c r="EI934" s="62"/>
      <c r="EJ934" s="62"/>
      <c r="EK934" s="62"/>
      <c r="EL934" s="62" t="s">
        <v>103</v>
      </c>
      <c r="EM934" s="62"/>
      <c r="EN934" s="62"/>
      <c r="EO934" s="62"/>
      <c r="EP934" s="62"/>
      <c r="EQ934" s="62"/>
      <c r="ER934" s="62"/>
      <c r="ES934" s="62"/>
      <c r="ET934" s="62"/>
      <c r="EU934" s="62"/>
      <c r="EV934" s="62"/>
      <c r="EW934" s="62"/>
      <c r="EX934" s="62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  <c r="IU934" s="16"/>
      <c r="IV934" s="16"/>
      <c r="IW934" s="16"/>
      <c r="IX934" s="16"/>
      <c r="IY934" s="16"/>
      <c r="IZ934" s="16"/>
      <c r="JA934" s="16"/>
      <c r="JB934" s="16"/>
      <c r="JC934" s="16"/>
      <c r="JD934" s="16"/>
      <c r="JE934" s="16"/>
      <c r="JF934" s="16"/>
      <c r="JG934" s="16"/>
      <c r="JH934" s="16"/>
      <c r="JI934" s="16"/>
      <c r="JJ934" s="16"/>
      <c r="JK934" s="16"/>
      <c r="JL934" s="16"/>
      <c r="JM934" s="16"/>
      <c r="JN934" s="16"/>
      <c r="JO934" s="16"/>
      <c r="JP934" s="16"/>
      <c r="JQ934" s="16"/>
      <c r="JR934" s="16"/>
      <c r="JS934" s="16"/>
      <c r="JT934" s="16"/>
      <c r="JU934" s="16"/>
      <c r="JV934" s="16"/>
      <c r="JW934" s="16"/>
      <c r="JX934" s="16"/>
      <c r="JY934" s="16"/>
      <c r="JZ934" s="16"/>
      <c r="KA934" s="16"/>
      <c r="KB934" s="16"/>
      <c r="KC934" s="16"/>
      <c r="KD934" s="16"/>
      <c r="KE934" s="16"/>
      <c r="KF934" s="16"/>
      <c r="KG934" s="16"/>
      <c r="KH934" s="16"/>
      <c r="KI934" s="16"/>
      <c r="KJ934" s="16"/>
      <c r="KK934" s="16"/>
      <c r="KL934" s="16"/>
      <c r="KM934" s="16"/>
      <c r="KN934" s="16"/>
      <c r="KO934" s="16"/>
      <c r="KP934" s="16"/>
      <c r="KQ934" s="16"/>
      <c r="KR934" s="16"/>
      <c r="KS934" s="16"/>
      <c r="KT934" s="16"/>
      <c r="KU934" s="16"/>
      <c r="KV934" s="16"/>
      <c r="KW934" s="16"/>
      <c r="KX934" s="16"/>
      <c r="KY934" s="16"/>
      <c r="KZ934" s="16"/>
      <c r="LA934" s="16"/>
      <c r="LB934" s="16"/>
      <c r="LC934" s="16"/>
      <c r="LD934" s="16"/>
      <c r="LE934" s="16"/>
      <c r="LF934" s="16"/>
      <c r="LG934" s="16"/>
      <c r="LH934" s="16"/>
      <c r="LI934" s="16"/>
      <c r="LJ934" s="16"/>
      <c r="LK934" s="16"/>
      <c r="LL934" s="16"/>
      <c r="LM934" s="16"/>
      <c r="LN934" s="16"/>
      <c r="LO934" s="16"/>
      <c r="LP934" s="16"/>
      <c r="LQ934" s="16"/>
      <c r="LR934" s="16"/>
      <c r="LS934" s="16"/>
      <c r="LT934" s="16"/>
      <c r="LU934" s="16"/>
      <c r="LV934" s="16"/>
      <c r="LW934" s="16"/>
      <c r="LX934" s="16"/>
      <c r="LY934" s="16"/>
      <c r="LZ934" s="16"/>
      <c r="MA934" s="16"/>
      <c r="MB934" s="16"/>
      <c r="MC934" s="16"/>
      <c r="MD934" s="16"/>
      <c r="ME934" s="16"/>
      <c r="MF934" s="16"/>
      <c r="MG934" s="16"/>
      <c r="MH934" s="16"/>
      <c r="MI934" s="16"/>
      <c r="MJ934" s="16"/>
      <c r="MK934" s="16"/>
      <c r="ML934" s="16"/>
      <c r="MM934" s="16"/>
      <c r="MN934" s="16"/>
      <c r="MO934" s="16"/>
      <c r="MP934" s="16"/>
      <c r="MQ934" s="16"/>
      <c r="MR934" s="16"/>
      <c r="MS934" s="16"/>
      <c r="MT934" s="16"/>
      <c r="MU934" s="16"/>
      <c r="MV934" s="16"/>
      <c r="MW934" s="16"/>
      <c r="MX934" s="16"/>
      <c r="MY934" s="16"/>
      <c r="MZ934" s="16"/>
      <c r="NA934" s="16"/>
      <c r="NB934" s="16"/>
      <c r="NC934" s="16"/>
      <c r="ND934" s="16"/>
      <c r="NE934" s="16"/>
      <c r="NF934" s="16"/>
      <c r="NG934" s="16"/>
      <c r="NH934" s="16"/>
      <c r="NI934" s="16"/>
      <c r="NJ934" s="16"/>
      <c r="NK934" s="16"/>
      <c r="NL934" s="16"/>
      <c r="NM934" s="16"/>
      <c r="NN934" s="16"/>
      <c r="NO934" s="16"/>
      <c r="NP934" s="16"/>
      <c r="NQ934" s="16"/>
      <c r="NR934" s="16"/>
      <c r="NS934" s="16"/>
      <c r="NT934" s="16"/>
      <c r="NU934" s="16"/>
      <c r="NV934" s="16"/>
      <c r="NW934" s="16"/>
      <c r="NX934" s="16"/>
      <c r="NY934" s="16"/>
      <c r="NZ934" s="16"/>
      <c r="OA934" s="16"/>
      <c r="OB934" s="16"/>
      <c r="OC934" s="16"/>
      <c r="OD934" s="16"/>
      <c r="OE934" s="16"/>
      <c r="OF934" s="16"/>
      <c r="OG934" s="16"/>
      <c r="OH934" s="16"/>
      <c r="OI934" s="16"/>
      <c r="OJ934" s="16"/>
      <c r="OK934" s="16"/>
      <c r="OL934" s="16"/>
      <c r="OM934" s="16"/>
      <c r="ON934" s="16"/>
      <c r="OO934" s="16"/>
      <c r="OP934" s="16"/>
      <c r="OQ934" s="16"/>
      <c r="OR934" s="16"/>
      <c r="OS934" s="16"/>
      <c r="OT934" s="16"/>
      <c r="OU934" s="16"/>
      <c r="OV934" s="16"/>
      <c r="OW934" s="16"/>
      <c r="OX934" s="16"/>
      <c r="OY934" s="16"/>
      <c r="OZ934" s="16"/>
      <c r="PA934" s="16"/>
      <c r="PB934" s="16"/>
      <c r="PC934" s="16"/>
      <c r="PD934" s="16"/>
      <c r="PE934" s="16"/>
      <c r="PF934" s="16"/>
      <c r="PG934" s="16"/>
      <c r="PH934" s="16"/>
      <c r="PI934" s="16"/>
      <c r="PJ934" s="16"/>
      <c r="PK934" s="16"/>
      <c r="PL934" s="16"/>
      <c r="PM934" s="16"/>
      <c r="PN934" s="16"/>
      <c r="PO934" s="16"/>
      <c r="PP934" s="16"/>
      <c r="PQ934" s="16"/>
      <c r="PR934" s="16"/>
      <c r="PS934" s="16"/>
      <c r="PT934" s="16"/>
      <c r="PU934" s="16"/>
      <c r="PV934" s="16"/>
      <c r="PW934" s="16"/>
      <c r="PX934" s="16"/>
      <c r="PY934" s="16"/>
      <c r="PZ934" s="16"/>
      <c r="QA934" s="16"/>
      <c r="QB934" s="16"/>
      <c r="QC934" s="16"/>
      <c r="QD934" s="16"/>
      <c r="QE934" s="16"/>
      <c r="QF934" s="16"/>
      <c r="QG934" s="16"/>
      <c r="QH934" s="16"/>
    </row>
    <row r="935" spans="1:450" s="17" customFormat="1" ht="38.25" customHeight="1" x14ac:dyDescent="0.2">
      <c r="A935" s="43" t="s">
        <v>1201</v>
      </c>
      <c r="B935" s="44"/>
      <c r="C935" s="44"/>
      <c r="D935" s="44"/>
      <c r="E935" s="45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60" t="s">
        <v>552</v>
      </c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 t="s">
        <v>77</v>
      </c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84" t="s">
        <v>78</v>
      </c>
      <c r="AZ935" s="84"/>
      <c r="BA935" s="84"/>
      <c r="BB935" s="84"/>
      <c r="BC935" s="84"/>
      <c r="BD935" s="84"/>
      <c r="BE935" s="60" t="s">
        <v>79</v>
      </c>
      <c r="BF935" s="60"/>
      <c r="BG935" s="60"/>
      <c r="BH935" s="60"/>
      <c r="BI935" s="60"/>
      <c r="BJ935" s="60"/>
      <c r="BK935" s="60"/>
      <c r="BL935" s="60"/>
      <c r="BM935" s="60"/>
      <c r="BN935" s="76" t="s">
        <v>74</v>
      </c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76" t="s">
        <v>22</v>
      </c>
      <c r="BZ935" s="76"/>
      <c r="CA935" s="76"/>
      <c r="CB935" s="76"/>
      <c r="CC935" s="76"/>
      <c r="CD935" s="76"/>
      <c r="CE935" s="62" t="s">
        <v>80</v>
      </c>
      <c r="CF935" s="62"/>
      <c r="CG935" s="62"/>
      <c r="CH935" s="62"/>
      <c r="CI935" s="62"/>
      <c r="CJ935" s="62"/>
      <c r="CK935" s="62"/>
      <c r="CL935" s="62"/>
      <c r="CM935" s="62"/>
      <c r="CN935" s="85">
        <v>3386908</v>
      </c>
      <c r="CO935" s="85"/>
      <c r="CP935" s="85"/>
      <c r="CQ935" s="85"/>
      <c r="CR935" s="85"/>
      <c r="CS935" s="85"/>
      <c r="CT935" s="85"/>
      <c r="CU935" s="85"/>
      <c r="CV935" s="85"/>
      <c r="CW935" s="85"/>
      <c r="CX935" s="85"/>
      <c r="CY935" s="85"/>
      <c r="CZ935" s="85"/>
      <c r="DA935" s="85"/>
      <c r="DB935" s="59" t="s">
        <v>637</v>
      </c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 t="s">
        <v>647</v>
      </c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62" t="s">
        <v>102</v>
      </c>
      <c r="EA935" s="62"/>
      <c r="EB935" s="62"/>
      <c r="EC935" s="62"/>
      <c r="ED935" s="62"/>
      <c r="EE935" s="62"/>
      <c r="EF935" s="62"/>
      <c r="EG935" s="62"/>
      <c r="EH935" s="62"/>
      <c r="EI935" s="62"/>
      <c r="EJ935" s="62"/>
      <c r="EK935" s="62"/>
      <c r="EL935" s="62" t="s">
        <v>103</v>
      </c>
      <c r="EM935" s="62"/>
      <c r="EN935" s="62"/>
      <c r="EO935" s="62"/>
      <c r="EP935" s="62"/>
      <c r="EQ935" s="62"/>
      <c r="ER935" s="62"/>
      <c r="ES935" s="62"/>
      <c r="ET935" s="62"/>
      <c r="EU935" s="62"/>
      <c r="EV935" s="62"/>
      <c r="EW935" s="62"/>
      <c r="EX935" s="62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16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  <c r="IU935" s="16"/>
      <c r="IV935" s="16"/>
      <c r="IW935" s="16"/>
      <c r="IX935" s="16"/>
      <c r="IY935" s="16"/>
      <c r="IZ935" s="16"/>
      <c r="JA935" s="16"/>
      <c r="JB935" s="16"/>
      <c r="JC935" s="16"/>
      <c r="JD935" s="16"/>
      <c r="JE935" s="16"/>
      <c r="JF935" s="16"/>
      <c r="JG935" s="16"/>
      <c r="JH935" s="16"/>
      <c r="JI935" s="16"/>
      <c r="JJ935" s="16"/>
      <c r="JK935" s="16"/>
      <c r="JL935" s="16"/>
      <c r="JM935" s="16"/>
      <c r="JN935" s="16"/>
      <c r="JO935" s="16"/>
      <c r="JP935" s="16"/>
      <c r="JQ935" s="16"/>
      <c r="JR935" s="16"/>
      <c r="JS935" s="16"/>
      <c r="JT935" s="16"/>
      <c r="JU935" s="16"/>
      <c r="JV935" s="16"/>
      <c r="JW935" s="16"/>
      <c r="JX935" s="16"/>
      <c r="JY935" s="16"/>
      <c r="JZ935" s="16"/>
      <c r="KA935" s="16"/>
      <c r="KB935" s="16"/>
      <c r="KC935" s="16"/>
      <c r="KD935" s="16"/>
      <c r="KE935" s="16"/>
      <c r="KF935" s="16"/>
      <c r="KG935" s="16"/>
      <c r="KH935" s="16"/>
      <c r="KI935" s="16"/>
      <c r="KJ935" s="16"/>
      <c r="KK935" s="16"/>
      <c r="KL935" s="16"/>
      <c r="KM935" s="16"/>
      <c r="KN935" s="16"/>
      <c r="KO935" s="16"/>
      <c r="KP935" s="16"/>
      <c r="KQ935" s="16"/>
      <c r="KR935" s="16"/>
      <c r="KS935" s="16"/>
      <c r="KT935" s="16"/>
      <c r="KU935" s="16"/>
      <c r="KV935" s="16"/>
      <c r="KW935" s="16"/>
      <c r="KX935" s="16"/>
      <c r="KY935" s="16"/>
      <c r="KZ935" s="16"/>
      <c r="LA935" s="16"/>
      <c r="LB935" s="16"/>
      <c r="LC935" s="16"/>
      <c r="LD935" s="16"/>
      <c r="LE935" s="16"/>
      <c r="LF935" s="16"/>
      <c r="LG935" s="16"/>
      <c r="LH935" s="16"/>
      <c r="LI935" s="16"/>
      <c r="LJ935" s="16"/>
      <c r="LK935" s="16"/>
      <c r="LL935" s="16"/>
      <c r="LM935" s="16"/>
      <c r="LN935" s="16"/>
      <c r="LO935" s="16"/>
      <c r="LP935" s="16"/>
      <c r="LQ935" s="16"/>
      <c r="LR935" s="16"/>
      <c r="LS935" s="16"/>
      <c r="LT935" s="16"/>
      <c r="LU935" s="16"/>
      <c r="LV935" s="16"/>
      <c r="LW935" s="16"/>
      <c r="LX935" s="16"/>
      <c r="LY935" s="16"/>
      <c r="LZ935" s="16"/>
      <c r="MA935" s="16"/>
      <c r="MB935" s="16"/>
      <c r="MC935" s="16"/>
      <c r="MD935" s="16"/>
      <c r="ME935" s="16"/>
      <c r="MF935" s="16"/>
      <c r="MG935" s="16"/>
      <c r="MH935" s="16"/>
      <c r="MI935" s="16"/>
      <c r="MJ935" s="16"/>
      <c r="MK935" s="16"/>
      <c r="ML935" s="16"/>
      <c r="MM935" s="16"/>
      <c r="MN935" s="16"/>
      <c r="MO935" s="16"/>
      <c r="MP935" s="16"/>
      <c r="MQ935" s="16"/>
      <c r="MR935" s="16"/>
      <c r="MS935" s="16"/>
      <c r="MT935" s="16"/>
      <c r="MU935" s="16"/>
      <c r="MV935" s="16"/>
      <c r="MW935" s="16"/>
      <c r="MX935" s="16"/>
      <c r="MY935" s="16"/>
      <c r="MZ935" s="16"/>
      <c r="NA935" s="16"/>
      <c r="NB935" s="16"/>
      <c r="NC935" s="16"/>
      <c r="ND935" s="16"/>
      <c r="NE935" s="16"/>
      <c r="NF935" s="16"/>
      <c r="NG935" s="16"/>
      <c r="NH935" s="16"/>
      <c r="NI935" s="16"/>
      <c r="NJ935" s="16"/>
      <c r="NK935" s="16"/>
      <c r="NL935" s="16"/>
      <c r="NM935" s="16"/>
      <c r="NN935" s="16"/>
      <c r="NO935" s="16"/>
      <c r="NP935" s="16"/>
      <c r="NQ935" s="16"/>
      <c r="NR935" s="16"/>
      <c r="NS935" s="16"/>
      <c r="NT935" s="16"/>
      <c r="NU935" s="16"/>
      <c r="NV935" s="16"/>
      <c r="NW935" s="16"/>
      <c r="NX935" s="16"/>
      <c r="NY935" s="16"/>
      <c r="NZ935" s="16"/>
      <c r="OA935" s="16"/>
      <c r="OB935" s="16"/>
      <c r="OC935" s="16"/>
      <c r="OD935" s="16"/>
      <c r="OE935" s="16"/>
      <c r="OF935" s="16"/>
      <c r="OG935" s="16"/>
      <c r="OH935" s="16"/>
      <c r="OI935" s="16"/>
      <c r="OJ935" s="16"/>
      <c r="OK935" s="16"/>
      <c r="OL935" s="16"/>
      <c r="OM935" s="16"/>
      <c r="ON935" s="16"/>
      <c r="OO935" s="16"/>
      <c r="OP935" s="16"/>
      <c r="OQ935" s="16"/>
      <c r="OR935" s="16"/>
      <c r="OS935" s="16"/>
      <c r="OT935" s="16"/>
      <c r="OU935" s="16"/>
      <c r="OV935" s="16"/>
      <c r="OW935" s="16"/>
      <c r="OX935" s="16"/>
      <c r="OY935" s="16"/>
      <c r="OZ935" s="16"/>
      <c r="PA935" s="16"/>
      <c r="PB935" s="16"/>
      <c r="PC935" s="16"/>
      <c r="PD935" s="16"/>
      <c r="PE935" s="16"/>
      <c r="PF935" s="16"/>
      <c r="PG935" s="16"/>
      <c r="PH935" s="16"/>
      <c r="PI935" s="16"/>
      <c r="PJ935" s="16"/>
      <c r="PK935" s="16"/>
      <c r="PL935" s="16"/>
      <c r="PM935" s="16"/>
      <c r="PN935" s="16"/>
      <c r="PO935" s="16"/>
      <c r="PP935" s="16"/>
      <c r="PQ935" s="16"/>
      <c r="PR935" s="16"/>
      <c r="PS935" s="16"/>
      <c r="PT935" s="16"/>
      <c r="PU935" s="16"/>
      <c r="PV935" s="16"/>
      <c r="PW935" s="16"/>
      <c r="PX935" s="16"/>
      <c r="PY935" s="16"/>
      <c r="PZ935" s="16"/>
      <c r="QA935" s="16"/>
      <c r="QB935" s="16"/>
      <c r="QC935" s="16"/>
      <c r="QD935" s="16"/>
      <c r="QE935" s="16"/>
      <c r="QF935" s="16"/>
      <c r="QG935" s="16"/>
      <c r="QH935" s="16"/>
    </row>
    <row r="936" spans="1:450" s="17" customFormat="1" ht="39.75" customHeight="1" x14ac:dyDescent="0.2">
      <c r="A936" s="43" t="s">
        <v>1202</v>
      </c>
      <c r="B936" s="44"/>
      <c r="C936" s="44"/>
      <c r="D936" s="44"/>
      <c r="E936" s="45"/>
      <c r="F936" s="76"/>
      <c r="G936" s="76"/>
      <c r="H936" s="76"/>
      <c r="I936" s="76"/>
      <c r="J936" s="76"/>
      <c r="K936" s="76"/>
      <c r="L936" s="76"/>
      <c r="M936" s="76"/>
      <c r="N936" s="76"/>
      <c r="O936" s="59"/>
      <c r="P936" s="59"/>
      <c r="Q936" s="59"/>
      <c r="R936" s="59"/>
      <c r="S936" s="59"/>
      <c r="T936" s="59"/>
      <c r="U936" s="59"/>
      <c r="V936" s="59"/>
      <c r="W936" s="59"/>
      <c r="X936" s="60" t="s">
        <v>552</v>
      </c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 t="s">
        <v>77</v>
      </c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84" t="s">
        <v>94</v>
      </c>
      <c r="AZ936" s="84"/>
      <c r="BA936" s="84"/>
      <c r="BB936" s="84"/>
      <c r="BC936" s="84"/>
      <c r="BD936" s="84"/>
      <c r="BE936" s="60" t="s">
        <v>95</v>
      </c>
      <c r="BF936" s="60"/>
      <c r="BG936" s="60"/>
      <c r="BH936" s="60"/>
      <c r="BI936" s="60"/>
      <c r="BJ936" s="60"/>
      <c r="BK936" s="60"/>
      <c r="BL936" s="60"/>
      <c r="BM936" s="60"/>
      <c r="BN936" s="81">
        <v>1052</v>
      </c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76" t="s">
        <v>22</v>
      </c>
      <c r="BZ936" s="76"/>
      <c r="CA936" s="76"/>
      <c r="CB936" s="76"/>
      <c r="CC936" s="76"/>
      <c r="CD936" s="76"/>
      <c r="CE936" s="62" t="s">
        <v>80</v>
      </c>
      <c r="CF936" s="62"/>
      <c r="CG936" s="62"/>
      <c r="CH936" s="62"/>
      <c r="CI936" s="62"/>
      <c r="CJ936" s="62"/>
      <c r="CK936" s="62"/>
      <c r="CL936" s="62"/>
      <c r="CM936" s="62"/>
      <c r="CN936" s="85">
        <v>437800</v>
      </c>
      <c r="CO936" s="85"/>
      <c r="CP936" s="85"/>
      <c r="CQ936" s="85"/>
      <c r="CR936" s="85"/>
      <c r="CS936" s="85"/>
      <c r="CT936" s="85"/>
      <c r="CU936" s="85"/>
      <c r="CV936" s="85"/>
      <c r="CW936" s="85"/>
      <c r="CX936" s="85"/>
      <c r="CY936" s="85"/>
      <c r="CZ936" s="85"/>
      <c r="DA936" s="85"/>
      <c r="DB936" s="59" t="s">
        <v>637</v>
      </c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 t="s">
        <v>647</v>
      </c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62" t="s">
        <v>86</v>
      </c>
      <c r="EA936" s="62"/>
      <c r="EB936" s="62"/>
      <c r="EC936" s="62"/>
      <c r="ED936" s="62"/>
      <c r="EE936" s="62"/>
      <c r="EF936" s="62"/>
      <c r="EG936" s="62"/>
      <c r="EH936" s="62"/>
      <c r="EI936" s="62"/>
      <c r="EJ936" s="62"/>
      <c r="EK936" s="62"/>
      <c r="EL936" s="62" t="s">
        <v>84</v>
      </c>
      <c r="EM936" s="62"/>
      <c r="EN936" s="62"/>
      <c r="EO936" s="62"/>
      <c r="EP936" s="62"/>
      <c r="EQ936" s="62"/>
      <c r="ER936" s="62"/>
      <c r="ES936" s="62"/>
      <c r="ET936" s="62"/>
      <c r="EU936" s="62"/>
      <c r="EV936" s="62"/>
      <c r="EW936" s="62"/>
      <c r="EX936" s="62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16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  <c r="IU936" s="16"/>
      <c r="IV936" s="16"/>
      <c r="IW936" s="16"/>
      <c r="IX936" s="16"/>
      <c r="IY936" s="16"/>
      <c r="IZ936" s="16"/>
      <c r="JA936" s="16"/>
      <c r="JB936" s="16"/>
      <c r="JC936" s="16"/>
      <c r="JD936" s="16"/>
      <c r="JE936" s="16"/>
      <c r="JF936" s="16"/>
      <c r="JG936" s="16"/>
      <c r="JH936" s="16"/>
      <c r="JI936" s="16"/>
      <c r="JJ936" s="16"/>
      <c r="JK936" s="16"/>
      <c r="JL936" s="16"/>
      <c r="JM936" s="16"/>
      <c r="JN936" s="16"/>
      <c r="JO936" s="16"/>
      <c r="JP936" s="16"/>
      <c r="JQ936" s="16"/>
      <c r="JR936" s="16"/>
      <c r="JS936" s="16"/>
      <c r="JT936" s="16"/>
      <c r="JU936" s="16"/>
      <c r="JV936" s="16"/>
      <c r="JW936" s="16"/>
      <c r="JX936" s="16"/>
      <c r="JY936" s="16"/>
      <c r="JZ936" s="16"/>
      <c r="KA936" s="16"/>
      <c r="KB936" s="16"/>
      <c r="KC936" s="16"/>
      <c r="KD936" s="16"/>
      <c r="KE936" s="16"/>
      <c r="KF936" s="16"/>
      <c r="KG936" s="16"/>
      <c r="KH936" s="16"/>
      <c r="KI936" s="16"/>
      <c r="KJ936" s="16"/>
      <c r="KK936" s="16"/>
      <c r="KL936" s="16"/>
      <c r="KM936" s="16"/>
      <c r="KN936" s="16"/>
      <c r="KO936" s="16"/>
      <c r="KP936" s="16"/>
      <c r="KQ936" s="16"/>
      <c r="KR936" s="16"/>
      <c r="KS936" s="16"/>
      <c r="KT936" s="16"/>
      <c r="KU936" s="16"/>
      <c r="KV936" s="16"/>
      <c r="KW936" s="16"/>
      <c r="KX936" s="16"/>
      <c r="KY936" s="16"/>
      <c r="KZ936" s="16"/>
      <c r="LA936" s="16"/>
      <c r="LB936" s="16"/>
      <c r="LC936" s="16"/>
      <c r="LD936" s="16"/>
      <c r="LE936" s="16"/>
      <c r="LF936" s="16"/>
      <c r="LG936" s="16"/>
      <c r="LH936" s="16"/>
      <c r="LI936" s="16"/>
      <c r="LJ936" s="16"/>
      <c r="LK936" s="16"/>
      <c r="LL936" s="16"/>
      <c r="LM936" s="16"/>
      <c r="LN936" s="16"/>
      <c r="LO936" s="16"/>
      <c r="LP936" s="16"/>
      <c r="LQ936" s="16"/>
      <c r="LR936" s="16"/>
      <c r="LS936" s="16"/>
      <c r="LT936" s="16"/>
      <c r="LU936" s="16"/>
      <c r="LV936" s="16"/>
      <c r="LW936" s="16"/>
      <c r="LX936" s="16"/>
      <c r="LY936" s="16"/>
      <c r="LZ936" s="16"/>
      <c r="MA936" s="16"/>
      <c r="MB936" s="16"/>
      <c r="MC936" s="16"/>
      <c r="MD936" s="16"/>
      <c r="ME936" s="16"/>
      <c r="MF936" s="16"/>
      <c r="MG936" s="16"/>
      <c r="MH936" s="16"/>
      <c r="MI936" s="16"/>
      <c r="MJ936" s="16"/>
      <c r="MK936" s="16"/>
      <c r="ML936" s="16"/>
      <c r="MM936" s="16"/>
      <c r="MN936" s="16"/>
      <c r="MO936" s="16"/>
      <c r="MP936" s="16"/>
      <c r="MQ936" s="16"/>
      <c r="MR936" s="16"/>
      <c r="MS936" s="16"/>
      <c r="MT936" s="16"/>
      <c r="MU936" s="16"/>
      <c r="MV936" s="16"/>
      <c r="MW936" s="16"/>
      <c r="MX936" s="16"/>
      <c r="MY936" s="16"/>
      <c r="MZ936" s="16"/>
      <c r="NA936" s="16"/>
      <c r="NB936" s="16"/>
      <c r="NC936" s="16"/>
      <c r="ND936" s="16"/>
      <c r="NE936" s="16"/>
      <c r="NF936" s="16"/>
      <c r="NG936" s="16"/>
      <c r="NH936" s="16"/>
      <c r="NI936" s="16"/>
      <c r="NJ936" s="16"/>
      <c r="NK936" s="16"/>
      <c r="NL936" s="16"/>
      <c r="NM936" s="16"/>
      <c r="NN936" s="16"/>
      <c r="NO936" s="16"/>
      <c r="NP936" s="16"/>
      <c r="NQ936" s="16"/>
      <c r="NR936" s="16"/>
      <c r="NS936" s="16"/>
      <c r="NT936" s="16"/>
      <c r="NU936" s="16"/>
      <c r="NV936" s="16"/>
      <c r="NW936" s="16"/>
      <c r="NX936" s="16"/>
      <c r="NY936" s="16"/>
      <c r="NZ936" s="16"/>
      <c r="OA936" s="16"/>
      <c r="OB936" s="16"/>
      <c r="OC936" s="16"/>
      <c r="OD936" s="16"/>
      <c r="OE936" s="16"/>
      <c r="OF936" s="16"/>
      <c r="OG936" s="16"/>
      <c r="OH936" s="16"/>
      <c r="OI936" s="16"/>
      <c r="OJ936" s="16"/>
      <c r="OK936" s="16"/>
      <c r="OL936" s="16"/>
      <c r="OM936" s="16"/>
      <c r="ON936" s="16"/>
      <c r="OO936" s="16"/>
      <c r="OP936" s="16"/>
      <c r="OQ936" s="16"/>
      <c r="OR936" s="16"/>
      <c r="OS936" s="16"/>
      <c r="OT936" s="16"/>
      <c r="OU936" s="16"/>
      <c r="OV936" s="16"/>
      <c r="OW936" s="16"/>
      <c r="OX936" s="16"/>
      <c r="OY936" s="16"/>
      <c r="OZ936" s="16"/>
      <c r="PA936" s="16"/>
      <c r="PB936" s="16"/>
      <c r="PC936" s="16"/>
      <c r="PD936" s="16"/>
      <c r="PE936" s="16"/>
      <c r="PF936" s="16"/>
      <c r="PG936" s="16"/>
      <c r="PH936" s="16"/>
      <c r="PI936" s="16"/>
      <c r="PJ936" s="16"/>
      <c r="PK936" s="16"/>
      <c r="PL936" s="16"/>
      <c r="PM936" s="16"/>
      <c r="PN936" s="16"/>
      <c r="PO936" s="16"/>
      <c r="PP936" s="16"/>
      <c r="PQ936" s="16"/>
      <c r="PR936" s="16"/>
      <c r="PS936" s="16"/>
      <c r="PT936" s="16"/>
      <c r="PU936" s="16"/>
      <c r="PV936" s="16"/>
      <c r="PW936" s="16"/>
      <c r="PX936" s="16"/>
      <c r="PY936" s="16"/>
      <c r="PZ936" s="16"/>
      <c r="QA936" s="16"/>
      <c r="QB936" s="16"/>
      <c r="QC936" s="16"/>
      <c r="QD936" s="16"/>
      <c r="QE936" s="16"/>
      <c r="QF936" s="16"/>
      <c r="QG936" s="16"/>
      <c r="QH936" s="16"/>
    </row>
    <row r="937" spans="1:450" s="17" customFormat="1" ht="43.5" customHeight="1" x14ac:dyDescent="0.2">
      <c r="A937" s="43" t="s">
        <v>1203</v>
      </c>
      <c r="B937" s="44"/>
      <c r="C937" s="44"/>
      <c r="D937" s="44"/>
      <c r="E937" s="45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60" t="s">
        <v>382</v>
      </c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 t="s">
        <v>77</v>
      </c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84" t="s">
        <v>94</v>
      </c>
      <c r="AZ937" s="84"/>
      <c r="BA937" s="84"/>
      <c r="BB937" s="84"/>
      <c r="BC937" s="84"/>
      <c r="BD937" s="84"/>
      <c r="BE937" s="60" t="s">
        <v>95</v>
      </c>
      <c r="BF937" s="60"/>
      <c r="BG937" s="60"/>
      <c r="BH937" s="60"/>
      <c r="BI937" s="60"/>
      <c r="BJ937" s="60"/>
      <c r="BK937" s="60"/>
      <c r="BL937" s="60"/>
      <c r="BM937" s="60"/>
      <c r="BN937" s="80">
        <f>850+850+1100+1100+60+15+50+50+60+12</f>
        <v>4147</v>
      </c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76" t="s">
        <v>22</v>
      </c>
      <c r="BZ937" s="76"/>
      <c r="CA937" s="76"/>
      <c r="CB937" s="76"/>
      <c r="CC937" s="76"/>
      <c r="CD937" s="76"/>
      <c r="CE937" s="62" t="s">
        <v>80</v>
      </c>
      <c r="CF937" s="62"/>
      <c r="CG937" s="62"/>
      <c r="CH937" s="62"/>
      <c r="CI937" s="62"/>
      <c r="CJ937" s="62"/>
      <c r="CK937" s="62"/>
      <c r="CL937" s="62"/>
      <c r="CM937" s="62"/>
      <c r="CN937" s="85">
        <v>5391478.9100000001</v>
      </c>
      <c r="CO937" s="85"/>
      <c r="CP937" s="85"/>
      <c r="CQ937" s="85"/>
      <c r="CR937" s="85"/>
      <c r="CS937" s="85"/>
      <c r="CT937" s="85"/>
      <c r="CU937" s="85"/>
      <c r="CV937" s="85"/>
      <c r="CW937" s="85"/>
      <c r="CX937" s="85"/>
      <c r="CY937" s="85"/>
      <c r="CZ937" s="85"/>
      <c r="DA937" s="85"/>
      <c r="DB937" s="59" t="s">
        <v>637</v>
      </c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 t="s">
        <v>647</v>
      </c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86" t="s">
        <v>102</v>
      </c>
      <c r="EA937" s="86"/>
      <c r="EB937" s="86"/>
      <c r="EC937" s="86"/>
      <c r="ED937" s="86"/>
      <c r="EE937" s="86"/>
      <c r="EF937" s="86"/>
      <c r="EG937" s="86"/>
      <c r="EH937" s="86"/>
      <c r="EI937" s="86"/>
      <c r="EJ937" s="86"/>
      <c r="EK937" s="86"/>
      <c r="EL937" s="62" t="s">
        <v>103</v>
      </c>
      <c r="EM937" s="62"/>
      <c r="EN937" s="62"/>
      <c r="EO937" s="62"/>
      <c r="EP937" s="62"/>
      <c r="EQ937" s="62"/>
      <c r="ER937" s="62"/>
      <c r="ES937" s="62"/>
      <c r="ET937" s="62"/>
      <c r="EU937" s="62"/>
      <c r="EV937" s="62"/>
      <c r="EW937" s="62"/>
      <c r="EX937" s="62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16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  <c r="IU937" s="16"/>
      <c r="IV937" s="16"/>
      <c r="IW937" s="16"/>
      <c r="IX937" s="16"/>
      <c r="IY937" s="16"/>
      <c r="IZ937" s="16"/>
      <c r="JA937" s="16"/>
      <c r="JB937" s="16"/>
      <c r="JC937" s="16"/>
      <c r="JD937" s="16"/>
      <c r="JE937" s="16"/>
      <c r="JF937" s="16"/>
      <c r="JG937" s="16"/>
      <c r="JH937" s="16"/>
      <c r="JI937" s="16"/>
      <c r="JJ937" s="16"/>
      <c r="JK937" s="16"/>
      <c r="JL937" s="16"/>
      <c r="JM937" s="16"/>
      <c r="JN937" s="16"/>
      <c r="JO937" s="16"/>
      <c r="JP937" s="16"/>
      <c r="JQ937" s="16"/>
      <c r="JR937" s="16"/>
      <c r="JS937" s="16"/>
      <c r="JT937" s="16"/>
      <c r="JU937" s="16"/>
      <c r="JV937" s="16"/>
      <c r="JW937" s="16"/>
      <c r="JX937" s="16"/>
      <c r="JY937" s="16"/>
      <c r="JZ937" s="16"/>
      <c r="KA937" s="16"/>
      <c r="KB937" s="16"/>
      <c r="KC937" s="16"/>
      <c r="KD937" s="16"/>
      <c r="KE937" s="16"/>
      <c r="KF937" s="16"/>
      <c r="KG937" s="16"/>
      <c r="KH937" s="16"/>
      <c r="KI937" s="16"/>
      <c r="KJ937" s="16"/>
      <c r="KK937" s="16"/>
      <c r="KL937" s="16"/>
      <c r="KM937" s="16"/>
      <c r="KN937" s="16"/>
      <c r="KO937" s="16"/>
      <c r="KP937" s="16"/>
      <c r="KQ937" s="16"/>
      <c r="KR937" s="16"/>
      <c r="KS937" s="16"/>
      <c r="KT937" s="16"/>
      <c r="KU937" s="16"/>
      <c r="KV937" s="16"/>
      <c r="KW937" s="16"/>
      <c r="KX937" s="16"/>
      <c r="KY937" s="16"/>
      <c r="KZ937" s="16"/>
      <c r="LA937" s="16"/>
      <c r="LB937" s="16"/>
      <c r="LC937" s="16"/>
      <c r="LD937" s="16"/>
      <c r="LE937" s="16"/>
      <c r="LF937" s="16"/>
      <c r="LG937" s="16"/>
      <c r="LH937" s="16"/>
      <c r="LI937" s="16"/>
      <c r="LJ937" s="16"/>
      <c r="LK937" s="16"/>
      <c r="LL937" s="16"/>
      <c r="LM937" s="16"/>
      <c r="LN937" s="16"/>
      <c r="LO937" s="16"/>
      <c r="LP937" s="16"/>
      <c r="LQ937" s="16"/>
      <c r="LR937" s="16"/>
      <c r="LS937" s="16"/>
      <c r="LT937" s="16"/>
      <c r="LU937" s="16"/>
      <c r="LV937" s="16"/>
      <c r="LW937" s="16"/>
      <c r="LX937" s="16"/>
      <c r="LY937" s="16"/>
      <c r="LZ937" s="16"/>
      <c r="MA937" s="16"/>
      <c r="MB937" s="16"/>
      <c r="MC937" s="16"/>
      <c r="MD937" s="16"/>
      <c r="ME937" s="16"/>
      <c r="MF937" s="16"/>
      <c r="MG937" s="16"/>
      <c r="MH937" s="16"/>
      <c r="MI937" s="16"/>
      <c r="MJ937" s="16"/>
      <c r="MK937" s="16"/>
      <c r="ML937" s="16"/>
      <c r="MM937" s="16"/>
      <c r="MN937" s="16"/>
      <c r="MO937" s="16"/>
      <c r="MP937" s="16"/>
      <c r="MQ937" s="16"/>
      <c r="MR937" s="16"/>
      <c r="MS937" s="16"/>
      <c r="MT937" s="16"/>
      <c r="MU937" s="16"/>
      <c r="MV937" s="16"/>
      <c r="MW937" s="16"/>
      <c r="MX937" s="16"/>
      <c r="MY937" s="16"/>
      <c r="MZ937" s="16"/>
      <c r="NA937" s="16"/>
      <c r="NB937" s="16"/>
      <c r="NC937" s="16"/>
      <c r="ND937" s="16"/>
      <c r="NE937" s="16"/>
      <c r="NF937" s="16"/>
      <c r="NG937" s="16"/>
      <c r="NH937" s="16"/>
      <c r="NI937" s="16"/>
      <c r="NJ937" s="16"/>
      <c r="NK937" s="16"/>
      <c r="NL937" s="16"/>
      <c r="NM937" s="16"/>
      <c r="NN937" s="16"/>
      <c r="NO937" s="16"/>
      <c r="NP937" s="16"/>
      <c r="NQ937" s="16"/>
      <c r="NR937" s="16"/>
      <c r="NS937" s="16"/>
      <c r="NT937" s="16"/>
      <c r="NU937" s="16"/>
      <c r="NV937" s="16"/>
      <c r="NW937" s="16"/>
      <c r="NX937" s="16"/>
      <c r="NY937" s="16"/>
      <c r="NZ937" s="16"/>
      <c r="OA937" s="16"/>
      <c r="OB937" s="16"/>
      <c r="OC937" s="16"/>
      <c r="OD937" s="16"/>
      <c r="OE937" s="16"/>
      <c r="OF937" s="16"/>
      <c r="OG937" s="16"/>
      <c r="OH937" s="16"/>
      <c r="OI937" s="16"/>
      <c r="OJ937" s="16"/>
      <c r="OK937" s="16"/>
      <c r="OL937" s="16"/>
      <c r="OM937" s="16"/>
      <c r="ON937" s="16"/>
      <c r="OO937" s="16"/>
      <c r="OP937" s="16"/>
      <c r="OQ937" s="16"/>
      <c r="OR937" s="16"/>
      <c r="OS937" s="16"/>
      <c r="OT937" s="16"/>
      <c r="OU937" s="16"/>
      <c r="OV937" s="16"/>
      <c r="OW937" s="16"/>
      <c r="OX937" s="16"/>
      <c r="OY937" s="16"/>
      <c r="OZ937" s="16"/>
      <c r="PA937" s="16"/>
      <c r="PB937" s="16"/>
      <c r="PC937" s="16"/>
      <c r="PD937" s="16"/>
      <c r="PE937" s="16"/>
      <c r="PF937" s="16"/>
      <c r="PG937" s="16"/>
      <c r="PH937" s="16"/>
      <c r="PI937" s="16"/>
      <c r="PJ937" s="16"/>
      <c r="PK937" s="16"/>
      <c r="PL937" s="16"/>
      <c r="PM937" s="16"/>
      <c r="PN937" s="16"/>
      <c r="PO937" s="16"/>
      <c r="PP937" s="16"/>
      <c r="PQ937" s="16"/>
      <c r="PR937" s="16"/>
      <c r="PS937" s="16"/>
      <c r="PT937" s="16"/>
      <c r="PU937" s="16"/>
      <c r="PV937" s="16"/>
      <c r="PW937" s="16"/>
      <c r="PX937" s="16"/>
      <c r="PY937" s="16"/>
      <c r="PZ937" s="16"/>
      <c r="QA937" s="16"/>
      <c r="QB937" s="16"/>
      <c r="QC937" s="16"/>
      <c r="QD937" s="16"/>
      <c r="QE937" s="16"/>
      <c r="QF937" s="16"/>
      <c r="QG937" s="16"/>
      <c r="QH937" s="16"/>
    </row>
    <row r="938" spans="1:450" s="17" customFormat="1" ht="42.75" customHeight="1" x14ac:dyDescent="0.2">
      <c r="A938" s="43" t="s">
        <v>1207</v>
      </c>
      <c r="B938" s="44"/>
      <c r="C938" s="44"/>
      <c r="D938" s="44"/>
      <c r="E938" s="45"/>
      <c r="F938" s="76"/>
      <c r="G938" s="76"/>
      <c r="H938" s="76"/>
      <c r="I938" s="76"/>
      <c r="J938" s="76"/>
      <c r="K938" s="76"/>
      <c r="L938" s="76"/>
      <c r="M938" s="76"/>
      <c r="N938" s="76"/>
      <c r="O938" s="59"/>
      <c r="P938" s="59"/>
      <c r="Q938" s="59"/>
      <c r="R938" s="59"/>
      <c r="S938" s="59"/>
      <c r="T938" s="59"/>
      <c r="U938" s="59"/>
      <c r="V938" s="59"/>
      <c r="W938" s="59"/>
      <c r="X938" s="60" t="s">
        <v>555</v>
      </c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 t="s">
        <v>77</v>
      </c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84" t="s">
        <v>94</v>
      </c>
      <c r="AZ938" s="84"/>
      <c r="BA938" s="84"/>
      <c r="BB938" s="84"/>
      <c r="BC938" s="84"/>
      <c r="BD938" s="84"/>
      <c r="BE938" s="60" t="s">
        <v>95</v>
      </c>
      <c r="BF938" s="60"/>
      <c r="BG938" s="60"/>
      <c r="BH938" s="60"/>
      <c r="BI938" s="60"/>
      <c r="BJ938" s="60"/>
      <c r="BK938" s="60"/>
      <c r="BL938" s="60"/>
      <c r="BM938" s="60"/>
      <c r="BN938" s="80">
        <f>18+3+600+150+580</f>
        <v>1351</v>
      </c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76" t="s">
        <v>22</v>
      </c>
      <c r="BZ938" s="76"/>
      <c r="CA938" s="76"/>
      <c r="CB938" s="76"/>
      <c r="CC938" s="76"/>
      <c r="CD938" s="76"/>
      <c r="CE938" s="62" t="s">
        <v>80</v>
      </c>
      <c r="CF938" s="62"/>
      <c r="CG938" s="62"/>
      <c r="CH938" s="62"/>
      <c r="CI938" s="62"/>
      <c r="CJ938" s="62"/>
      <c r="CK938" s="62"/>
      <c r="CL938" s="62"/>
      <c r="CM938" s="62"/>
      <c r="CN938" s="85">
        <v>1015000</v>
      </c>
      <c r="CO938" s="85"/>
      <c r="CP938" s="85"/>
      <c r="CQ938" s="85"/>
      <c r="CR938" s="85"/>
      <c r="CS938" s="85"/>
      <c r="CT938" s="85"/>
      <c r="CU938" s="85"/>
      <c r="CV938" s="85"/>
      <c r="CW938" s="85"/>
      <c r="CX938" s="85"/>
      <c r="CY938" s="85"/>
      <c r="CZ938" s="85"/>
      <c r="DA938" s="85"/>
      <c r="DB938" s="59" t="s">
        <v>637</v>
      </c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 t="s">
        <v>647</v>
      </c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62" t="s">
        <v>86</v>
      </c>
      <c r="EA938" s="62"/>
      <c r="EB938" s="62"/>
      <c r="EC938" s="62"/>
      <c r="ED938" s="62"/>
      <c r="EE938" s="62"/>
      <c r="EF938" s="62"/>
      <c r="EG938" s="62"/>
      <c r="EH938" s="62"/>
      <c r="EI938" s="62"/>
      <c r="EJ938" s="62"/>
      <c r="EK938" s="62"/>
      <c r="EL938" s="62" t="s">
        <v>84</v>
      </c>
      <c r="EM938" s="62"/>
      <c r="EN938" s="62"/>
      <c r="EO938" s="62"/>
      <c r="EP938" s="62"/>
      <c r="EQ938" s="62"/>
      <c r="ER938" s="62"/>
      <c r="ES938" s="62"/>
      <c r="ET938" s="62"/>
      <c r="EU938" s="62"/>
      <c r="EV938" s="62"/>
      <c r="EW938" s="62"/>
      <c r="EX938" s="62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  <c r="IU938" s="16"/>
      <c r="IV938" s="16"/>
      <c r="IW938" s="16"/>
      <c r="IX938" s="16"/>
      <c r="IY938" s="16"/>
      <c r="IZ938" s="16"/>
      <c r="JA938" s="16"/>
      <c r="JB938" s="16"/>
      <c r="JC938" s="16"/>
      <c r="JD938" s="16"/>
      <c r="JE938" s="16"/>
      <c r="JF938" s="16"/>
      <c r="JG938" s="16"/>
      <c r="JH938" s="16"/>
      <c r="JI938" s="16"/>
      <c r="JJ938" s="16"/>
      <c r="JK938" s="16"/>
      <c r="JL938" s="16"/>
      <c r="JM938" s="16"/>
      <c r="JN938" s="16"/>
      <c r="JO938" s="16"/>
      <c r="JP938" s="16"/>
      <c r="JQ938" s="16"/>
      <c r="JR938" s="16"/>
      <c r="JS938" s="16"/>
      <c r="JT938" s="16"/>
      <c r="JU938" s="16"/>
      <c r="JV938" s="16"/>
      <c r="JW938" s="16"/>
      <c r="JX938" s="16"/>
      <c r="JY938" s="16"/>
      <c r="JZ938" s="16"/>
      <c r="KA938" s="16"/>
      <c r="KB938" s="16"/>
      <c r="KC938" s="16"/>
      <c r="KD938" s="16"/>
      <c r="KE938" s="16"/>
      <c r="KF938" s="16"/>
      <c r="KG938" s="16"/>
      <c r="KH938" s="16"/>
      <c r="KI938" s="16"/>
      <c r="KJ938" s="16"/>
      <c r="KK938" s="16"/>
      <c r="KL938" s="16"/>
      <c r="KM938" s="16"/>
      <c r="KN938" s="16"/>
      <c r="KO938" s="16"/>
      <c r="KP938" s="16"/>
      <c r="KQ938" s="16"/>
      <c r="KR938" s="16"/>
      <c r="KS938" s="16"/>
      <c r="KT938" s="16"/>
      <c r="KU938" s="16"/>
      <c r="KV938" s="16"/>
      <c r="KW938" s="16"/>
      <c r="KX938" s="16"/>
      <c r="KY938" s="16"/>
      <c r="KZ938" s="16"/>
      <c r="LA938" s="16"/>
      <c r="LB938" s="16"/>
      <c r="LC938" s="16"/>
      <c r="LD938" s="16"/>
      <c r="LE938" s="16"/>
      <c r="LF938" s="16"/>
      <c r="LG938" s="16"/>
      <c r="LH938" s="16"/>
      <c r="LI938" s="16"/>
      <c r="LJ938" s="16"/>
      <c r="LK938" s="16"/>
      <c r="LL938" s="16"/>
      <c r="LM938" s="16"/>
      <c r="LN938" s="16"/>
      <c r="LO938" s="16"/>
      <c r="LP938" s="16"/>
      <c r="LQ938" s="16"/>
      <c r="LR938" s="16"/>
      <c r="LS938" s="16"/>
      <c r="LT938" s="16"/>
      <c r="LU938" s="16"/>
      <c r="LV938" s="16"/>
      <c r="LW938" s="16"/>
      <c r="LX938" s="16"/>
      <c r="LY938" s="16"/>
      <c r="LZ938" s="16"/>
      <c r="MA938" s="16"/>
      <c r="MB938" s="16"/>
      <c r="MC938" s="16"/>
      <c r="MD938" s="16"/>
      <c r="ME938" s="16"/>
      <c r="MF938" s="16"/>
      <c r="MG938" s="16"/>
      <c r="MH938" s="16"/>
      <c r="MI938" s="16"/>
      <c r="MJ938" s="16"/>
      <c r="MK938" s="16"/>
      <c r="ML938" s="16"/>
      <c r="MM938" s="16"/>
      <c r="MN938" s="16"/>
      <c r="MO938" s="16"/>
      <c r="MP938" s="16"/>
      <c r="MQ938" s="16"/>
      <c r="MR938" s="16"/>
      <c r="MS938" s="16"/>
      <c r="MT938" s="16"/>
      <c r="MU938" s="16"/>
      <c r="MV938" s="16"/>
      <c r="MW938" s="16"/>
      <c r="MX938" s="16"/>
      <c r="MY938" s="16"/>
      <c r="MZ938" s="16"/>
      <c r="NA938" s="16"/>
      <c r="NB938" s="16"/>
      <c r="NC938" s="16"/>
      <c r="ND938" s="16"/>
      <c r="NE938" s="16"/>
      <c r="NF938" s="16"/>
      <c r="NG938" s="16"/>
      <c r="NH938" s="16"/>
      <c r="NI938" s="16"/>
      <c r="NJ938" s="16"/>
      <c r="NK938" s="16"/>
      <c r="NL938" s="16"/>
      <c r="NM938" s="16"/>
      <c r="NN938" s="16"/>
      <c r="NO938" s="16"/>
      <c r="NP938" s="16"/>
      <c r="NQ938" s="16"/>
      <c r="NR938" s="16"/>
      <c r="NS938" s="16"/>
      <c r="NT938" s="16"/>
      <c r="NU938" s="16"/>
      <c r="NV938" s="16"/>
      <c r="NW938" s="16"/>
      <c r="NX938" s="16"/>
      <c r="NY938" s="16"/>
      <c r="NZ938" s="16"/>
      <c r="OA938" s="16"/>
      <c r="OB938" s="16"/>
      <c r="OC938" s="16"/>
      <c r="OD938" s="16"/>
      <c r="OE938" s="16"/>
      <c r="OF938" s="16"/>
      <c r="OG938" s="16"/>
      <c r="OH938" s="16"/>
      <c r="OI938" s="16"/>
      <c r="OJ938" s="16"/>
      <c r="OK938" s="16"/>
      <c r="OL938" s="16"/>
      <c r="OM938" s="16"/>
      <c r="ON938" s="16"/>
      <c r="OO938" s="16"/>
      <c r="OP938" s="16"/>
      <c r="OQ938" s="16"/>
      <c r="OR938" s="16"/>
      <c r="OS938" s="16"/>
      <c r="OT938" s="16"/>
      <c r="OU938" s="16"/>
      <c r="OV938" s="16"/>
      <c r="OW938" s="16"/>
      <c r="OX938" s="16"/>
      <c r="OY938" s="16"/>
      <c r="OZ938" s="16"/>
      <c r="PA938" s="16"/>
      <c r="PB938" s="16"/>
      <c r="PC938" s="16"/>
      <c r="PD938" s="16"/>
      <c r="PE938" s="16"/>
      <c r="PF938" s="16"/>
      <c r="PG938" s="16"/>
      <c r="PH938" s="16"/>
      <c r="PI938" s="16"/>
      <c r="PJ938" s="16"/>
      <c r="PK938" s="16"/>
      <c r="PL938" s="16"/>
      <c r="PM938" s="16"/>
      <c r="PN938" s="16"/>
      <c r="PO938" s="16"/>
      <c r="PP938" s="16"/>
      <c r="PQ938" s="16"/>
      <c r="PR938" s="16"/>
      <c r="PS938" s="16"/>
      <c r="PT938" s="16"/>
      <c r="PU938" s="16"/>
      <c r="PV938" s="16"/>
      <c r="PW938" s="16"/>
      <c r="PX938" s="16"/>
      <c r="PY938" s="16"/>
      <c r="PZ938" s="16"/>
      <c r="QA938" s="16"/>
      <c r="QB938" s="16"/>
      <c r="QC938" s="16"/>
      <c r="QD938" s="16"/>
      <c r="QE938" s="16"/>
      <c r="QF938" s="16"/>
      <c r="QG938" s="16"/>
      <c r="QH938" s="16"/>
    </row>
    <row r="939" spans="1:450" ht="42.75" customHeight="1" x14ac:dyDescent="0.2">
      <c r="A939" s="43" t="s">
        <v>1208</v>
      </c>
      <c r="B939" s="44"/>
      <c r="C939" s="44"/>
      <c r="D939" s="44"/>
      <c r="E939" s="45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60" t="s">
        <v>382</v>
      </c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 t="s">
        <v>77</v>
      </c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84" t="s">
        <v>94</v>
      </c>
      <c r="AZ939" s="84"/>
      <c r="BA939" s="84"/>
      <c r="BB939" s="84"/>
      <c r="BC939" s="84"/>
      <c r="BD939" s="84"/>
      <c r="BE939" s="60" t="s">
        <v>95</v>
      </c>
      <c r="BF939" s="60"/>
      <c r="BG939" s="60"/>
      <c r="BH939" s="60"/>
      <c r="BI939" s="60"/>
      <c r="BJ939" s="60"/>
      <c r="BK939" s="60"/>
      <c r="BL939" s="60"/>
      <c r="BM939" s="60"/>
      <c r="BN939" s="80">
        <f>100+100+200+1000+30+10</f>
        <v>1440</v>
      </c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76" t="s">
        <v>22</v>
      </c>
      <c r="BZ939" s="76"/>
      <c r="CA939" s="76"/>
      <c r="CB939" s="76"/>
      <c r="CC939" s="76"/>
      <c r="CD939" s="76"/>
      <c r="CE939" s="62" t="s">
        <v>80</v>
      </c>
      <c r="CF939" s="62"/>
      <c r="CG939" s="62"/>
      <c r="CH939" s="62"/>
      <c r="CI939" s="62"/>
      <c r="CJ939" s="62"/>
      <c r="CK939" s="62"/>
      <c r="CL939" s="62"/>
      <c r="CM939" s="62"/>
      <c r="CN939" s="85">
        <v>3026380</v>
      </c>
      <c r="CO939" s="85"/>
      <c r="CP939" s="85"/>
      <c r="CQ939" s="85"/>
      <c r="CR939" s="85"/>
      <c r="CS939" s="85"/>
      <c r="CT939" s="85"/>
      <c r="CU939" s="85"/>
      <c r="CV939" s="85"/>
      <c r="CW939" s="85"/>
      <c r="CX939" s="85"/>
      <c r="CY939" s="85"/>
      <c r="CZ939" s="85"/>
      <c r="DA939" s="85"/>
      <c r="DB939" s="59" t="s">
        <v>637</v>
      </c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 t="s">
        <v>647</v>
      </c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62" t="s">
        <v>102</v>
      </c>
      <c r="EA939" s="62"/>
      <c r="EB939" s="62"/>
      <c r="EC939" s="62"/>
      <c r="ED939" s="62"/>
      <c r="EE939" s="62"/>
      <c r="EF939" s="62"/>
      <c r="EG939" s="62"/>
      <c r="EH939" s="62"/>
      <c r="EI939" s="62"/>
      <c r="EJ939" s="62"/>
      <c r="EK939" s="62"/>
      <c r="EL939" s="62" t="s">
        <v>103</v>
      </c>
      <c r="EM939" s="62"/>
      <c r="EN939" s="62"/>
      <c r="EO939" s="62"/>
      <c r="EP939" s="62"/>
      <c r="EQ939" s="62"/>
      <c r="ER939" s="62"/>
      <c r="ES939" s="62"/>
      <c r="ET939" s="62"/>
      <c r="EU939" s="62"/>
      <c r="EV939" s="62"/>
      <c r="EW939" s="62"/>
      <c r="EX939" s="62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  <c r="FW939" s="18"/>
      <c r="FX939" s="18"/>
      <c r="FY939" s="18"/>
      <c r="FZ939" s="18"/>
      <c r="GA939" s="18"/>
      <c r="GB939" s="18"/>
      <c r="GC939" s="18"/>
      <c r="GD939" s="18"/>
      <c r="GE939" s="18"/>
      <c r="GF939" s="18"/>
      <c r="GG939" s="18"/>
      <c r="GH939" s="18"/>
      <c r="GI939" s="18"/>
      <c r="GJ939" s="18"/>
      <c r="GK939" s="18"/>
      <c r="GL939" s="18"/>
      <c r="GM939" s="18"/>
      <c r="GN939" s="18"/>
      <c r="GO939" s="18"/>
      <c r="GP939" s="18"/>
      <c r="GQ939" s="18"/>
      <c r="GR939" s="18"/>
      <c r="GS939" s="18"/>
      <c r="GT939" s="18"/>
      <c r="GU939" s="18"/>
      <c r="GV939" s="18"/>
      <c r="GW939" s="18"/>
      <c r="GX939" s="18"/>
      <c r="GY939" s="18"/>
      <c r="GZ939" s="18"/>
      <c r="HA939" s="18"/>
      <c r="HB939" s="18"/>
      <c r="HC939" s="18"/>
      <c r="HD939" s="18"/>
      <c r="HE939" s="18"/>
      <c r="HF939" s="18"/>
      <c r="HG939" s="18"/>
      <c r="HH939" s="18"/>
      <c r="HI939" s="18"/>
      <c r="HJ939" s="18"/>
      <c r="HK939" s="18"/>
      <c r="HL939" s="18"/>
      <c r="HM939" s="18"/>
      <c r="HN939" s="18"/>
      <c r="HO939" s="18"/>
      <c r="HP939" s="18"/>
      <c r="HQ939" s="18"/>
      <c r="HR939" s="18"/>
      <c r="HS939" s="18"/>
      <c r="HT939" s="18"/>
      <c r="HU939" s="18"/>
      <c r="HV939" s="18"/>
      <c r="HW939" s="18"/>
      <c r="HX939" s="18"/>
      <c r="HY939" s="18"/>
      <c r="HZ939" s="18"/>
      <c r="IA939" s="18"/>
      <c r="IB939" s="18"/>
      <c r="IC939" s="18"/>
      <c r="ID939" s="18"/>
      <c r="IE939" s="18"/>
      <c r="IF939" s="18"/>
      <c r="IG939" s="18"/>
      <c r="IH939" s="18"/>
      <c r="II939" s="18"/>
      <c r="IJ939" s="18"/>
      <c r="IK939" s="18"/>
      <c r="IL939" s="18"/>
      <c r="IM939" s="18"/>
      <c r="IN939" s="18"/>
      <c r="IO939" s="18"/>
      <c r="IP939" s="18"/>
      <c r="IQ939" s="18"/>
      <c r="IR939" s="18"/>
      <c r="IS939" s="18"/>
      <c r="IT939" s="18"/>
      <c r="IU939" s="18"/>
      <c r="IV939" s="18"/>
      <c r="IW939" s="18"/>
      <c r="IX939" s="18"/>
      <c r="IY939" s="18"/>
      <c r="IZ939" s="18"/>
      <c r="JA939" s="18"/>
      <c r="JB939" s="18"/>
      <c r="JC939" s="18"/>
      <c r="JD939" s="18"/>
      <c r="JE939" s="18"/>
      <c r="JF939" s="18"/>
      <c r="JG939" s="18"/>
      <c r="JH939" s="18"/>
      <c r="JI939" s="18"/>
      <c r="JJ939" s="18"/>
      <c r="JK939" s="18"/>
      <c r="JL939" s="18"/>
      <c r="JM939" s="18"/>
      <c r="JN939" s="18"/>
      <c r="JO939" s="18"/>
      <c r="JP939" s="18"/>
      <c r="JQ939" s="18"/>
      <c r="JR939" s="18"/>
      <c r="JS939" s="18"/>
      <c r="JT939" s="18"/>
      <c r="JU939" s="18"/>
      <c r="JV939" s="18"/>
      <c r="JW939" s="18"/>
      <c r="JX939" s="18"/>
      <c r="JY939" s="18"/>
      <c r="JZ939" s="18"/>
      <c r="KA939" s="18"/>
      <c r="KB939" s="18"/>
      <c r="KC939" s="18"/>
      <c r="KD939" s="18"/>
      <c r="KE939" s="18"/>
      <c r="KF939" s="18"/>
      <c r="KG939" s="18"/>
      <c r="KH939" s="18"/>
      <c r="KI939" s="18"/>
      <c r="KJ939" s="18"/>
      <c r="KK939" s="18"/>
      <c r="KL939" s="18"/>
      <c r="KM939" s="18"/>
      <c r="KN939" s="18"/>
      <c r="KO939" s="18"/>
      <c r="KP939" s="18"/>
      <c r="KQ939" s="18"/>
      <c r="KR939" s="18"/>
      <c r="KS939" s="18"/>
      <c r="KT939" s="18"/>
      <c r="KU939" s="18"/>
      <c r="KV939" s="18"/>
      <c r="KW939" s="18"/>
      <c r="KX939" s="18"/>
      <c r="KY939" s="18"/>
      <c r="KZ939" s="18"/>
      <c r="LA939" s="18"/>
      <c r="LB939" s="18"/>
      <c r="LC939" s="18"/>
      <c r="LD939" s="18"/>
      <c r="LE939" s="18"/>
      <c r="LF939" s="18"/>
      <c r="LG939" s="18"/>
      <c r="LH939" s="18"/>
      <c r="LI939" s="18"/>
      <c r="LJ939" s="18"/>
      <c r="LK939" s="18"/>
      <c r="LL939" s="18"/>
      <c r="LM939" s="18"/>
      <c r="LN939" s="18"/>
      <c r="LO939" s="18"/>
      <c r="LP939" s="18"/>
      <c r="LQ939" s="18"/>
      <c r="LR939" s="18"/>
      <c r="LS939" s="18"/>
      <c r="LT939" s="18"/>
      <c r="LU939" s="18"/>
      <c r="LV939" s="18"/>
      <c r="LW939" s="18"/>
      <c r="LX939" s="18"/>
      <c r="LY939" s="18"/>
      <c r="LZ939" s="18"/>
      <c r="MA939" s="18"/>
      <c r="MB939" s="18"/>
      <c r="MC939" s="18"/>
      <c r="MD939" s="18"/>
      <c r="ME939" s="18"/>
      <c r="MF939" s="18"/>
      <c r="MG939" s="18"/>
      <c r="MH939" s="18"/>
      <c r="MI939" s="18"/>
      <c r="MJ939" s="18"/>
      <c r="MK939" s="18"/>
      <c r="ML939" s="18"/>
      <c r="MM939" s="18"/>
      <c r="MN939" s="18"/>
      <c r="MO939" s="18"/>
      <c r="MP939" s="18"/>
      <c r="MQ939" s="18"/>
      <c r="MR939" s="18"/>
      <c r="MS939" s="18"/>
      <c r="MT939" s="18"/>
      <c r="MU939" s="18"/>
      <c r="MV939" s="18"/>
      <c r="MW939" s="18"/>
      <c r="MX939" s="18"/>
      <c r="MY939" s="18"/>
      <c r="MZ939" s="18"/>
      <c r="NA939" s="18"/>
      <c r="NB939" s="18"/>
      <c r="NC939" s="18"/>
      <c r="ND939" s="18"/>
      <c r="NE939" s="18"/>
      <c r="NF939" s="18"/>
      <c r="NG939" s="18"/>
      <c r="NH939" s="18"/>
      <c r="NI939" s="18"/>
      <c r="NJ939" s="18"/>
      <c r="NK939" s="18"/>
      <c r="NL939" s="18"/>
      <c r="NM939" s="18"/>
      <c r="NN939" s="18"/>
      <c r="NO939" s="18"/>
      <c r="NP939" s="18"/>
      <c r="NQ939" s="18"/>
      <c r="NR939" s="18"/>
      <c r="NS939" s="18"/>
      <c r="NT939" s="18"/>
      <c r="NU939" s="18"/>
      <c r="NV939" s="18"/>
      <c r="NW939" s="18"/>
      <c r="NX939" s="18"/>
      <c r="NY939" s="18"/>
      <c r="NZ939" s="18"/>
      <c r="OA939" s="18"/>
      <c r="OB939" s="18"/>
      <c r="OC939" s="18"/>
      <c r="OD939" s="18"/>
      <c r="OE939" s="18"/>
      <c r="OF939" s="18"/>
      <c r="OG939" s="18"/>
      <c r="OH939" s="18"/>
      <c r="OI939" s="18"/>
      <c r="OJ939" s="18"/>
      <c r="OK939" s="18"/>
      <c r="OL939" s="18"/>
      <c r="OM939" s="18"/>
      <c r="ON939" s="18"/>
      <c r="OO939" s="18"/>
      <c r="OP939" s="18"/>
      <c r="OQ939" s="18"/>
      <c r="OR939" s="18"/>
      <c r="OS939" s="18"/>
      <c r="OT939" s="18"/>
      <c r="OU939" s="18"/>
      <c r="OV939" s="18"/>
      <c r="OW939" s="18"/>
      <c r="OX939" s="18"/>
      <c r="OY939" s="18"/>
      <c r="OZ939" s="18"/>
      <c r="PA939" s="18"/>
      <c r="PB939" s="18"/>
      <c r="PC939" s="18"/>
      <c r="PD939" s="18"/>
      <c r="PE939" s="18"/>
      <c r="PF939" s="18"/>
      <c r="PG939" s="18"/>
      <c r="PH939" s="18"/>
      <c r="PI939" s="18"/>
      <c r="PJ939" s="18"/>
      <c r="PK939" s="18"/>
      <c r="PL939" s="18"/>
      <c r="PM939" s="18"/>
      <c r="PN939" s="18"/>
      <c r="PO939" s="18"/>
      <c r="PP939" s="18"/>
      <c r="PQ939" s="18"/>
      <c r="PR939" s="18"/>
      <c r="PS939" s="18"/>
      <c r="PT939" s="18"/>
      <c r="PU939" s="18"/>
      <c r="PV939" s="18"/>
      <c r="PW939" s="18"/>
      <c r="PX939" s="18"/>
      <c r="PY939" s="18"/>
      <c r="PZ939" s="18"/>
      <c r="QA939" s="18"/>
      <c r="QB939" s="18"/>
      <c r="QC939" s="18"/>
      <c r="QD939" s="18"/>
      <c r="QE939" s="18"/>
      <c r="QF939" s="18"/>
      <c r="QG939" s="18"/>
      <c r="QH939" s="18"/>
    </row>
    <row r="940" spans="1:450" s="20" customFormat="1" ht="42.75" customHeight="1" x14ac:dyDescent="0.2">
      <c r="A940" s="43" t="s">
        <v>1209</v>
      </c>
      <c r="B940" s="44"/>
      <c r="C940" s="44"/>
      <c r="D940" s="44"/>
      <c r="E940" s="45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60" t="s">
        <v>382</v>
      </c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 t="s">
        <v>77</v>
      </c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84" t="s">
        <v>94</v>
      </c>
      <c r="AZ940" s="84"/>
      <c r="BA940" s="84"/>
      <c r="BB940" s="84"/>
      <c r="BC940" s="84"/>
      <c r="BD940" s="84"/>
      <c r="BE940" s="60" t="s">
        <v>95</v>
      </c>
      <c r="BF940" s="60"/>
      <c r="BG940" s="60"/>
      <c r="BH940" s="60"/>
      <c r="BI940" s="60"/>
      <c r="BJ940" s="60"/>
      <c r="BK940" s="60"/>
      <c r="BL940" s="60"/>
      <c r="BM940" s="60"/>
      <c r="BN940" s="80">
        <f>72+75+200+400+10+15+150+150+20+100+150+50+100+70+50</f>
        <v>1612</v>
      </c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76" t="s">
        <v>22</v>
      </c>
      <c r="BZ940" s="76"/>
      <c r="CA940" s="76"/>
      <c r="CB940" s="76"/>
      <c r="CC940" s="76"/>
      <c r="CD940" s="76"/>
      <c r="CE940" s="62" t="s">
        <v>80</v>
      </c>
      <c r="CF940" s="62"/>
      <c r="CG940" s="62"/>
      <c r="CH940" s="62"/>
      <c r="CI940" s="62"/>
      <c r="CJ940" s="62"/>
      <c r="CK940" s="62"/>
      <c r="CL940" s="62"/>
      <c r="CM940" s="62"/>
      <c r="CN940" s="85">
        <v>7070410.2000000002</v>
      </c>
      <c r="CO940" s="85"/>
      <c r="CP940" s="85"/>
      <c r="CQ940" s="85"/>
      <c r="CR940" s="85"/>
      <c r="CS940" s="85"/>
      <c r="CT940" s="85"/>
      <c r="CU940" s="85"/>
      <c r="CV940" s="85"/>
      <c r="CW940" s="85"/>
      <c r="CX940" s="85"/>
      <c r="CY940" s="85"/>
      <c r="CZ940" s="85"/>
      <c r="DA940" s="85"/>
      <c r="DB940" s="59" t="s">
        <v>637</v>
      </c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 t="s">
        <v>647</v>
      </c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62" t="s">
        <v>102</v>
      </c>
      <c r="EA940" s="62"/>
      <c r="EB940" s="62"/>
      <c r="EC940" s="62"/>
      <c r="ED940" s="62"/>
      <c r="EE940" s="62"/>
      <c r="EF940" s="62"/>
      <c r="EG940" s="62"/>
      <c r="EH940" s="62"/>
      <c r="EI940" s="62"/>
      <c r="EJ940" s="62"/>
      <c r="EK940" s="62"/>
      <c r="EL940" s="62" t="s">
        <v>103</v>
      </c>
      <c r="EM940" s="62"/>
      <c r="EN940" s="62"/>
      <c r="EO940" s="62"/>
      <c r="EP940" s="62"/>
      <c r="EQ940" s="62"/>
      <c r="ER940" s="62"/>
      <c r="ES940" s="62"/>
      <c r="ET940" s="62"/>
      <c r="EU940" s="62"/>
      <c r="EV940" s="62"/>
      <c r="EW940" s="62"/>
      <c r="EX940" s="62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  <c r="HV940" s="19"/>
      <c r="HW940" s="19"/>
      <c r="HX940" s="19"/>
      <c r="HY940" s="19"/>
      <c r="HZ940" s="19"/>
      <c r="IA940" s="19"/>
      <c r="IB940" s="19"/>
      <c r="IC940" s="19"/>
      <c r="ID940" s="19"/>
      <c r="IE940" s="19"/>
      <c r="IF940" s="19"/>
      <c r="IG940" s="19"/>
      <c r="IH940" s="19"/>
      <c r="II940" s="19"/>
      <c r="IJ940" s="19"/>
      <c r="IK940" s="19"/>
      <c r="IL940" s="19"/>
      <c r="IM940" s="19"/>
      <c r="IN940" s="19"/>
      <c r="IO940" s="19"/>
      <c r="IP940" s="19"/>
      <c r="IQ940" s="19"/>
      <c r="IR940" s="19"/>
      <c r="IS940" s="19"/>
      <c r="IT940" s="19"/>
      <c r="IU940" s="19"/>
      <c r="IV940" s="19"/>
      <c r="IW940" s="19"/>
      <c r="IX940" s="19"/>
      <c r="IY940" s="19"/>
      <c r="IZ940" s="19"/>
      <c r="JA940" s="19"/>
      <c r="JB940" s="19"/>
      <c r="JC940" s="19"/>
      <c r="JD940" s="19"/>
      <c r="JE940" s="19"/>
      <c r="JF940" s="19"/>
      <c r="JG940" s="19"/>
      <c r="JH940" s="19"/>
      <c r="JI940" s="19"/>
      <c r="JJ940" s="19"/>
      <c r="JK940" s="19"/>
      <c r="JL940" s="19"/>
      <c r="JM940" s="19"/>
      <c r="JN940" s="19"/>
      <c r="JO940" s="19"/>
      <c r="JP940" s="19"/>
      <c r="JQ940" s="19"/>
      <c r="JR940" s="19"/>
      <c r="JS940" s="19"/>
      <c r="JT940" s="19"/>
      <c r="JU940" s="19"/>
      <c r="JV940" s="19"/>
      <c r="JW940" s="19"/>
      <c r="JX940" s="19"/>
      <c r="JY940" s="19"/>
      <c r="JZ940" s="19"/>
      <c r="KA940" s="19"/>
      <c r="KB940" s="19"/>
      <c r="KC940" s="19"/>
      <c r="KD940" s="19"/>
      <c r="KE940" s="19"/>
      <c r="KF940" s="19"/>
      <c r="KG940" s="19"/>
      <c r="KH940" s="19"/>
      <c r="KI940" s="19"/>
      <c r="KJ940" s="19"/>
      <c r="KK940" s="19"/>
      <c r="KL940" s="19"/>
      <c r="KM940" s="19"/>
      <c r="KN940" s="19"/>
      <c r="KO940" s="19"/>
      <c r="KP940" s="19"/>
      <c r="KQ940" s="19"/>
      <c r="KR940" s="19"/>
      <c r="KS940" s="19"/>
      <c r="KT940" s="19"/>
      <c r="KU940" s="19"/>
      <c r="KV940" s="19"/>
      <c r="KW940" s="19"/>
      <c r="KX940" s="19"/>
      <c r="KY940" s="19"/>
      <c r="KZ940" s="19"/>
      <c r="LA940" s="19"/>
      <c r="LB940" s="19"/>
      <c r="LC940" s="19"/>
      <c r="LD940" s="19"/>
      <c r="LE940" s="19"/>
      <c r="LF940" s="19"/>
      <c r="LG940" s="19"/>
      <c r="LH940" s="19"/>
      <c r="LI940" s="19"/>
      <c r="LJ940" s="19"/>
      <c r="LK940" s="19"/>
      <c r="LL940" s="19"/>
      <c r="LM940" s="19"/>
      <c r="LN940" s="19"/>
      <c r="LO940" s="19"/>
      <c r="LP940" s="19"/>
      <c r="LQ940" s="19"/>
      <c r="LR940" s="19"/>
      <c r="LS940" s="19"/>
      <c r="LT940" s="19"/>
      <c r="LU940" s="19"/>
      <c r="LV940" s="19"/>
      <c r="LW940" s="19"/>
      <c r="LX940" s="19"/>
      <c r="LY940" s="19"/>
      <c r="LZ940" s="19"/>
      <c r="MA940" s="19"/>
      <c r="MB940" s="19"/>
      <c r="MC940" s="19"/>
      <c r="MD940" s="19"/>
      <c r="ME940" s="19"/>
      <c r="MF940" s="19"/>
      <c r="MG940" s="19"/>
      <c r="MH940" s="19"/>
      <c r="MI940" s="19"/>
      <c r="MJ940" s="19"/>
      <c r="MK940" s="19"/>
      <c r="ML940" s="19"/>
      <c r="MM940" s="19"/>
      <c r="MN940" s="19"/>
      <c r="MO940" s="19"/>
      <c r="MP940" s="19"/>
      <c r="MQ940" s="19"/>
      <c r="MR940" s="19"/>
      <c r="MS940" s="19"/>
      <c r="MT940" s="19"/>
      <c r="MU940" s="19"/>
      <c r="MV940" s="19"/>
      <c r="MW940" s="19"/>
      <c r="MX940" s="19"/>
      <c r="MY940" s="19"/>
      <c r="MZ940" s="19"/>
      <c r="NA940" s="19"/>
      <c r="NB940" s="19"/>
      <c r="NC940" s="19"/>
      <c r="ND940" s="19"/>
      <c r="NE940" s="19"/>
      <c r="NF940" s="19"/>
      <c r="NG940" s="19"/>
      <c r="NH940" s="19"/>
      <c r="NI940" s="19"/>
      <c r="NJ940" s="19"/>
      <c r="NK940" s="19"/>
      <c r="NL940" s="19"/>
      <c r="NM940" s="19"/>
      <c r="NN940" s="19"/>
      <c r="NO940" s="19"/>
      <c r="NP940" s="19"/>
      <c r="NQ940" s="19"/>
      <c r="NR940" s="19"/>
      <c r="NS940" s="19"/>
      <c r="NT940" s="19"/>
      <c r="NU940" s="19"/>
      <c r="NV940" s="19"/>
      <c r="NW940" s="19"/>
      <c r="NX940" s="19"/>
      <c r="NY940" s="19"/>
      <c r="NZ940" s="19"/>
      <c r="OA940" s="19"/>
      <c r="OB940" s="19"/>
      <c r="OC940" s="19"/>
      <c r="OD940" s="19"/>
      <c r="OE940" s="19"/>
      <c r="OF940" s="19"/>
      <c r="OG940" s="19"/>
      <c r="OH940" s="19"/>
      <c r="OI940" s="19"/>
      <c r="OJ940" s="19"/>
      <c r="OK940" s="19"/>
      <c r="OL940" s="19"/>
      <c r="OM940" s="19"/>
      <c r="ON940" s="19"/>
      <c r="OO940" s="19"/>
      <c r="OP940" s="19"/>
      <c r="OQ940" s="19"/>
      <c r="OR940" s="19"/>
      <c r="OS940" s="19"/>
      <c r="OT940" s="19"/>
      <c r="OU940" s="19"/>
      <c r="OV940" s="19"/>
      <c r="OW940" s="19"/>
      <c r="OX940" s="19"/>
      <c r="OY940" s="19"/>
      <c r="OZ940" s="19"/>
      <c r="PA940" s="19"/>
      <c r="PB940" s="19"/>
      <c r="PC940" s="19"/>
      <c r="PD940" s="19"/>
      <c r="PE940" s="19"/>
      <c r="PF940" s="19"/>
      <c r="PG940" s="19"/>
      <c r="PH940" s="19"/>
      <c r="PI940" s="19"/>
      <c r="PJ940" s="19"/>
      <c r="PK940" s="19"/>
      <c r="PL940" s="19"/>
      <c r="PM940" s="19"/>
      <c r="PN940" s="19"/>
      <c r="PO940" s="19"/>
      <c r="PP940" s="19"/>
      <c r="PQ940" s="19"/>
      <c r="PR940" s="19"/>
      <c r="PS940" s="19"/>
      <c r="PT940" s="19"/>
      <c r="PU940" s="19"/>
      <c r="PV940" s="19"/>
      <c r="PW940" s="19"/>
      <c r="PX940" s="19"/>
      <c r="PY940" s="19"/>
      <c r="PZ940" s="19"/>
      <c r="QA940" s="19"/>
      <c r="QB940" s="19"/>
      <c r="QC940" s="19"/>
      <c r="QD940" s="19"/>
      <c r="QE940" s="19"/>
      <c r="QF940" s="19"/>
      <c r="QG940" s="19"/>
      <c r="QH940" s="19"/>
    </row>
    <row r="941" spans="1:450" s="20" customFormat="1" ht="37.5" customHeight="1" x14ac:dyDescent="0.2">
      <c r="A941" s="43" t="s">
        <v>1210</v>
      </c>
      <c r="B941" s="44"/>
      <c r="C941" s="44"/>
      <c r="D941" s="44"/>
      <c r="E941" s="45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60" t="s">
        <v>382</v>
      </c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 t="s">
        <v>77</v>
      </c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84" t="s">
        <v>94</v>
      </c>
      <c r="AZ941" s="84"/>
      <c r="BA941" s="84"/>
      <c r="BB941" s="84"/>
      <c r="BC941" s="84"/>
      <c r="BD941" s="84"/>
      <c r="BE941" s="60" t="s">
        <v>95</v>
      </c>
      <c r="BF941" s="60"/>
      <c r="BG941" s="60"/>
      <c r="BH941" s="60"/>
      <c r="BI941" s="60"/>
      <c r="BJ941" s="60"/>
      <c r="BK941" s="60"/>
      <c r="BL941" s="60"/>
      <c r="BM941" s="60"/>
      <c r="BN941" s="80">
        <f>10500+200+200+100+60+20+50+50+90+80+10+5000+1000+200+350+150+250+250+600+50+1200+1250+50+30+55</f>
        <v>21795</v>
      </c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76" t="s">
        <v>22</v>
      </c>
      <c r="BZ941" s="76"/>
      <c r="CA941" s="76"/>
      <c r="CB941" s="76"/>
      <c r="CC941" s="76"/>
      <c r="CD941" s="76"/>
      <c r="CE941" s="62" t="s">
        <v>80</v>
      </c>
      <c r="CF941" s="62"/>
      <c r="CG941" s="62"/>
      <c r="CH941" s="62"/>
      <c r="CI941" s="62"/>
      <c r="CJ941" s="62"/>
      <c r="CK941" s="62"/>
      <c r="CL941" s="62"/>
      <c r="CM941" s="62"/>
      <c r="CN941" s="85">
        <v>11690243</v>
      </c>
      <c r="CO941" s="85"/>
      <c r="CP941" s="85"/>
      <c r="CQ941" s="85"/>
      <c r="CR941" s="85"/>
      <c r="CS941" s="85"/>
      <c r="CT941" s="85"/>
      <c r="CU941" s="85"/>
      <c r="CV941" s="85"/>
      <c r="CW941" s="85"/>
      <c r="CX941" s="85"/>
      <c r="CY941" s="85"/>
      <c r="CZ941" s="85"/>
      <c r="DA941" s="85"/>
      <c r="DB941" s="59" t="s">
        <v>637</v>
      </c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 t="s">
        <v>647</v>
      </c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62" t="s">
        <v>102</v>
      </c>
      <c r="EA941" s="62"/>
      <c r="EB941" s="62"/>
      <c r="EC941" s="62"/>
      <c r="ED941" s="62"/>
      <c r="EE941" s="62"/>
      <c r="EF941" s="62"/>
      <c r="EG941" s="62"/>
      <c r="EH941" s="62"/>
      <c r="EI941" s="62"/>
      <c r="EJ941" s="62"/>
      <c r="EK941" s="62"/>
      <c r="EL941" s="62" t="s">
        <v>103</v>
      </c>
      <c r="EM941" s="62"/>
      <c r="EN941" s="62"/>
      <c r="EO941" s="62"/>
      <c r="EP941" s="62"/>
      <c r="EQ941" s="62"/>
      <c r="ER941" s="62"/>
      <c r="ES941" s="62"/>
      <c r="ET941" s="62"/>
      <c r="EU941" s="62"/>
      <c r="EV941" s="62"/>
      <c r="EW941" s="62"/>
      <c r="EX941" s="62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  <c r="HV941" s="19"/>
      <c r="HW941" s="19"/>
      <c r="HX941" s="19"/>
      <c r="HY941" s="19"/>
      <c r="HZ941" s="19"/>
      <c r="IA941" s="19"/>
      <c r="IB941" s="19"/>
      <c r="IC941" s="19"/>
      <c r="ID941" s="19"/>
      <c r="IE941" s="19"/>
      <c r="IF941" s="19"/>
      <c r="IG941" s="19"/>
      <c r="IH941" s="19"/>
      <c r="II941" s="19"/>
      <c r="IJ941" s="19"/>
      <c r="IK941" s="19"/>
      <c r="IL941" s="19"/>
      <c r="IM941" s="19"/>
      <c r="IN941" s="19"/>
      <c r="IO941" s="19"/>
      <c r="IP941" s="19"/>
      <c r="IQ941" s="19"/>
      <c r="IR941" s="19"/>
      <c r="IS941" s="19"/>
      <c r="IT941" s="19"/>
      <c r="IU941" s="19"/>
      <c r="IV941" s="19"/>
      <c r="IW941" s="19"/>
      <c r="IX941" s="19"/>
      <c r="IY941" s="19"/>
      <c r="IZ941" s="19"/>
      <c r="JA941" s="19"/>
      <c r="JB941" s="19"/>
      <c r="JC941" s="19"/>
      <c r="JD941" s="19"/>
      <c r="JE941" s="19"/>
      <c r="JF941" s="19"/>
      <c r="JG941" s="19"/>
      <c r="JH941" s="19"/>
      <c r="JI941" s="19"/>
      <c r="JJ941" s="19"/>
      <c r="JK941" s="19"/>
      <c r="JL941" s="19"/>
      <c r="JM941" s="19"/>
      <c r="JN941" s="19"/>
      <c r="JO941" s="19"/>
      <c r="JP941" s="19"/>
      <c r="JQ941" s="19"/>
      <c r="JR941" s="19"/>
      <c r="JS941" s="19"/>
      <c r="JT941" s="19"/>
      <c r="JU941" s="19"/>
      <c r="JV941" s="19"/>
      <c r="JW941" s="19"/>
      <c r="JX941" s="19"/>
      <c r="JY941" s="19"/>
      <c r="JZ941" s="19"/>
      <c r="KA941" s="19"/>
      <c r="KB941" s="19"/>
      <c r="KC941" s="19"/>
      <c r="KD941" s="19"/>
      <c r="KE941" s="19"/>
      <c r="KF941" s="19"/>
      <c r="KG941" s="19"/>
      <c r="KH941" s="19"/>
      <c r="KI941" s="19"/>
      <c r="KJ941" s="19"/>
      <c r="KK941" s="19"/>
      <c r="KL941" s="19"/>
      <c r="KM941" s="19"/>
      <c r="KN941" s="19"/>
      <c r="KO941" s="19"/>
      <c r="KP941" s="19"/>
      <c r="KQ941" s="19"/>
      <c r="KR941" s="19"/>
      <c r="KS941" s="19"/>
      <c r="KT941" s="19"/>
      <c r="KU941" s="19"/>
      <c r="KV941" s="19"/>
      <c r="KW941" s="19"/>
      <c r="KX941" s="19"/>
      <c r="KY941" s="19"/>
      <c r="KZ941" s="19"/>
      <c r="LA941" s="19"/>
      <c r="LB941" s="19"/>
      <c r="LC941" s="19"/>
      <c r="LD941" s="19"/>
      <c r="LE941" s="19"/>
      <c r="LF941" s="19"/>
      <c r="LG941" s="19"/>
      <c r="LH941" s="19"/>
      <c r="LI941" s="19"/>
      <c r="LJ941" s="19"/>
      <c r="LK941" s="19"/>
      <c r="LL941" s="19"/>
      <c r="LM941" s="19"/>
      <c r="LN941" s="19"/>
      <c r="LO941" s="19"/>
      <c r="LP941" s="19"/>
      <c r="LQ941" s="19"/>
      <c r="LR941" s="19"/>
      <c r="LS941" s="19"/>
      <c r="LT941" s="19"/>
      <c r="LU941" s="19"/>
      <c r="LV941" s="19"/>
      <c r="LW941" s="19"/>
      <c r="LX941" s="19"/>
      <c r="LY941" s="19"/>
      <c r="LZ941" s="19"/>
      <c r="MA941" s="19"/>
      <c r="MB941" s="19"/>
      <c r="MC941" s="19"/>
      <c r="MD941" s="19"/>
      <c r="ME941" s="19"/>
      <c r="MF941" s="19"/>
      <c r="MG941" s="19"/>
      <c r="MH941" s="19"/>
      <c r="MI941" s="19"/>
      <c r="MJ941" s="19"/>
      <c r="MK941" s="19"/>
      <c r="ML941" s="19"/>
      <c r="MM941" s="19"/>
      <c r="MN941" s="19"/>
      <c r="MO941" s="19"/>
      <c r="MP941" s="19"/>
      <c r="MQ941" s="19"/>
      <c r="MR941" s="19"/>
      <c r="MS941" s="19"/>
      <c r="MT941" s="19"/>
      <c r="MU941" s="19"/>
      <c r="MV941" s="19"/>
      <c r="MW941" s="19"/>
      <c r="MX941" s="19"/>
      <c r="MY941" s="19"/>
      <c r="MZ941" s="19"/>
      <c r="NA941" s="19"/>
      <c r="NB941" s="19"/>
      <c r="NC941" s="19"/>
      <c r="ND941" s="19"/>
      <c r="NE941" s="19"/>
      <c r="NF941" s="19"/>
      <c r="NG941" s="19"/>
      <c r="NH941" s="19"/>
      <c r="NI941" s="19"/>
      <c r="NJ941" s="19"/>
      <c r="NK941" s="19"/>
      <c r="NL941" s="19"/>
      <c r="NM941" s="19"/>
      <c r="NN941" s="19"/>
      <c r="NO941" s="19"/>
      <c r="NP941" s="19"/>
      <c r="NQ941" s="19"/>
      <c r="NR941" s="19"/>
      <c r="NS941" s="19"/>
      <c r="NT941" s="19"/>
      <c r="NU941" s="19"/>
      <c r="NV941" s="19"/>
      <c r="NW941" s="19"/>
      <c r="NX941" s="19"/>
      <c r="NY941" s="19"/>
      <c r="NZ941" s="19"/>
      <c r="OA941" s="19"/>
      <c r="OB941" s="19"/>
      <c r="OC941" s="19"/>
      <c r="OD941" s="19"/>
      <c r="OE941" s="19"/>
      <c r="OF941" s="19"/>
      <c r="OG941" s="19"/>
      <c r="OH941" s="19"/>
      <c r="OI941" s="19"/>
      <c r="OJ941" s="19"/>
      <c r="OK941" s="19"/>
      <c r="OL941" s="19"/>
      <c r="OM941" s="19"/>
      <c r="ON941" s="19"/>
      <c r="OO941" s="19"/>
      <c r="OP941" s="19"/>
      <c r="OQ941" s="19"/>
      <c r="OR941" s="19"/>
      <c r="OS941" s="19"/>
      <c r="OT941" s="19"/>
      <c r="OU941" s="19"/>
      <c r="OV941" s="19"/>
      <c r="OW941" s="19"/>
      <c r="OX941" s="19"/>
      <c r="OY941" s="19"/>
      <c r="OZ941" s="19"/>
      <c r="PA941" s="19"/>
      <c r="PB941" s="19"/>
      <c r="PC941" s="19"/>
      <c r="PD941" s="19"/>
      <c r="PE941" s="19"/>
      <c r="PF941" s="19"/>
      <c r="PG941" s="19"/>
      <c r="PH941" s="19"/>
      <c r="PI941" s="19"/>
      <c r="PJ941" s="19"/>
      <c r="PK941" s="19"/>
      <c r="PL941" s="19"/>
      <c r="PM941" s="19"/>
      <c r="PN941" s="19"/>
      <c r="PO941" s="19"/>
      <c r="PP941" s="19"/>
      <c r="PQ941" s="19"/>
      <c r="PR941" s="19"/>
      <c r="PS941" s="19"/>
      <c r="PT941" s="19"/>
      <c r="PU941" s="19"/>
      <c r="PV941" s="19"/>
      <c r="PW941" s="19"/>
      <c r="PX941" s="19"/>
      <c r="PY941" s="19"/>
      <c r="PZ941" s="19"/>
      <c r="QA941" s="19"/>
      <c r="QB941" s="19"/>
      <c r="QC941" s="19"/>
      <c r="QD941" s="19"/>
      <c r="QE941" s="19"/>
      <c r="QF941" s="19"/>
      <c r="QG941" s="19"/>
      <c r="QH941" s="19"/>
    </row>
    <row r="942" spans="1:450" s="20" customFormat="1" ht="38.25" customHeight="1" x14ac:dyDescent="0.2">
      <c r="A942" s="43" t="s">
        <v>1211</v>
      </c>
      <c r="B942" s="44"/>
      <c r="C942" s="44"/>
      <c r="D942" s="44"/>
      <c r="E942" s="45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60" t="s">
        <v>619</v>
      </c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 t="s">
        <v>77</v>
      </c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84" t="s">
        <v>94</v>
      </c>
      <c r="AZ942" s="84"/>
      <c r="BA942" s="84"/>
      <c r="BB942" s="84"/>
      <c r="BC942" s="84"/>
      <c r="BD942" s="84"/>
      <c r="BE942" s="60" t="s">
        <v>95</v>
      </c>
      <c r="BF942" s="60"/>
      <c r="BG942" s="60"/>
      <c r="BH942" s="60"/>
      <c r="BI942" s="60"/>
      <c r="BJ942" s="60"/>
      <c r="BK942" s="60"/>
      <c r="BL942" s="60"/>
      <c r="BM942" s="60"/>
      <c r="BN942" s="80">
        <f>470+400+2000</f>
        <v>2870</v>
      </c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76" t="s">
        <v>22</v>
      </c>
      <c r="BZ942" s="76"/>
      <c r="CA942" s="76"/>
      <c r="CB942" s="76"/>
      <c r="CC942" s="76"/>
      <c r="CD942" s="76"/>
      <c r="CE942" s="62" t="s">
        <v>80</v>
      </c>
      <c r="CF942" s="62"/>
      <c r="CG942" s="62"/>
      <c r="CH942" s="62"/>
      <c r="CI942" s="62"/>
      <c r="CJ942" s="62"/>
      <c r="CK942" s="62"/>
      <c r="CL942" s="62"/>
      <c r="CM942" s="62"/>
      <c r="CN942" s="85">
        <v>2291499</v>
      </c>
      <c r="CO942" s="85"/>
      <c r="CP942" s="85"/>
      <c r="CQ942" s="85"/>
      <c r="CR942" s="85"/>
      <c r="CS942" s="85"/>
      <c r="CT942" s="85"/>
      <c r="CU942" s="85"/>
      <c r="CV942" s="85"/>
      <c r="CW942" s="85"/>
      <c r="CX942" s="85"/>
      <c r="CY942" s="85"/>
      <c r="CZ942" s="85"/>
      <c r="DA942" s="85"/>
      <c r="DB942" s="59" t="s">
        <v>637</v>
      </c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 t="s">
        <v>647</v>
      </c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62" t="s">
        <v>102</v>
      </c>
      <c r="EA942" s="62"/>
      <c r="EB942" s="62"/>
      <c r="EC942" s="62"/>
      <c r="ED942" s="62"/>
      <c r="EE942" s="62"/>
      <c r="EF942" s="62"/>
      <c r="EG942" s="62"/>
      <c r="EH942" s="62"/>
      <c r="EI942" s="62"/>
      <c r="EJ942" s="62"/>
      <c r="EK942" s="62"/>
      <c r="EL942" s="62" t="s">
        <v>103</v>
      </c>
      <c r="EM942" s="62"/>
      <c r="EN942" s="62"/>
      <c r="EO942" s="62"/>
      <c r="EP942" s="62"/>
      <c r="EQ942" s="62"/>
      <c r="ER942" s="62"/>
      <c r="ES942" s="62"/>
      <c r="ET942" s="62"/>
      <c r="EU942" s="62"/>
      <c r="EV942" s="62"/>
      <c r="EW942" s="62"/>
      <c r="EX942" s="62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  <c r="HV942" s="19"/>
      <c r="HW942" s="19"/>
      <c r="HX942" s="19"/>
      <c r="HY942" s="19"/>
      <c r="HZ942" s="19"/>
      <c r="IA942" s="19"/>
      <c r="IB942" s="19"/>
      <c r="IC942" s="19"/>
      <c r="ID942" s="19"/>
      <c r="IE942" s="19"/>
      <c r="IF942" s="19"/>
      <c r="IG942" s="19"/>
      <c r="IH942" s="19"/>
      <c r="II942" s="19"/>
      <c r="IJ942" s="19"/>
      <c r="IK942" s="19"/>
      <c r="IL942" s="19"/>
      <c r="IM942" s="19"/>
      <c r="IN942" s="19"/>
      <c r="IO942" s="19"/>
      <c r="IP942" s="19"/>
      <c r="IQ942" s="19"/>
      <c r="IR942" s="19"/>
      <c r="IS942" s="19"/>
      <c r="IT942" s="19"/>
      <c r="IU942" s="19"/>
      <c r="IV942" s="19"/>
      <c r="IW942" s="19"/>
      <c r="IX942" s="19"/>
      <c r="IY942" s="19"/>
      <c r="IZ942" s="19"/>
      <c r="JA942" s="19"/>
      <c r="JB942" s="19"/>
      <c r="JC942" s="19"/>
      <c r="JD942" s="19"/>
      <c r="JE942" s="19"/>
      <c r="JF942" s="19"/>
      <c r="JG942" s="19"/>
      <c r="JH942" s="19"/>
      <c r="JI942" s="19"/>
      <c r="JJ942" s="19"/>
      <c r="JK942" s="19"/>
      <c r="JL942" s="19"/>
      <c r="JM942" s="19"/>
      <c r="JN942" s="19"/>
      <c r="JO942" s="19"/>
      <c r="JP942" s="19"/>
      <c r="JQ942" s="19"/>
      <c r="JR942" s="19"/>
      <c r="JS942" s="19"/>
      <c r="JT942" s="19"/>
      <c r="JU942" s="19"/>
      <c r="JV942" s="19"/>
      <c r="JW942" s="19"/>
      <c r="JX942" s="19"/>
      <c r="JY942" s="19"/>
      <c r="JZ942" s="19"/>
      <c r="KA942" s="19"/>
      <c r="KB942" s="19"/>
      <c r="KC942" s="19"/>
      <c r="KD942" s="19"/>
      <c r="KE942" s="19"/>
      <c r="KF942" s="19"/>
      <c r="KG942" s="19"/>
      <c r="KH942" s="19"/>
      <c r="KI942" s="19"/>
      <c r="KJ942" s="19"/>
      <c r="KK942" s="19"/>
      <c r="KL942" s="19"/>
      <c r="KM942" s="19"/>
      <c r="KN942" s="19"/>
      <c r="KO942" s="19"/>
      <c r="KP942" s="19"/>
      <c r="KQ942" s="19"/>
      <c r="KR942" s="19"/>
      <c r="KS942" s="19"/>
      <c r="KT942" s="19"/>
      <c r="KU942" s="19"/>
      <c r="KV942" s="19"/>
      <c r="KW942" s="19"/>
      <c r="KX942" s="19"/>
      <c r="KY942" s="19"/>
      <c r="KZ942" s="19"/>
      <c r="LA942" s="19"/>
      <c r="LB942" s="19"/>
      <c r="LC942" s="19"/>
      <c r="LD942" s="19"/>
      <c r="LE942" s="19"/>
      <c r="LF942" s="19"/>
      <c r="LG942" s="19"/>
      <c r="LH942" s="19"/>
      <c r="LI942" s="19"/>
      <c r="LJ942" s="19"/>
      <c r="LK942" s="19"/>
      <c r="LL942" s="19"/>
      <c r="LM942" s="19"/>
      <c r="LN942" s="19"/>
      <c r="LO942" s="19"/>
      <c r="LP942" s="19"/>
      <c r="LQ942" s="19"/>
      <c r="LR942" s="19"/>
      <c r="LS942" s="19"/>
      <c r="LT942" s="19"/>
      <c r="LU942" s="19"/>
      <c r="LV942" s="19"/>
      <c r="LW942" s="19"/>
      <c r="LX942" s="19"/>
      <c r="LY942" s="19"/>
      <c r="LZ942" s="19"/>
      <c r="MA942" s="19"/>
      <c r="MB942" s="19"/>
      <c r="MC942" s="19"/>
      <c r="MD942" s="19"/>
      <c r="ME942" s="19"/>
      <c r="MF942" s="19"/>
      <c r="MG942" s="19"/>
      <c r="MH942" s="19"/>
      <c r="MI942" s="19"/>
      <c r="MJ942" s="19"/>
      <c r="MK942" s="19"/>
      <c r="ML942" s="19"/>
      <c r="MM942" s="19"/>
      <c r="MN942" s="19"/>
      <c r="MO942" s="19"/>
      <c r="MP942" s="19"/>
      <c r="MQ942" s="19"/>
      <c r="MR942" s="19"/>
      <c r="MS942" s="19"/>
      <c r="MT942" s="19"/>
      <c r="MU942" s="19"/>
      <c r="MV942" s="19"/>
      <c r="MW942" s="19"/>
      <c r="MX942" s="19"/>
      <c r="MY942" s="19"/>
      <c r="MZ942" s="19"/>
      <c r="NA942" s="19"/>
      <c r="NB942" s="19"/>
      <c r="NC942" s="19"/>
      <c r="ND942" s="19"/>
      <c r="NE942" s="19"/>
      <c r="NF942" s="19"/>
      <c r="NG942" s="19"/>
      <c r="NH942" s="19"/>
      <c r="NI942" s="19"/>
      <c r="NJ942" s="19"/>
      <c r="NK942" s="19"/>
      <c r="NL942" s="19"/>
      <c r="NM942" s="19"/>
      <c r="NN942" s="19"/>
      <c r="NO942" s="19"/>
      <c r="NP942" s="19"/>
      <c r="NQ942" s="19"/>
      <c r="NR942" s="19"/>
      <c r="NS942" s="19"/>
      <c r="NT942" s="19"/>
      <c r="NU942" s="19"/>
      <c r="NV942" s="19"/>
      <c r="NW942" s="19"/>
      <c r="NX942" s="19"/>
      <c r="NY942" s="19"/>
      <c r="NZ942" s="19"/>
      <c r="OA942" s="19"/>
      <c r="OB942" s="19"/>
      <c r="OC942" s="19"/>
      <c r="OD942" s="19"/>
      <c r="OE942" s="19"/>
      <c r="OF942" s="19"/>
      <c r="OG942" s="19"/>
      <c r="OH942" s="19"/>
      <c r="OI942" s="19"/>
      <c r="OJ942" s="19"/>
      <c r="OK942" s="19"/>
      <c r="OL942" s="19"/>
      <c r="OM942" s="19"/>
      <c r="ON942" s="19"/>
      <c r="OO942" s="19"/>
      <c r="OP942" s="19"/>
      <c r="OQ942" s="19"/>
      <c r="OR942" s="19"/>
      <c r="OS942" s="19"/>
      <c r="OT942" s="19"/>
      <c r="OU942" s="19"/>
      <c r="OV942" s="19"/>
      <c r="OW942" s="19"/>
      <c r="OX942" s="19"/>
      <c r="OY942" s="19"/>
      <c r="OZ942" s="19"/>
      <c r="PA942" s="19"/>
      <c r="PB942" s="19"/>
      <c r="PC942" s="19"/>
      <c r="PD942" s="19"/>
      <c r="PE942" s="19"/>
      <c r="PF942" s="19"/>
      <c r="PG942" s="19"/>
      <c r="PH942" s="19"/>
      <c r="PI942" s="19"/>
      <c r="PJ942" s="19"/>
      <c r="PK942" s="19"/>
      <c r="PL942" s="19"/>
      <c r="PM942" s="19"/>
      <c r="PN942" s="19"/>
      <c r="PO942" s="19"/>
      <c r="PP942" s="19"/>
      <c r="PQ942" s="19"/>
      <c r="PR942" s="19"/>
      <c r="PS942" s="19"/>
      <c r="PT942" s="19"/>
      <c r="PU942" s="19"/>
      <c r="PV942" s="19"/>
      <c r="PW942" s="19"/>
      <c r="PX942" s="19"/>
      <c r="PY942" s="19"/>
      <c r="PZ942" s="19"/>
      <c r="QA942" s="19"/>
      <c r="QB942" s="19"/>
      <c r="QC942" s="19"/>
      <c r="QD942" s="19"/>
      <c r="QE942" s="19"/>
      <c r="QF942" s="19"/>
      <c r="QG942" s="19"/>
      <c r="QH942" s="19"/>
    </row>
    <row r="943" spans="1:450" s="20" customFormat="1" ht="52.5" customHeight="1" x14ac:dyDescent="0.2">
      <c r="A943" s="43" t="s">
        <v>1213</v>
      </c>
      <c r="B943" s="44"/>
      <c r="C943" s="44"/>
      <c r="D943" s="44"/>
      <c r="E943" s="45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60" t="s">
        <v>563</v>
      </c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 t="s">
        <v>77</v>
      </c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84" t="s">
        <v>78</v>
      </c>
      <c r="AZ943" s="84"/>
      <c r="BA943" s="84"/>
      <c r="BB943" s="84"/>
      <c r="BC943" s="84"/>
      <c r="BD943" s="84"/>
      <c r="BE943" s="60" t="s">
        <v>79</v>
      </c>
      <c r="BF943" s="60"/>
      <c r="BG943" s="60"/>
      <c r="BH943" s="60"/>
      <c r="BI943" s="60"/>
      <c r="BJ943" s="60"/>
      <c r="BK943" s="60"/>
      <c r="BL943" s="60"/>
      <c r="BM943" s="60"/>
      <c r="BN943" s="59" t="s">
        <v>74</v>
      </c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76" t="s">
        <v>22</v>
      </c>
      <c r="BZ943" s="76"/>
      <c r="CA943" s="76"/>
      <c r="CB943" s="76"/>
      <c r="CC943" s="76"/>
      <c r="CD943" s="76"/>
      <c r="CE943" s="62" t="s">
        <v>80</v>
      </c>
      <c r="CF943" s="62"/>
      <c r="CG943" s="62"/>
      <c r="CH943" s="62"/>
      <c r="CI943" s="62"/>
      <c r="CJ943" s="62"/>
      <c r="CK943" s="62"/>
      <c r="CL943" s="62"/>
      <c r="CM943" s="62"/>
      <c r="CN943" s="61">
        <v>2400000</v>
      </c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59" t="s">
        <v>637</v>
      </c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 t="s">
        <v>647</v>
      </c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62" t="s">
        <v>102</v>
      </c>
      <c r="EA943" s="62"/>
      <c r="EB943" s="62"/>
      <c r="EC943" s="62"/>
      <c r="ED943" s="62"/>
      <c r="EE943" s="62"/>
      <c r="EF943" s="62"/>
      <c r="EG943" s="62"/>
      <c r="EH943" s="62"/>
      <c r="EI943" s="62"/>
      <c r="EJ943" s="62"/>
      <c r="EK943" s="62"/>
      <c r="EL943" s="62" t="s">
        <v>103</v>
      </c>
      <c r="EM943" s="62"/>
      <c r="EN943" s="62"/>
      <c r="EO943" s="62"/>
      <c r="EP943" s="62"/>
      <c r="EQ943" s="62"/>
      <c r="ER943" s="62"/>
      <c r="ES943" s="62"/>
      <c r="ET943" s="62"/>
      <c r="EU943" s="62"/>
      <c r="EV943" s="62"/>
      <c r="EW943" s="62"/>
      <c r="EX943" s="62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  <c r="HV943" s="19"/>
      <c r="HW943" s="19"/>
      <c r="HX943" s="19"/>
      <c r="HY943" s="19"/>
      <c r="HZ943" s="19"/>
      <c r="IA943" s="19"/>
      <c r="IB943" s="19"/>
      <c r="IC943" s="19"/>
      <c r="ID943" s="19"/>
      <c r="IE943" s="19"/>
      <c r="IF943" s="19"/>
      <c r="IG943" s="19"/>
      <c r="IH943" s="19"/>
      <c r="II943" s="19"/>
      <c r="IJ943" s="19"/>
      <c r="IK943" s="19"/>
      <c r="IL943" s="19"/>
      <c r="IM943" s="19"/>
      <c r="IN943" s="19"/>
      <c r="IO943" s="19"/>
      <c r="IP943" s="19"/>
      <c r="IQ943" s="19"/>
      <c r="IR943" s="19"/>
      <c r="IS943" s="19"/>
      <c r="IT943" s="19"/>
      <c r="IU943" s="19"/>
      <c r="IV943" s="19"/>
      <c r="IW943" s="19"/>
      <c r="IX943" s="19"/>
      <c r="IY943" s="19"/>
      <c r="IZ943" s="19"/>
      <c r="JA943" s="19"/>
      <c r="JB943" s="19"/>
      <c r="JC943" s="19"/>
      <c r="JD943" s="19"/>
      <c r="JE943" s="19"/>
      <c r="JF943" s="19"/>
      <c r="JG943" s="19"/>
      <c r="JH943" s="19"/>
      <c r="JI943" s="19"/>
      <c r="JJ943" s="19"/>
      <c r="JK943" s="19"/>
      <c r="JL943" s="19"/>
      <c r="JM943" s="19"/>
      <c r="JN943" s="19"/>
      <c r="JO943" s="19"/>
      <c r="JP943" s="19"/>
      <c r="JQ943" s="19"/>
      <c r="JR943" s="19"/>
      <c r="JS943" s="19"/>
      <c r="JT943" s="19"/>
      <c r="JU943" s="19"/>
      <c r="JV943" s="19"/>
      <c r="JW943" s="19"/>
      <c r="JX943" s="19"/>
      <c r="JY943" s="19"/>
      <c r="JZ943" s="19"/>
      <c r="KA943" s="19"/>
      <c r="KB943" s="19"/>
      <c r="KC943" s="19"/>
      <c r="KD943" s="19"/>
      <c r="KE943" s="19"/>
      <c r="KF943" s="19"/>
      <c r="KG943" s="19"/>
      <c r="KH943" s="19"/>
      <c r="KI943" s="19"/>
      <c r="KJ943" s="19"/>
      <c r="KK943" s="19"/>
      <c r="KL943" s="19"/>
      <c r="KM943" s="19"/>
      <c r="KN943" s="19"/>
      <c r="KO943" s="19"/>
      <c r="KP943" s="19"/>
      <c r="KQ943" s="19"/>
      <c r="KR943" s="19"/>
      <c r="KS943" s="19"/>
      <c r="KT943" s="19"/>
      <c r="KU943" s="19"/>
      <c r="KV943" s="19"/>
      <c r="KW943" s="19"/>
      <c r="KX943" s="19"/>
      <c r="KY943" s="19"/>
      <c r="KZ943" s="19"/>
      <c r="LA943" s="19"/>
      <c r="LB943" s="19"/>
      <c r="LC943" s="19"/>
      <c r="LD943" s="19"/>
      <c r="LE943" s="19"/>
      <c r="LF943" s="19"/>
      <c r="LG943" s="19"/>
      <c r="LH943" s="19"/>
      <c r="LI943" s="19"/>
      <c r="LJ943" s="19"/>
      <c r="LK943" s="19"/>
      <c r="LL943" s="19"/>
      <c r="LM943" s="19"/>
      <c r="LN943" s="19"/>
      <c r="LO943" s="19"/>
      <c r="LP943" s="19"/>
      <c r="LQ943" s="19"/>
      <c r="LR943" s="19"/>
      <c r="LS943" s="19"/>
      <c r="LT943" s="19"/>
      <c r="LU943" s="19"/>
      <c r="LV943" s="19"/>
      <c r="LW943" s="19"/>
      <c r="LX943" s="19"/>
      <c r="LY943" s="19"/>
      <c r="LZ943" s="19"/>
      <c r="MA943" s="19"/>
      <c r="MB943" s="19"/>
      <c r="MC943" s="19"/>
      <c r="MD943" s="19"/>
      <c r="ME943" s="19"/>
      <c r="MF943" s="19"/>
      <c r="MG943" s="19"/>
      <c r="MH943" s="19"/>
      <c r="MI943" s="19"/>
      <c r="MJ943" s="19"/>
      <c r="MK943" s="19"/>
      <c r="ML943" s="19"/>
      <c r="MM943" s="19"/>
      <c r="MN943" s="19"/>
      <c r="MO943" s="19"/>
      <c r="MP943" s="19"/>
      <c r="MQ943" s="19"/>
      <c r="MR943" s="19"/>
      <c r="MS943" s="19"/>
      <c r="MT943" s="19"/>
      <c r="MU943" s="19"/>
      <c r="MV943" s="19"/>
      <c r="MW943" s="19"/>
      <c r="MX943" s="19"/>
      <c r="MY943" s="19"/>
      <c r="MZ943" s="19"/>
      <c r="NA943" s="19"/>
      <c r="NB943" s="19"/>
      <c r="NC943" s="19"/>
      <c r="ND943" s="19"/>
      <c r="NE943" s="19"/>
      <c r="NF943" s="19"/>
      <c r="NG943" s="19"/>
      <c r="NH943" s="19"/>
      <c r="NI943" s="19"/>
      <c r="NJ943" s="19"/>
      <c r="NK943" s="19"/>
      <c r="NL943" s="19"/>
      <c r="NM943" s="19"/>
      <c r="NN943" s="19"/>
      <c r="NO943" s="19"/>
      <c r="NP943" s="19"/>
      <c r="NQ943" s="19"/>
      <c r="NR943" s="19"/>
      <c r="NS943" s="19"/>
      <c r="NT943" s="19"/>
      <c r="NU943" s="19"/>
      <c r="NV943" s="19"/>
      <c r="NW943" s="19"/>
      <c r="NX943" s="19"/>
      <c r="NY943" s="19"/>
      <c r="NZ943" s="19"/>
      <c r="OA943" s="19"/>
      <c r="OB943" s="19"/>
      <c r="OC943" s="19"/>
      <c r="OD943" s="19"/>
      <c r="OE943" s="19"/>
      <c r="OF943" s="19"/>
      <c r="OG943" s="19"/>
      <c r="OH943" s="19"/>
      <c r="OI943" s="19"/>
      <c r="OJ943" s="19"/>
      <c r="OK943" s="19"/>
      <c r="OL943" s="19"/>
      <c r="OM943" s="19"/>
      <c r="ON943" s="19"/>
      <c r="OO943" s="19"/>
      <c r="OP943" s="19"/>
      <c r="OQ943" s="19"/>
      <c r="OR943" s="19"/>
      <c r="OS943" s="19"/>
      <c r="OT943" s="19"/>
      <c r="OU943" s="19"/>
      <c r="OV943" s="19"/>
      <c r="OW943" s="19"/>
      <c r="OX943" s="19"/>
      <c r="OY943" s="19"/>
      <c r="OZ943" s="19"/>
      <c r="PA943" s="19"/>
      <c r="PB943" s="19"/>
      <c r="PC943" s="19"/>
      <c r="PD943" s="19"/>
      <c r="PE943" s="19"/>
      <c r="PF943" s="19"/>
      <c r="PG943" s="19"/>
      <c r="PH943" s="19"/>
      <c r="PI943" s="19"/>
      <c r="PJ943" s="19"/>
      <c r="PK943" s="19"/>
      <c r="PL943" s="19"/>
      <c r="PM943" s="19"/>
      <c r="PN943" s="19"/>
      <c r="PO943" s="19"/>
      <c r="PP943" s="19"/>
      <c r="PQ943" s="19"/>
      <c r="PR943" s="19"/>
      <c r="PS943" s="19"/>
      <c r="PT943" s="19"/>
      <c r="PU943" s="19"/>
      <c r="PV943" s="19"/>
      <c r="PW943" s="19"/>
      <c r="PX943" s="19"/>
      <c r="PY943" s="19"/>
      <c r="PZ943" s="19"/>
      <c r="QA943" s="19"/>
      <c r="QB943" s="19"/>
      <c r="QC943" s="19"/>
      <c r="QD943" s="19"/>
      <c r="QE943" s="19"/>
      <c r="QF943" s="19"/>
      <c r="QG943" s="19"/>
      <c r="QH943" s="19"/>
    </row>
    <row r="944" spans="1:450" s="20" customFormat="1" ht="41.25" customHeight="1" x14ac:dyDescent="0.2">
      <c r="A944" s="43" t="s">
        <v>1214</v>
      </c>
      <c r="B944" s="44"/>
      <c r="C944" s="44"/>
      <c r="D944" s="44"/>
      <c r="E944" s="45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60" t="s">
        <v>579</v>
      </c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 t="s">
        <v>77</v>
      </c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84" t="s">
        <v>78</v>
      </c>
      <c r="AZ944" s="84"/>
      <c r="BA944" s="84"/>
      <c r="BB944" s="84"/>
      <c r="BC944" s="84"/>
      <c r="BD944" s="84"/>
      <c r="BE944" s="60" t="s">
        <v>79</v>
      </c>
      <c r="BF944" s="60"/>
      <c r="BG944" s="60"/>
      <c r="BH944" s="60"/>
      <c r="BI944" s="60"/>
      <c r="BJ944" s="60"/>
      <c r="BK944" s="60"/>
      <c r="BL944" s="60"/>
      <c r="BM944" s="60"/>
      <c r="BN944" s="59" t="s">
        <v>74</v>
      </c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76" t="s">
        <v>22</v>
      </c>
      <c r="BZ944" s="76"/>
      <c r="CA944" s="76"/>
      <c r="CB944" s="76"/>
      <c r="CC944" s="76"/>
      <c r="CD944" s="76"/>
      <c r="CE944" s="62" t="s">
        <v>80</v>
      </c>
      <c r="CF944" s="62"/>
      <c r="CG944" s="62"/>
      <c r="CH944" s="62"/>
      <c r="CI944" s="62"/>
      <c r="CJ944" s="62"/>
      <c r="CK944" s="62"/>
      <c r="CL944" s="62"/>
      <c r="CM944" s="62"/>
      <c r="CN944" s="61">
        <v>1700000</v>
      </c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59" t="s">
        <v>637</v>
      </c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 t="s">
        <v>647</v>
      </c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62" t="s">
        <v>102</v>
      </c>
      <c r="EA944" s="62"/>
      <c r="EB944" s="62"/>
      <c r="EC944" s="62"/>
      <c r="ED944" s="62"/>
      <c r="EE944" s="62"/>
      <c r="EF944" s="62"/>
      <c r="EG944" s="62"/>
      <c r="EH944" s="62"/>
      <c r="EI944" s="62"/>
      <c r="EJ944" s="62"/>
      <c r="EK944" s="62"/>
      <c r="EL944" s="62" t="s">
        <v>103</v>
      </c>
      <c r="EM944" s="62"/>
      <c r="EN944" s="62"/>
      <c r="EO944" s="62"/>
      <c r="EP944" s="62"/>
      <c r="EQ944" s="62"/>
      <c r="ER944" s="62"/>
      <c r="ES944" s="62"/>
      <c r="ET944" s="62"/>
      <c r="EU944" s="62"/>
      <c r="EV944" s="62"/>
      <c r="EW944" s="62"/>
      <c r="EX944" s="62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  <c r="HV944" s="19"/>
      <c r="HW944" s="19"/>
      <c r="HX944" s="19"/>
      <c r="HY944" s="19"/>
      <c r="HZ944" s="19"/>
      <c r="IA944" s="19"/>
      <c r="IB944" s="19"/>
      <c r="IC944" s="19"/>
      <c r="ID944" s="19"/>
      <c r="IE944" s="19"/>
      <c r="IF944" s="19"/>
      <c r="IG944" s="19"/>
      <c r="IH944" s="19"/>
      <c r="II944" s="19"/>
      <c r="IJ944" s="19"/>
      <c r="IK944" s="19"/>
      <c r="IL944" s="19"/>
      <c r="IM944" s="19"/>
      <c r="IN944" s="19"/>
      <c r="IO944" s="19"/>
      <c r="IP944" s="19"/>
      <c r="IQ944" s="19"/>
      <c r="IR944" s="19"/>
      <c r="IS944" s="19"/>
      <c r="IT944" s="19"/>
      <c r="IU944" s="19"/>
      <c r="IV944" s="19"/>
      <c r="IW944" s="19"/>
      <c r="IX944" s="19"/>
      <c r="IY944" s="19"/>
      <c r="IZ944" s="19"/>
      <c r="JA944" s="19"/>
      <c r="JB944" s="19"/>
      <c r="JC944" s="19"/>
      <c r="JD944" s="19"/>
      <c r="JE944" s="19"/>
      <c r="JF944" s="19"/>
      <c r="JG944" s="19"/>
      <c r="JH944" s="19"/>
      <c r="JI944" s="19"/>
      <c r="JJ944" s="19"/>
      <c r="JK944" s="19"/>
      <c r="JL944" s="19"/>
      <c r="JM944" s="19"/>
      <c r="JN944" s="19"/>
      <c r="JO944" s="19"/>
      <c r="JP944" s="19"/>
      <c r="JQ944" s="19"/>
      <c r="JR944" s="19"/>
      <c r="JS944" s="19"/>
      <c r="JT944" s="19"/>
      <c r="JU944" s="19"/>
      <c r="JV944" s="19"/>
      <c r="JW944" s="19"/>
      <c r="JX944" s="19"/>
      <c r="JY944" s="19"/>
      <c r="JZ944" s="19"/>
      <c r="KA944" s="19"/>
      <c r="KB944" s="19"/>
      <c r="KC944" s="19"/>
      <c r="KD944" s="19"/>
      <c r="KE944" s="19"/>
      <c r="KF944" s="19"/>
      <c r="KG944" s="19"/>
      <c r="KH944" s="19"/>
      <c r="KI944" s="19"/>
      <c r="KJ944" s="19"/>
      <c r="KK944" s="19"/>
      <c r="KL944" s="19"/>
      <c r="KM944" s="19"/>
      <c r="KN944" s="19"/>
      <c r="KO944" s="19"/>
      <c r="KP944" s="19"/>
      <c r="KQ944" s="19"/>
      <c r="KR944" s="19"/>
      <c r="KS944" s="19"/>
      <c r="KT944" s="19"/>
      <c r="KU944" s="19"/>
      <c r="KV944" s="19"/>
      <c r="KW944" s="19"/>
      <c r="KX944" s="19"/>
      <c r="KY944" s="19"/>
      <c r="KZ944" s="19"/>
      <c r="LA944" s="19"/>
      <c r="LB944" s="19"/>
      <c r="LC944" s="19"/>
      <c r="LD944" s="19"/>
      <c r="LE944" s="19"/>
      <c r="LF944" s="19"/>
      <c r="LG944" s="19"/>
      <c r="LH944" s="19"/>
      <c r="LI944" s="19"/>
      <c r="LJ944" s="19"/>
      <c r="LK944" s="19"/>
      <c r="LL944" s="19"/>
      <c r="LM944" s="19"/>
      <c r="LN944" s="19"/>
      <c r="LO944" s="19"/>
      <c r="LP944" s="19"/>
      <c r="LQ944" s="19"/>
      <c r="LR944" s="19"/>
      <c r="LS944" s="19"/>
      <c r="LT944" s="19"/>
      <c r="LU944" s="19"/>
      <c r="LV944" s="19"/>
      <c r="LW944" s="19"/>
      <c r="LX944" s="19"/>
      <c r="LY944" s="19"/>
      <c r="LZ944" s="19"/>
      <c r="MA944" s="19"/>
      <c r="MB944" s="19"/>
      <c r="MC944" s="19"/>
      <c r="MD944" s="19"/>
      <c r="ME944" s="19"/>
      <c r="MF944" s="19"/>
      <c r="MG944" s="19"/>
      <c r="MH944" s="19"/>
      <c r="MI944" s="19"/>
      <c r="MJ944" s="19"/>
      <c r="MK944" s="19"/>
      <c r="ML944" s="19"/>
      <c r="MM944" s="19"/>
      <c r="MN944" s="19"/>
      <c r="MO944" s="19"/>
      <c r="MP944" s="19"/>
      <c r="MQ944" s="19"/>
      <c r="MR944" s="19"/>
      <c r="MS944" s="19"/>
      <c r="MT944" s="19"/>
      <c r="MU944" s="19"/>
      <c r="MV944" s="19"/>
      <c r="MW944" s="19"/>
      <c r="MX944" s="19"/>
      <c r="MY944" s="19"/>
      <c r="MZ944" s="19"/>
      <c r="NA944" s="19"/>
      <c r="NB944" s="19"/>
      <c r="NC944" s="19"/>
      <c r="ND944" s="19"/>
      <c r="NE944" s="19"/>
      <c r="NF944" s="19"/>
      <c r="NG944" s="19"/>
      <c r="NH944" s="19"/>
      <c r="NI944" s="19"/>
      <c r="NJ944" s="19"/>
      <c r="NK944" s="19"/>
      <c r="NL944" s="19"/>
      <c r="NM944" s="19"/>
      <c r="NN944" s="19"/>
      <c r="NO944" s="19"/>
      <c r="NP944" s="19"/>
      <c r="NQ944" s="19"/>
      <c r="NR944" s="19"/>
      <c r="NS944" s="19"/>
      <c r="NT944" s="19"/>
      <c r="NU944" s="19"/>
      <c r="NV944" s="19"/>
      <c r="NW944" s="19"/>
      <c r="NX944" s="19"/>
      <c r="NY944" s="19"/>
      <c r="NZ944" s="19"/>
      <c r="OA944" s="19"/>
      <c r="OB944" s="19"/>
      <c r="OC944" s="19"/>
      <c r="OD944" s="19"/>
      <c r="OE944" s="19"/>
      <c r="OF944" s="19"/>
      <c r="OG944" s="19"/>
      <c r="OH944" s="19"/>
      <c r="OI944" s="19"/>
      <c r="OJ944" s="19"/>
      <c r="OK944" s="19"/>
      <c r="OL944" s="19"/>
      <c r="OM944" s="19"/>
      <c r="ON944" s="19"/>
      <c r="OO944" s="19"/>
      <c r="OP944" s="19"/>
      <c r="OQ944" s="19"/>
      <c r="OR944" s="19"/>
      <c r="OS944" s="19"/>
      <c r="OT944" s="19"/>
      <c r="OU944" s="19"/>
      <c r="OV944" s="19"/>
      <c r="OW944" s="19"/>
      <c r="OX944" s="19"/>
      <c r="OY944" s="19"/>
      <c r="OZ944" s="19"/>
      <c r="PA944" s="19"/>
      <c r="PB944" s="19"/>
      <c r="PC944" s="19"/>
      <c r="PD944" s="19"/>
      <c r="PE944" s="19"/>
      <c r="PF944" s="19"/>
      <c r="PG944" s="19"/>
      <c r="PH944" s="19"/>
      <c r="PI944" s="19"/>
      <c r="PJ944" s="19"/>
      <c r="PK944" s="19"/>
      <c r="PL944" s="19"/>
      <c r="PM944" s="19"/>
      <c r="PN944" s="19"/>
      <c r="PO944" s="19"/>
      <c r="PP944" s="19"/>
      <c r="PQ944" s="19"/>
      <c r="PR944" s="19"/>
      <c r="PS944" s="19"/>
      <c r="PT944" s="19"/>
      <c r="PU944" s="19"/>
      <c r="PV944" s="19"/>
      <c r="PW944" s="19"/>
      <c r="PX944" s="19"/>
      <c r="PY944" s="19"/>
      <c r="PZ944" s="19"/>
      <c r="QA944" s="19"/>
      <c r="QB944" s="19"/>
      <c r="QC944" s="19"/>
      <c r="QD944" s="19"/>
      <c r="QE944" s="19"/>
      <c r="QF944" s="19"/>
      <c r="QG944" s="19"/>
      <c r="QH944" s="19"/>
    </row>
    <row r="945" spans="1:450" s="20" customFormat="1" ht="40.5" customHeight="1" x14ac:dyDescent="0.2">
      <c r="A945" s="43" t="s">
        <v>1215</v>
      </c>
      <c r="B945" s="44"/>
      <c r="C945" s="44"/>
      <c r="D945" s="44"/>
      <c r="E945" s="45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60" t="s">
        <v>567</v>
      </c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 t="s">
        <v>77</v>
      </c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84" t="s">
        <v>94</v>
      </c>
      <c r="AZ945" s="84"/>
      <c r="BA945" s="84"/>
      <c r="BB945" s="84"/>
      <c r="BC945" s="84"/>
      <c r="BD945" s="84"/>
      <c r="BE945" s="60" t="s">
        <v>95</v>
      </c>
      <c r="BF945" s="60"/>
      <c r="BG945" s="60"/>
      <c r="BH945" s="60"/>
      <c r="BI945" s="60"/>
      <c r="BJ945" s="60"/>
      <c r="BK945" s="60"/>
      <c r="BL945" s="60"/>
      <c r="BM945" s="60"/>
      <c r="BN945" s="81">
        <v>145</v>
      </c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76" t="s">
        <v>22</v>
      </c>
      <c r="BZ945" s="76"/>
      <c r="CA945" s="76"/>
      <c r="CB945" s="76"/>
      <c r="CC945" s="76"/>
      <c r="CD945" s="76"/>
      <c r="CE945" s="62" t="s">
        <v>80</v>
      </c>
      <c r="CF945" s="62"/>
      <c r="CG945" s="62"/>
      <c r="CH945" s="62"/>
      <c r="CI945" s="62"/>
      <c r="CJ945" s="62"/>
      <c r="CK945" s="62"/>
      <c r="CL945" s="62"/>
      <c r="CM945" s="62"/>
      <c r="CN945" s="61">
        <v>3500000</v>
      </c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59" t="s">
        <v>637</v>
      </c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 t="s">
        <v>647</v>
      </c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62" t="s">
        <v>102</v>
      </c>
      <c r="EA945" s="62"/>
      <c r="EB945" s="62"/>
      <c r="EC945" s="62"/>
      <c r="ED945" s="62"/>
      <c r="EE945" s="62"/>
      <c r="EF945" s="62"/>
      <c r="EG945" s="62"/>
      <c r="EH945" s="62"/>
      <c r="EI945" s="62"/>
      <c r="EJ945" s="62"/>
      <c r="EK945" s="62"/>
      <c r="EL945" s="62" t="s">
        <v>103</v>
      </c>
      <c r="EM945" s="62"/>
      <c r="EN945" s="62"/>
      <c r="EO945" s="62"/>
      <c r="EP945" s="62"/>
      <c r="EQ945" s="62"/>
      <c r="ER945" s="62"/>
      <c r="ES945" s="62"/>
      <c r="ET945" s="62"/>
      <c r="EU945" s="62"/>
      <c r="EV945" s="62"/>
      <c r="EW945" s="62"/>
      <c r="EX945" s="62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  <c r="HV945" s="19"/>
      <c r="HW945" s="19"/>
      <c r="HX945" s="19"/>
      <c r="HY945" s="19"/>
      <c r="HZ945" s="19"/>
      <c r="IA945" s="19"/>
      <c r="IB945" s="19"/>
      <c r="IC945" s="19"/>
      <c r="ID945" s="19"/>
      <c r="IE945" s="19"/>
      <c r="IF945" s="19"/>
      <c r="IG945" s="19"/>
      <c r="IH945" s="19"/>
      <c r="II945" s="19"/>
      <c r="IJ945" s="19"/>
      <c r="IK945" s="19"/>
      <c r="IL945" s="19"/>
      <c r="IM945" s="19"/>
      <c r="IN945" s="19"/>
      <c r="IO945" s="19"/>
      <c r="IP945" s="19"/>
      <c r="IQ945" s="19"/>
      <c r="IR945" s="19"/>
      <c r="IS945" s="19"/>
      <c r="IT945" s="19"/>
      <c r="IU945" s="19"/>
      <c r="IV945" s="19"/>
      <c r="IW945" s="19"/>
      <c r="IX945" s="19"/>
      <c r="IY945" s="19"/>
      <c r="IZ945" s="19"/>
      <c r="JA945" s="19"/>
      <c r="JB945" s="19"/>
      <c r="JC945" s="19"/>
      <c r="JD945" s="19"/>
      <c r="JE945" s="19"/>
      <c r="JF945" s="19"/>
      <c r="JG945" s="19"/>
      <c r="JH945" s="19"/>
      <c r="JI945" s="19"/>
      <c r="JJ945" s="19"/>
      <c r="JK945" s="19"/>
      <c r="JL945" s="19"/>
      <c r="JM945" s="19"/>
      <c r="JN945" s="19"/>
      <c r="JO945" s="19"/>
      <c r="JP945" s="19"/>
      <c r="JQ945" s="19"/>
      <c r="JR945" s="19"/>
      <c r="JS945" s="19"/>
      <c r="JT945" s="19"/>
      <c r="JU945" s="19"/>
      <c r="JV945" s="19"/>
      <c r="JW945" s="19"/>
      <c r="JX945" s="19"/>
      <c r="JY945" s="19"/>
      <c r="JZ945" s="19"/>
      <c r="KA945" s="19"/>
      <c r="KB945" s="19"/>
      <c r="KC945" s="19"/>
      <c r="KD945" s="19"/>
      <c r="KE945" s="19"/>
      <c r="KF945" s="19"/>
      <c r="KG945" s="19"/>
      <c r="KH945" s="19"/>
      <c r="KI945" s="19"/>
      <c r="KJ945" s="19"/>
      <c r="KK945" s="19"/>
      <c r="KL945" s="19"/>
      <c r="KM945" s="19"/>
      <c r="KN945" s="19"/>
      <c r="KO945" s="19"/>
      <c r="KP945" s="19"/>
      <c r="KQ945" s="19"/>
      <c r="KR945" s="19"/>
      <c r="KS945" s="19"/>
      <c r="KT945" s="19"/>
      <c r="KU945" s="19"/>
      <c r="KV945" s="19"/>
      <c r="KW945" s="19"/>
      <c r="KX945" s="19"/>
      <c r="KY945" s="19"/>
      <c r="KZ945" s="19"/>
      <c r="LA945" s="19"/>
      <c r="LB945" s="19"/>
      <c r="LC945" s="19"/>
      <c r="LD945" s="19"/>
      <c r="LE945" s="19"/>
      <c r="LF945" s="19"/>
      <c r="LG945" s="19"/>
      <c r="LH945" s="19"/>
      <c r="LI945" s="19"/>
      <c r="LJ945" s="19"/>
      <c r="LK945" s="19"/>
      <c r="LL945" s="19"/>
      <c r="LM945" s="19"/>
      <c r="LN945" s="19"/>
      <c r="LO945" s="19"/>
      <c r="LP945" s="19"/>
      <c r="LQ945" s="19"/>
      <c r="LR945" s="19"/>
      <c r="LS945" s="19"/>
      <c r="LT945" s="19"/>
      <c r="LU945" s="19"/>
      <c r="LV945" s="19"/>
      <c r="LW945" s="19"/>
      <c r="LX945" s="19"/>
      <c r="LY945" s="19"/>
      <c r="LZ945" s="19"/>
      <c r="MA945" s="19"/>
      <c r="MB945" s="19"/>
      <c r="MC945" s="19"/>
      <c r="MD945" s="19"/>
      <c r="ME945" s="19"/>
      <c r="MF945" s="19"/>
      <c r="MG945" s="19"/>
      <c r="MH945" s="19"/>
      <c r="MI945" s="19"/>
      <c r="MJ945" s="19"/>
      <c r="MK945" s="19"/>
      <c r="ML945" s="19"/>
      <c r="MM945" s="19"/>
      <c r="MN945" s="19"/>
      <c r="MO945" s="19"/>
      <c r="MP945" s="19"/>
      <c r="MQ945" s="19"/>
      <c r="MR945" s="19"/>
      <c r="MS945" s="19"/>
      <c r="MT945" s="19"/>
      <c r="MU945" s="19"/>
      <c r="MV945" s="19"/>
      <c r="MW945" s="19"/>
      <c r="MX945" s="19"/>
      <c r="MY945" s="19"/>
      <c r="MZ945" s="19"/>
      <c r="NA945" s="19"/>
      <c r="NB945" s="19"/>
      <c r="NC945" s="19"/>
      <c r="ND945" s="19"/>
      <c r="NE945" s="19"/>
      <c r="NF945" s="19"/>
      <c r="NG945" s="19"/>
      <c r="NH945" s="19"/>
      <c r="NI945" s="19"/>
      <c r="NJ945" s="19"/>
      <c r="NK945" s="19"/>
      <c r="NL945" s="19"/>
      <c r="NM945" s="19"/>
      <c r="NN945" s="19"/>
      <c r="NO945" s="19"/>
      <c r="NP945" s="19"/>
      <c r="NQ945" s="19"/>
      <c r="NR945" s="19"/>
      <c r="NS945" s="19"/>
      <c r="NT945" s="19"/>
      <c r="NU945" s="19"/>
      <c r="NV945" s="19"/>
      <c r="NW945" s="19"/>
      <c r="NX945" s="19"/>
      <c r="NY945" s="19"/>
      <c r="NZ945" s="19"/>
      <c r="OA945" s="19"/>
      <c r="OB945" s="19"/>
      <c r="OC945" s="19"/>
      <c r="OD945" s="19"/>
      <c r="OE945" s="19"/>
      <c r="OF945" s="19"/>
      <c r="OG945" s="19"/>
      <c r="OH945" s="19"/>
      <c r="OI945" s="19"/>
      <c r="OJ945" s="19"/>
      <c r="OK945" s="19"/>
      <c r="OL945" s="19"/>
      <c r="OM945" s="19"/>
      <c r="ON945" s="19"/>
      <c r="OO945" s="19"/>
      <c r="OP945" s="19"/>
      <c r="OQ945" s="19"/>
      <c r="OR945" s="19"/>
      <c r="OS945" s="19"/>
      <c r="OT945" s="19"/>
      <c r="OU945" s="19"/>
      <c r="OV945" s="19"/>
      <c r="OW945" s="19"/>
      <c r="OX945" s="19"/>
      <c r="OY945" s="19"/>
      <c r="OZ945" s="19"/>
      <c r="PA945" s="19"/>
      <c r="PB945" s="19"/>
      <c r="PC945" s="19"/>
      <c r="PD945" s="19"/>
      <c r="PE945" s="19"/>
      <c r="PF945" s="19"/>
      <c r="PG945" s="19"/>
      <c r="PH945" s="19"/>
      <c r="PI945" s="19"/>
      <c r="PJ945" s="19"/>
      <c r="PK945" s="19"/>
      <c r="PL945" s="19"/>
      <c r="PM945" s="19"/>
      <c r="PN945" s="19"/>
      <c r="PO945" s="19"/>
      <c r="PP945" s="19"/>
      <c r="PQ945" s="19"/>
      <c r="PR945" s="19"/>
      <c r="PS945" s="19"/>
      <c r="PT945" s="19"/>
      <c r="PU945" s="19"/>
      <c r="PV945" s="19"/>
      <c r="PW945" s="19"/>
      <c r="PX945" s="19"/>
      <c r="PY945" s="19"/>
      <c r="PZ945" s="19"/>
      <c r="QA945" s="19"/>
      <c r="QB945" s="19"/>
      <c r="QC945" s="19"/>
      <c r="QD945" s="19"/>
      <c r="QE945" s="19"/>
      <c r="QF945" s="19"/>
      <c r="QG945" s="19"/>
      <c r="QH945" s="19"/>
    </row>
    <row r="946" spans="1:450" s="20" customFormat="1" ht="40.5" customHeight="1" x14ac:dyDescent="0.2">
      <c r="A946" s="43" t="s">
        <v>1216</v>
      </c>
      <c r="B946" s="44"/>
      <c r="C946" s="44"/>
      <c r="D946" s="44"/>
      <c r="E946" s="45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60" t="s">
        <v>558</v>
      </c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 t="s">
        <v>77</v>
      </c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84" t="s">
        <v>94</v>
      </c>
      <c r="AZ946" s="84"/>
      <c r="BA946" s="84"/>
      <c r="BB946" s="84"/>
      <c r="BC946" s="84"/>
      <c r="BD946" s="84"/>
      <c r="BE946" s="60" t="s">
        <v>95</v>
      </c>
      <c r="BF946" s="60"/>
      <c r="BG946" s="60"/>
      <c r="BH946" s="60"/>
      <c r="BI946" s="60"/>
      <c r="BJ946" s="60"/>
      <c r="BK946" s="60"/>
      <c r="BL946" s="60"/>
      <c r="BM946" s="60"/>
      <c r="BN946" s="80">
        <f>700</f>
        <v>700</v>
      </c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76" t="s">
        <v>22</v>
      </c>
      <c r="BZ946" s="76"/>
      <c r="CA946" s="76"/>
      <c r="CB946" s="76"/>
      <c r="CC946" s="76"/>
      <c r="CD946" s="76"/>
      <c r="CE946" s="62" t="s">
        <v>80</v>
      </c>
      <c r="CF946" s="62"/>
      <c r="CG946" s="62"/>
      <c r="CH946" s="62"/>
      <c r="CI946" s="62"/>
      <c r="CJ946" s="62"/>
      <c r="CK946" s="62"/>
      <c r="CL946" s="62"/>
      <c r="CM946" s="62"/>
      <c r="CN946" s="85">
        <v>1000000</v>
      </c>
      <c r="CO946" s="85"/>
      <c r="CP946" s="85"/>
      <c r="CQ946" s="85"/>
      <c r="CR946" s="85"/>
      <c r="CS946" s="85"/>
      <c r="CT946" s="85"/>
      <c r="CU946" s="85"/>
      <c r="CV946" s="85"/>
      <c r="CW946" s="85"/>
      <c r="CX946" s="85"/>
      <c r="CY946" s="85"/>
      <c r="CZ946" s="85"/>
      <c r="DA946" s="85"/>
      <c r="DB946" s="59" t="s">
        <v>637</v>
      </c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 t="s">
        <v>647</v>
      </c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62" t="s">
        <v>86</v>
      </c>
      <c r="EA946" s="62"/>
      <c r="EB946" s="62"/>
      <c r="EC946" s="62"/>
      <c r="ED946" s="62"/>
      <c r="EE946" s="62"/>
      <c r="EF946" s="62"/>
      <c r="EG946" s="62"/>
      <c r="EH946" s="62"/>
      <c r="EI946" s="62"/>
      <c r="EJ946" s="62"/>
      <c r="EK946" s="62"/>
      <c r="EL946" s="62" t="s">
        <v>84</v>
      </c>
      <c r="EM946" s="62"/>
      <c r="EN946" s="62"/>
      <c r="EO946" s="62"/>
      <c r="EP946" s="62"/>
      <c r="EQ946" s="62"/>
      <c r="ER946" s="62"/>
      <c r="ES946" s="62"/>
      <c r="ET946" s="62"/>
      <c r="EU946" s="62"/>
      <c r="EV946" s="62"/>
      <c r="EW946" s="62"/>
      <c r="EX946" s="62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  <c r="HV946" s="19"/>
      <c r="HW946" s="19"/>
      <c r="HX946" s="19"/>
      <c r="HY946" s="19"/>
      <c r="HZ946" s="19"/>
      <c r="IA946" s="19"/>
      <c r="IB946" s="19"/>
      <c r="IC946" s="19"/>
      <c r="ID946" s="19"/>
      <c r="IE946" s="19"/>
      <c r="IF946" s="19"/>
      <c r="IG946" s="19"/>
      <c r="IH946" s="19"/>
      <c r="II946" s="19"/>
      <c r="IJ946" s="19"/>
      <c r="IK946" s="19"/>
      <c r="IL946" s="19"/>
      <c r="IM946" s="19"/>
      <c r="IN946" s="19"/>
      <c r="IO946" s="19"/>
      <c r="IP946" s="19"/>
      <c r="IQ946" s="19"/>
      <c r="IR946" s="19"/>
      <c r="IS946" s="19"/>
      <c r="IT946" s="19"/>
      <c r="IU946" s="19"/>
      <c r="IV946" s="19"/>
      <c r="IW946" s="19"/>
      <c r="IX946" s="19"/>
      <c r="IY946" s="19"/>
      <c r="IZ946" s="19"/>
      <c r="JA946" s="19"/>
      <c r="JB946" s="19"/>
      <c r="JC946" s="19"/>
      <c r="JD946" s="19"/>
      <c r="JE946" s="19"/>
      <c r="JF946" s="19"/>
      <c r="JG946" s="19"/>
      <c r="JH946" s="19"/>
      <c r="JI946" s="19"/>
      <c r="JJ946" s="19"/>
      <c r="JK946" s="19"/>
      <c r="JL946" s="19"/>
      <c r="JM946" s="19"/>
      <c r="JN946" s="19"/>
      <c r="JO946" s="19"/>
      <c r="JP946" s="19"/>
      <c r="JQ946" s="19"/>
      <c r="JR946" s="19"/>
      <c r="JS946" s="19"/>
      <c r="JT946" s="19"/>
      <c r="JU946" s="19"/>
      <c r="JV946" s="19"/>
      <c r="JW946" s="19"/>
      <c r="JX946" s="19"/>
      <c r="JY946" s="19"/>
      <c r="JZ946" s="19"/>
      <c r="KA946" s="19"/>
      <c r="KB946" s="19"/>
      <c r="KC946" s="19"/>
      <c r="KD946" s="19"/>
      <c r="KE946" s="19"/>
      <c r="KF946" s="19"/>
      <c r="KG946" s="19"/>
      <c r="KH946" s="19"/>
      <c r="KI946" s="19"/>
      <c r="KJ946" s="19"/>
      <c r="KK946" s="19"/>
      <c r="KL946" s="19"/>
      <c r="KM946" s="19"/>
      <c r="KN946" s="19"/>
      <c r="KO946" s="19"/>
      <c r="KP946" s="19"/>
      <c r="KQ946" s="19"/>
      <c r="KR946" s="19"/>
      <c r="KS946" s="19"/>
      <c r="KT946" s="19"/>
      <c r="KU946" s="19"/>
      <c r="KV946" s="19"/>
      <c r="KW946" s="19"/>
      <c r="KX946" s="19"/>
      <c r="KY946" s="19"/>
      <c r="KZ946" s="19"/>
      <c r="LA946" s="19"/>
      <c r="LB946" s="19"/>
      <c r="LC946" s="19"/>
      <c r="LD946" s="19"/>
      <c r="LE946" s="19"/>
      <c r="LF946" s="19"/>
      <c r="LG946" s="19"/>
      <c r="LH946" s="19"/>
      <c r="LI946" s="19"/>
      <c r="LJ946" s="19"/>
      <c r="LK946" s="19"/>
      <c r="LL946" s="19"/>
      <c r="LM946" s="19"/>
      <c r="LN946" s="19"/>
      <c r="LO946" s="19"/>
      <c r="LP946" s="19"/>
      <c r="LQ946" s="19"/>
      <c r="LR946" s="19"/>
      <c r="LS946" s="19"/>
      <c r="LT946" s="19"/>
      <c r="LU946" s="19"/>
      <c r="LV946" s="19"/>
      <c r="LW946" s="19"/>
      <c r="LX946" s="19"/>
      <c r="LY946" s="19"/>
      <c r="LZ946" s="19"/>
      <c r="MA946" s="19"/>
      <c r="MB946" s="19"/>
      <c r="MC946" s="19"/>
      <c r="MD946" s="19"/>
      <c r="ME946" s="19"/>
      <c r="MF946" s="19"/>
      <c r="MG946" s="19"/>
      <c r="MH946" s="19"/>
      <c r="MI946" s="19"/>
      <c r="MJ946" s="19"/>
      <c r="MK946" s="19"/>
      <c r="ML946" s="19"/>
      <c r="MM946" s="19"/>
      <c r="MN946" s="19"/>
      <c r="MO946" s="19"/>
      <c r="MP946" s="19"/>
      <c r="MQ946" s="19"/>
      <c r="MR946" s="19"/>
      <c r="MS946" s="19"/>
      <c r="MT946" s="19"/>
      <c r="MU946" s="19"/>
      <c r="MV946" s="19"/>
      <c r="MW946" s="19"/>
      <c r="MX946" s="19"/>
      <c r="MY946" s="19"/>
      <c r="MZ946" s="19"/>
      <c r="NA946" s="19"/>
      <c r="NB946" s="19"/>
      <c r="NC946" s="19"/>
      <c r="ND946" s="19"/>
      <c r="NE946" s="19"/>
      <c r="NF946" s="19"/>
      <c r="NG946" s="19"/>
      <c r="NH946" s="19"/>
      <c r="NI946" s="19"/>
      <c r="NJ946" s="19"/>
      <c r="NK946" s="19"/>
      <c r="NL946" s="19"/>
      <c r="NM946" s="19"/>
      <c r="NN946" s="19"/>
      <c r="NO946" s="19"/>
      <c r="NP946" s="19"/>
      <c r="NQ946" s="19"/>
      <c r="NR946" s="19"/>
      <c r="NS946" s="19"/>
      <c r="NT946" s="19"/>
      <c r="NU946" s="19"/>
      <c r="NV946" s="19"/>
      <c r="NW946" s="19"/>
      <c r="NX946" s="19"/>
      <c r="NY946" s="19"/>
      <c r="NZ946" s="19"/>
      <c r="OA946" s="19"/>
      <c r="OB946" s="19"/>
      <c r="OC946" s="19"/>
      <c r="OD946" s="19"/>
      <c r="OE946" s="19"/>
      <c r="OF946" s="19"/>
      <c r="OG946" s="19"/>
      <c r="OH946" s="19"/>
      <c r="OI946" s="19"/>
      <c r="OJ946" s="19"/>
      <c r="OK946" s="19"/>
      <c r="OL946" s="19"/>
      <c r="OM946" s="19"/>
      <c r="ON946" s="19"/>
      <c r="OO946" s="19"/>
      <c r="OP946" s="19"/>
      <c r="OQ946" s="19"/>
      <c r="OR946" s="19"/>
      <c r="OS946" s="19"/>
      <c r="OT946" s="19"/>
      <c r="OU946" s="19"/>
      <c r="OV946" s="19"/>
      <c r="OW946" s="19"/>
      <c r="OX946" s="19"/>
      <c r="OY946" s="19"/>
      <c r="OZ946" s="19"/>
      <c r="PA946" s="19"/>
      <c r="PB946" s="19"/>
      <c r="PC946" s="19"/>
      <c r="PD946" s="19"/>
      <c r="PE946" s="19"/>
      <c r="PF946" s="19"/>
      <c r="PG946" s="19"/>
      <c r="PH946" s="19"/>
      <c r="PI946" s="19"/>
      <c r="PJ946" s="19"/>
      <c r="PK946" s="19"/>
      <c r="PL946" s="19"/>
      <c r="PM946" s="19"/>
      <c r="PN946" s="19"/>
      <c r="PO946" s="19"/>
      <c r="PP946" s="19"/>
      <c r="PQ946" s="19"/>
      <c r="PR946" s="19"/>
      <c r="PS946" s="19"/>
      <c r="PT946" s="19"/>
      <c r="PU946" s="19"/>
      <c r="PV946" s="19"/>
      <c r="PW946" s="19"/>
      <c r="PX946" s="19"/>
      <c r="PY946" s="19"/>
      <c r="PZ946" s="19"/>
      <c r="QA946" s="19"/>
      <c r="QB946" s="19"/>
      <c r="QC946" s="19"/>
      <c r="QD946" s="19"/>
      <c r="QE946" s="19"/>
      <c r="QF946" s="19"/>
      <c r="QG946" s="19"/>
      <c r="QH946" s="19"/>
    </row>
    <row r="947" spans="1:450" s="20" customFormat="1" ht="53.25" customHeight="1" x14ac:dyDescent="0.2">
      <c r="A947" s="43" t="s">
        <v>1217</v>
      </c>
      <c r="B947" s="44"/>
      <c r="C947" s="44"/>
      <c r="D947" s="44"/>
      <c r="E947" s="45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60" t="s">
        <v>620</v>
      </c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 t="s">
        <v>77</v>
      </c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84" t="s">
        <v>78</v>
      </c>
      <c r="AZ947" s="84"/>
      <c r="BA947" s="84"/>
      <c r="BB947" s="84"/>
      <c r="BC947" s="84"/>
      <c r="BD947" s="84"/>
      <c r="BE947" s="60" t="s">
        <v>79</v>
      </c>
      <c r="BF947" s="60"/>
      <c r="BG947" s="60"/>
      <c r="BH947" s="60"/>
      <c r="BI947" s="60"/>
      <c r="BJ947" s="60"/>
      <c r="BK947" s="60"/>
      <c r="BL947" s="60"/>
      <c r="BM947" s="60"/>
      <c r="BN947" s="76" t="s">
        <v>74</v>
      </c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76" t="s">
        <v>22</v>
      </c>
      <c r="BZ947" s="76"/>
      <c r="CA947" s="76"/>
      <c r="CB947" s="76"/>
      <c r="CC947" s="76"/>
      <c r="CD947" s="76"/>
      <c r="CE947" s="62" t="s">
        <v>80</v>
      </c>
      <c r="CF947" s="62"/>
      <c r="CG947" s="62"/>
      <c r="CH947" s="62"/>
      <c r="CI947" s="62"/>
      <c r="CJ947" s="62"/>
      <c r="CK947" s="62"/>
      <c r="CL947" s="62"/>
      <c r="CM947" s="62"/>
      <c r="CN947" s="61">
        <v>2500000</v>
      </c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59" t="s">
        <v>637</v>
      </c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 t="s">
        <v>647</v>
      </c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62" t="s">
        <v>102</v>
      </c>
      <c r="EA947" s="62"/>
      <c r="EB947" s="62"/>
      <c r="EC947" s="62"/>
      <c r="ED947" s="62"/>
      <c r="EE947" s="62"/>
      <c r="EF947" s="62"/>
      <c r="EG947" s="62"/>
      <c r="EH947" s="62"/>
      <c r="EI947" s="62"/>
      <c r="EJ947" s="62"/>
      <c r="EK947" s="62"/>
      <c r="EL947" s="62" t="s">
        <v>103</v>
      </c>
      <c r="EM947" s="62"/>
      <c r="EN947" s="62"/>
      <c r="EO947" s="62"/>
      <c r="EP947" s="62"/>
      <c r="EQ947" s="62"/>
      <c r="ER947" s="62"/>
      <c r="ES947" s="62"/>
      <c r="ET947" s="62"/>
      <c r="EU947" s="62"/>
      <c r="EV947" s="62"/>
      <c r="EW947" s="62"/>
      <c r="EX947" s="62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  <c r="HV947" s="19"/>
      <c r="HW947" s="19"/>
      <c r="HX947" s="19"/>
      <c r="HY947" s="19"/>
      <c r="HZ947" s="19"/>
      <c r="IA947" s="19"/>
      <c r="IB947" s="19"/>
      <c r="IC947" s="19"/>
      <c r="ID947" s="19"/>
      <c r="IE947" s="19"/>
      <c r="IF947" s="19"/>
      <c r="IG947" s="19"/>
      <c r="IH947" s="19"/>
      <c r="II947" s="19"/>
      <c r="IJ947" s="19"/>
      <c r="IK947" s="19"/>
      <c r="IL947" s="19"/>
      <c r="IM947" s="19"/>
      <c r="IN947" s="19"/>
      <c r="IO947" s="19"/>
      <c r="IP947" s="19"/>
      <c r="IQ947" s="19"/>
      <c r="IR947" s="19"/>
      <c r="IS947" s="19"/>
      <c r="IT947" s="19"/>
      <c r="IU947" s="19"/>
      <c r="IV947" s="19"/>
      <c r="IW947" s="19"/>
      <c r="IX947" s="19"/>
      <c r="IY947" s="19"/>
      <c r="IZ947" s="19"/>
      <c r="JA947" s="19"/>
      <c r="JB947" s="19"/>
      <c r="JC947" s="19"/>
      <c r="JD947" s="19"/>
      <c r="JE947" s="19"/>
      <c r="JF947" s="19"/>
      <c r="JG947" s="19"/>
      <c r="JH947" s="19"/>
      <c r="JI947" s="19"/>
      <c r="JJ947" s="19"/>
      <c r="JK947" s="19"/>
      <c r="JL947" s="19"/>
      <c r="JM947" s="19"/>
      <c r="JN947" s="19"/>
      <c r="JO947" s="19"/>
      <c r="JP947" s="19"/>
      <c r="JQ947" s="19"/>
      <c r="JR947" s="19"/>
      <c r="JS947" s="19"/>
      <c r="JT947" s="19"/>
      <c r="JU947" s="19"/>
      <c r="JV947" s="19"/>
      <c r="JW947" s="19"/>
      <c r="JX947" s="19"/>
      <c r="JY947" s="19"/>
      <c r="JZ947" s="19"/>
      <c r="KA947" s="19"/>
      <c r="KB947" s="19"/>
      <c r="KC947" s="19"/>
      <c r="KD947" s="19"/>
      <c r="KE947" s="19"/>
      <c r="KF947" s="19"/>
      <c r="KG947" s="19"/>
      <c r="KH947" s="19"/>
      <c r="KI947" s="19"/>
      <c r="KJ947" s="19"/>
      <c r="KK947" s="19"/>
      <c r="KL947" s="19"/>
      <c r="KM947" s="19"/>
      <c r="KN947" s="19"/>
      <c r="KO947" s="19"/>
      <c r="KP947" s="19"/>
      <c r="KQ947" s="19"/>
      <c r="KR947" s="19"/>
      <c r="KS947" s="19"/>
      <c r="KT947" s="19"/>
      <c r="KU947" s="19"/>
      <c r="KV947" s="19"/>
      <c r="KW947" s="19"/>
      <c r="KX947" s="19"/>
      <c r="KY947" s="19"/>
      <c r="KZ947" s="19"/>
      <c r="LA947" s="19"/>
      <c r="LB947" s="19"/>
      <c r="LC947" s="19"/>
      <c r="LD947" s="19"/>
      <c r="LE947" s="19"/>
      <c r="LF947" s="19"/>
      <c r="LG947" s="19"/>
      <c r="LH947" s="19"/>
      <c r="LI947" s="19"/>
      <c r="LJ947" s="19"/>
      <c r="LK947" s="19"/>
      <c r="LL947" s="19"/>
      <c r="LM947" s="19"/>
      <c r="LN947" s="19"/>
      <c r="LO947" s="19"/>
      <c r="LP947" s="19"/>
      <c r="LQ947" s="19"/>
      <c r="LR947" s="19"/>
      <c r="LS947" s="19"/>
      <c r="LT947" s="19"/>
      <c r="LU947" s="19"/>
      <c r="LV947" s="19"/>
      <c r="LW947" s="19"/>
      <c r="LX947" s="19"/>
      <c r="LY947" s="19"/>
      <c r="LZ947" s="19"/>
      <c r="MA947" s="19"/>
      <c r="MB947" s="19"/>
      <c r="MC947" s="19"/>
      <c r="MD947" s="19"/>
      <c r="ME947" s="19"/>
      <c r="MF947" s="19"/>
      <c r="MG947" s="19"/>
      <c r="MH947" s="19"/>
      <c r="MI947" s="19"/>
      <c r="MJ947" s="19"/>
      <c r="MK947" s="19"/>
      <c r="ML947" s="19"/>
      <c r="MM947" s="19"/>
      <c r="MN947" s="19"/>
      <c r="MO947" s="19"/>
      <c r="MP947" s="19"/>
      <c r="MQ947" s="19"/>
      <c r="MR947" s="19"/>
      <c r="MS947" s="19"/>
      <c r="MT947" s="19"/>
      <c r="MU947" s="19"/>
      <c r="MV947" s="19"/>
      <c r="MW947" s="19"/>
      <c r="MX947" s="19"/>
      <c r="MY947" s="19"/>
      <c r="MZ947" s="19"/>
      <c r="NA947" s="19"/>
      <c r="NB947" s="19"/>
      <c r="NC947" s="19"/>
      <c r="ND947" s="19"/>
      <c r="NE947" s="19"/>
      <c r="NF947" s="19"/>
      <c r="NG947" s="19"/>
      <c r="NH947" s="19"/>
      <c r="NI947" s="19"/>
      <c r="NJ947" s="19"/>
      <c r="NK947" s="19"/>
      <c r="NL947" s="19"/>
      <c r="NM947" s="19"/>
      <c r="NN947" s="19"/>
      <c r="NO947" s="19"/>
      <c r="NP947" s="19"/>
      <c r="NQ947" s="19"/>
      <c r="NR947" s="19"/>
      <c r="NS947" s="19"/>
      <c r="NT947" s="19"/>
      <c r="NU947" s="19"/>
      <c r="NV947" s="19"/>
      <c r="NW947" s="19"/>
      <c r="NX947" s="19"/>
      <c r="NY947" s="19"/>
      <c r="NZ947" s="19"/>
      <c r="OA947" s="19"/>
      <c r="OB947" s="19"/>
      <c r="OC947" s="19"/>
      <c r="OD947" s="19"/>
      <c r="OE947" s="19"/>
      <c r="OF947" s="19"/>
      <c r="OG947" s="19"/>
      <c r="OH947" s="19"/>
      <c r="OI947" s="19"/>
      <c r="OJ947" s="19"/>
      <c r="OK947" s="19"/>
      <c r="OL947" s="19"/>
      <c r="OM947" s="19"/>
      <c r="ON947" s="19"/>
      <c r="OO947" s="19"/>
      <c r="OP947" s="19"/>
      <c r="OQ947" s="19"/>
      <c r="OR947" s="19"/>
      <c r="OS947" s="19"/>
      <c r="OT947" s="19"/>
      <c r="OU947" s="19"/>
      <c r="OV947" s="19"/>
      <c r="OW947" s="19"/>
      <c r="OX947" s="19"/>
      <c r="OY947" s="19"/>
      <c r="OZ947" s="19"/>
      <c r="PA947" s="19"/>
      <c r="PB947" s="19"/>
      <c r="PC947" s="19"/>
      <c r="PD947" s="19"/>
      <c r="PE947" s="19"/>
      <c r="PF947" s="19"/>
      <c r="PG947" s="19"/>
      <c r="PH947" s="19"/>
      <c r="PI947" s="19"/>
      <c r="PJ947" s="19"/>
      <c r="PK947" s="19"/>
      <c r="PL947" s="19"/>
      <c r="PM947" s="19"/>
      <c r="PN947" s="19"/>
      <c r="PO947" s="19"/>
      <c r="PP947" s="19"/>
      <c r="PQ947" s="19"/>
      <c r="PR947" s="19"/>
      <c r="PS947" s="19"/>
      <c r="PT947" s="19"/>
      <c r="PU947" s="19"/>
      <c r="PV947" s="19"/>
      <c r="PW947" s="19"/>
      <c r="PX947" s="19"/>
      <c r="PY947" s="19"/>
      <c r="PZ947" s="19"/>
      <c r="QA947" s="19"/>
      <c r="QB947" s="19"/>
      <c r="QC947" s="19"/>
      <c r="QD947" s="19"/>
      <c r="QE947" s="19"/>
      <c r="QF947" s="19"/>
      <c r="QG947" s="19"/>
      <c r="QH947" s="19"/>
    </row>
    <row r="948" spans="1:450" s="20" customFormat="1" ht="42" customHeight="1" x14ac:dyDescent="0.2">
      <c r="A948" s="43" t="s">
        <v>1218</v>
      </c>
      <c r="B948" s="44"/>
      <c r="C948" s="44"/>
      <c r="D948" s="44"/>
      <c r="E948" s="45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60" t="s">
        <v>621</v>
      </c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 t="s">
        <v>77</v>
      </c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84" t="s">
        <v>94</v>
      </c>
      <c r="AZ948" s="84"/>
      <c r="BA948" s="84"/>
      <c r="BB948" s="84"/>
      <c r="BC948" s="84"/>
      <c r="BD948" s="84"/>
      <c r="BE948" s="60" t="s">
        <v>95</v>
      </c>
      <c r="BF948" s="60"/>
      <c r="BG948" s="60"/>
      <c r="BH948" s="60"/>
      <c r="BI948" s="60"/>
      <c r="BJ948" s="60"/>
      <c r="BK948" s="60"/>
      <c r="BL948" s="60"/>
      <c r="BM948" s="60"/>
      <c r="BN948" s="58">
        <f>1+200</f>
        <v>201</v>
      </c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76" t="s">
        <v>22</v>
      </c>
      <c r="BZ948" s="76"/>
      <c r="CA948" s="76"/>
      <c r="CB948" s="76"/>
      <c r="CC948" s="76"/>
      <c r="CD948" s="76"/>
      <c r="CE948" s="62" t="s">
        <v>80</v>
      </c>
      <c r="CF948" s="62"/>
      <c r="CG948" s="62"/>
      <c r="CH948" s="62"/>
      <c r="CI948" s="62"/>
      <c r="CJ948" s="62"/>
      <c r="CK948" s="62"/>
      <c r="CL948" s="62"/>
      <c r="CM948" s="62"/>
      <c r="CN948" s="85">
        <v>549670</v>
      </c>
      <c r="CO948" s="85"/>
      <c r="CP948" s="85"/>
      <c r="CQ948" s="85"/>
      <c r="CR948" s="85"/>
      <c r="CS948" s="85"/>
      <c r="CT948" s="85"/>
      <c r="CU948" s="85"/>
      <c r="CV948" s="85"/>
      <c r="CW948" s="85"/>
      <c r="CX948" s="85"/>
      <c r="CY948" s="85"/>
      <c r="CZ948" s="85"/>
      <c r="DA948" s="85"/>
      <c r="DB948" s="59" t="s">
        <v>637</v>
      </c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 t="s">
        <v>647</v>
      </c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62" t="s">
        <v>86</v>
      </c>
      <c r="EA948" s="62"/>
      <c r="EB948" s="62"/>
      <c r="EC948" s="62"/>
      <c r="ED948" s="62"/>
      <c r="EE948" s="62"/>
      <c r="EF948" s="62"/>
      <c r="EG948" s="62"/>
      <c r="EH948" s="62"/>
      <c r="EI948" s="62"/>
      <c r="EJ948" s="62"/>
      <c r="EK948" s="62"/>
      <c r="EL948" s="62" t="s">
        <v>84</v>
      </c>
      <c r="EM948" s="62"/>
      <c r="EN948" s="62"/>
      <c r="EO948" s="62"/>
      <c r="EP948" s="62"/>
      <c r="EQ948" s="62"/>
      <c r="ER948" s="62"/>
      <c r="ES948" s="62"/>
      <c r="ET948" s="62"/>
      <c r="EU948" s="62"/>
      <c r="EV948" s="62"/>
      <c r="EW948" s="62"/>
      <c r="EX948" s="62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  <c r="HV948" s="19"/>
      <c r="HW948" s="19"/>
      <c r="HX948" s="19"/>
      <c r="HY948" s="19"/>
      <c r="HZ948" s="19"/>
      <c r="IA948" s="19"/>
      <c r="IB948" s="19"/>
      <c r="IC948" s="19"/>
      <c r="ID948" s="19"/>
      <c r="IE948" s="19"/>
      <c r="IF948" s="19"/>
      <c r="IG948" s="19"/>
      <c r="IH948" s="19"/>
      <c r="II948" s="19"/>
      <c r="IJ948" s="19"/>
      <c r="IK948" s="19"/>
      <c r="IL948" s="19"/>
      <c r="IM948" s="19"/>
      <c r="IN948" s="19"/>
      <c r="IO948" s="19"/>
      <c r="IP948" s="19"/>
      <c r="IQ948" s="19"/>
      <c r="IR948" s="19"/>
      <c r="IS948" s="19"/>
      <c r="IT948" s="19"/>
      <c r="IU948" s="19"/>
      <c r="IV948" s="19"/>
      <c r="IW948" s="19"/>
      <c r="IX948" s="19"/>
      <c r="IY948" s="19"/>
      <c r="IZ948" s="19"/>
      <c r="JA948" s="19"/>
      <c r="JB948" s="19"/>
      <c r="JC948" s="19"/>
      <c r="JD948" s="19"/>
      <c r="JE948" s="19"/>
      <c r="JF948" s="19"/>
      <c r="JG948" s="19"/>
      <c r="JH948" s="19"/>
      <c r="JI948" s="19"/>
      <c r="JJ948" s="19"/>
      <c r="JK948" s="19"/>
      <c r="JL948" s="19"/>
      <c r="JM948" s="19"/>
      <c r="JN948" s="19"/>
      <c r="JO948" s="19"/>
      <c r="JP948" s="19"/>
      <c r="JQ948" s="19"/>
      <c r="JR948" s="19"/>
      <c r="JS948" s="19"/>
      <c r="JT948" s="19"/>
      <c r="JU948" s="19"/>
      <c r="JV948" s="19"/>
      <c r="JW948" s="19"/>
      <c r="JX948" s="19"/>
      <c r="JY948" s="19"/>
      <c r="JZ948" s="19"/>
      <c r="KA948" s="19"/>
      <c r="KB948" s="19"/>
      <c r="KC948" s="19"/>
      <c r="KD948" s="19"/>
      <c r="KE948" s="19"/>
      <c r="KF948" s="19"/>
      <c r="KG948" s="19"/>
      <c r="KH948" s="19"/>
      <c r="KI948" s="19"/>
      <c r="KJ948" s="19"/>
      <c r="KK948" s="19"/>
      <c r="KL948" s="19"/>
      <c r="KM948" s="19"/>
      <c r="KN948" s="19"/>
      <c r="KO948" s="19"/>
      <c r="KP948" s="19"/>
      <c r="KQ948" s="19"/>
      <c r="KR948" s="19"/>
      <c r="KS948" s="19"/>
      <c r="KT948" s="19"/>
      <c r="KU948" s="19"/>
      <c r="KV948" s="19"/>
      <c r="KW948" s="19"/>
      <c r="KX948" s="19"/>
      <c r="KY948" s="19"/>
      <c r="KZ948" s="19"/>
      <c r="LA948" s="19"/>
      <c r="LB948" s="19"/>
      <c r="LC948" s="19"/>
      <c r="LD948" s="19"/>
      <c r="LE948" s="19"/>
      <c r="LF948" s="19"/>
      <c r="LG948" s="19"/>
      <c r="LH948" s="19"/>
      <c r="LI948" s="19"/>
      <c r="LJ948" s="19"/>
      <c r="LK948" s="19"/>
      <c r="LL948" s="19"/>
      <c r="LM948" s="19"/>
      <c r="LN948" s="19"/>
      <c r="LO948" s="19"/>
      <c r="LP948" s="19"/>
      <c r="LQ948" s="19"/>
      <c r="LR948" s="19"/>
      <c r="LS948" s="19"/>
      <c r="LT948" s="19"/>
      <c r="LU948" s="19"/>
      <c r="LV948" s="19"/>
      <c r="LW948" s="19"/>
      <c r="LX948" s="19"/>
      <c r="LY948" s="19"/>
      <c r="LZ948" s="19"/>
      <c r="MA948" s="19"/>
      <c r="MB948" s="19"/>
      <c r="MC948" s="19"/>
      <c r="MD948" s="19"/>
      <c r="ME948" s="19"/>
      <c r="MF948" s="19"/>
      <c r="MG948" s="19"/>
      <c r="MH948" s="19"/>
      <c r="MI948" s="19"/>
      <c r="MJ948" s="19"/>
      <c r="MK948" s="19"/>
      <c r="ML948" s="19"/>
      <c r="MM948" s="19"/>
      <c r="MN948" s="19"/>
      <c r="MO948" s="19"/>
      <c r="MP948" s="19"/>
      <c r="MQ948" s="19"/>
      <c r="MR948" s="19"/>
      <c r="MS948" s="19"/>
      <c r="MT948" s="19"/>
      <c r="MU948" s="19"/>
      <c r="MV948" s="19"/>
      <c r="MW948" s="19"/>
      <c r="MX948" s="19"/>
      <c r="MY948" s="19"/>
      <c r="MZ948" s="19"/>
      <c r="NA948" s="19"/>
      <c r="NB948" s="19"/>
      <c r="NC948" s="19"/>
      <c r="ND948" s="19"/>
      <c r="NE948" s="19"/>
      <c r="NF948" s="19"/>
      <c r="NG948" s="19"/>
      <c r="NH948" s="19"/>
      <c r="NI948" s="19"/>
      <c r="NJ948" s="19"/>
      <c r="NK948" s="19"/>
      <c r="NL948" s="19"/>
      <c r="NM948" s="19"/>
      <c r="NN948" s="19"/>
      <c r="NO948" s="19"/>
      <c r="NP948" s="19"/>
      <c r="NQ948" s="19"/>
      <c r="NR948" s="19"/>
      <c r="NS948" s="19"/>
      <c r="NT948" s="19"/>
      <c r="NU948" s="19"/>
      <c r="NV948" s="19"/>
      <c r="NW948" s="19"/>
      <c r="NX948" s="19"/>
      <c r="NY948" s="19"/>
      <c r="NZ948" s="19"/>
      <c r="OA948" s="19"/>
      <c r="OB948" s="19"/>
      <c r="OC948" s="19"/>
      <c r="OD948" s="19"/>
      <c r="OE948" s="19"/>
      <c r="OF948" s="19"/>
      <c r="OG948" s="19"/>
      <c r="OH948" s="19"/>
      <c r="OI948" s="19"/>
      <c r="OJ948" s="19"/>
      <c r="OK948" s="19"/>
      <c r="OL948" s="19"/>
      <c r="OM948" s="19"/>
      <c r="ON948" s="19"/>
      <c r="OO948" s="19"/>
      <c r="OP948" s="19"/>
      <c r="OQ948" s="19"/>
      <c r="OR948" s="19"/>
      <c r="OS948" s="19"/>
      <c r="OT948" s="19"/>
      <c r="OU948" s="19"/>
      <c r="OV948" s="19"/>
      <c r="OW948" s="19"/>
      <c r="OX948" s="19"/>
      <c r="OY948" s="19"/>
      <c r="OZ948" s="19"/>
      <c r="PA948" s="19"/>
      <c r="PB948" s="19"/>
      <c r="PC948" s="19"/>
      <c r="PD948" s="19"/>
      <c r="PE948" s="19"/>
      <c r="PF948" s="19"/>
      <c r="PG948" s="19"/>
      <c r="PH948" s="19"/>
      <c r="PI948" s="19"/>
      <c r="PJ948" s="19"/>
      <c r="PK948" s="19"/>
      <c r="PL948" s="19"/>
      <c r="PM948" s="19"/>
      <c r="PN948" s="19"/>
      <c r="PO948" s="19"/>
      <c r="PP948" s="19"/>
      <c r="PQ948" s="19"/>
      <c r="PR948" s="19"/>
      <c r="PS948" s="19"/>
      <c r="PT948" s="19"/>
      <c r="PU948" s="19"/>
      <c r="PV948" s="19"/>
      <c r="PW948" s="19"/>
      <c r="PX948" s="19"/>
      <c r="PY948" s="19"/>
      <c r="PZ948" s="19"/>
      <c r="QA948" s="19"/>
      <c r="QB948" s="19"/>
      <c r="QC948" s="19"/>
      <c r="QD948" s="19"/>
      <c r="QE948" s="19"/>
      <c r="QF948" s="19"/>
      <c r="QG948" s="19"/>
      <c r="QH948" s="19"/>
    </row>
    <row r="949" spans="1:450" s="20" customFormat="1" ht="42" customHeight="1" x14ac:dyDescent="0.2">
      <c r="A949" s="43" t="s">
        <v>1222</v>
      </c>
      <c r="B949" s="44"/>
      <c r="C949" s="44"/>
      <c r="D949" s="44"/>
      <c r="E949" s="45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60" t="s">
        <v>547</v>
      </c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 t="s">
        <v>77</v>
      </c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84" t="s">
        <v>94</v>
      </c>
      <c r="AZ949" s="84"/>
      <c r="BA949" s="84"/>
      <c r="BB949" s="84"/>
      <c r="BC949" s="84"/>
      <c r="BD949" s="84"/>
      <c r="BE949" s="60" t="s">
        <v>95</v>
      </c>
      <c r="BF949" s="60"/>
      <c r="BG949" s="60"/>
      <c r="BH949" s="60"/>
      <c r="BI949" s="60"/>
      <c r="BJ949" s="60"/>
      <c r="BK949" s="60"/>
      <c r="BL949" s="60"/>
      <c r="BM949" s="60"/>
      <c r="BN949" s="58">
        <f>200</f>
        <v>200</v>
      </c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76" t="s">
        <v>22</v>
      </c>
      <c r="BZ949" s="76"/>
      <c r="CA949" s="76"/>
      <c r="CB949" s="76"/>
      <c r="CC949" s="76"/>
      <c r="CD949" s="76"/>
      <c r="CE949" s="62" t="s">
        <v>80</v>
      </c>
      <c r="CF949" s="62"/>
      <c r="CG949" s="62"/>
      <c r="CH949" s="62"/>
      <c r="CI949" s="62"/>
      <c r="CJ949" s="62"/>
      <c r="CK949" s="62"/>
      <c r="CL949" s="62"/>
      <c r="CM949" s="62"/>
      <c r="CN949" s="85">
        <v>500000</v>
      </c>
      <c r="CO949" s="85"/>
      <c r="CP949" s="85"/>
      <c r="CQ949" s="85"/>
      <c r="CR949" s="85"/>
      <c r="CS949" s="85"/>
      <c r="CT949" s="85"/>
      <c r="CU949" s="85"/>
      <c r="CV949" s="85"/>
      <c r="CW949" s="85"/>
      <c r="CX949" s="85"/>
      <c r="CY949" s="85"/>
      <c r="CZ949" s="85"/>
      <c r="DA949" s="85"/>
      <c r="DB949" s="59" t="s">
        <v>637</v>
      </c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 t="s">
        <v>647</v>
      </c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62" t="s">
        <v>86</v>
      </c>
      <c r="EA949" s="62"/>
      <c r="EB949" s="62"/>
      <c r="EC949" s="62"/>
      <c r="ED949" s="62"/>
      <c r="EE949" s="62"/>
      <c r="EF949" s="62"/>
      <c r="EG949" s="62"/>
      <c r="EH949" s="62"/>
      <c r="EI949" s="62"/>
      <c r="EJ949" s="62"/>
      <c r="EK949" s="62"/>
      <c r="EL949" s="62" t="s">
        <v>84</v>
      </c>
      <c r="EM949" s="62"/>
      <c r="EN949" s="62"/>
      <c r="EO949" s="62"/>
      <c r="EP949" s="62"/>
      <c r="EQ949" s="62"/>
      <c r="ER949" s="62"/>
      <c r="ES949" s="62"/>
      <c r="ET949" s="62"/>
      <c r="EU949" s="62"/>
      <c r="EV949" s="62"/>
      <c r="EW949" s="62"/>
      <c r="EX949" s="62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  <c r="HV949" s="19"/>
      <c r="HW949" s="19"/>
      <c r="HX949" s="19"/>
      <c r="HY949" s="19"/>
      <c r="HZ949" s="19"/>
      <c r="IA949" s="19"/>
      <c r="IB949" s="19"/>
      <c r="IC949" s="19"/>
      <c r="ID949" s="19"/>
      <c r="IE949" s="19"/>
      <c r="IF949" s="19"/>
      <c r="IG949" s="19"/>
      <c r="IH949" s="19"/>
      <c r="II949" s="19"/>
      <c r="IJ949" s="19"/>
      <c r="IK949" s="19"/>
      <c r="IL949" s="19"/>
      <c r="IM949" s="19"/>
      <c r="IN949" s="19"/>
      <c r="IO949" s="19"/>
      <c r="IP949" s="19"/>
      <c r="IQ949" s="19"/>
      <c r="IR949" s="19"/>
      <c r="IS949" s="19"/>
      <c r="IT949" s="19"/>
      <c r="IU949" s="19"/>
      <c r="IV949" s="19"/>
      <c r="IW949" s="19"/>
      <c r="IX949" s="19"/>
      <c r="IY949" s="19"/>
      <c r="IZ949" s="19"/>
      <c r="JA949" s="19"/>
      <c r="JB949" s="19"/>
      <c r="JC949" s="19"/>
      <c r="JD949" s="19"/>
      <c r="JE949" s="19"/>
      <c r="JF949" s="19"/>
      <c r="JG949" s="19"/>
      <c r="JH949" s="19"/>
      <c r="JI949" s="19"/>
      <c r="JJ949" s="19"/>
      <c r="JK949" s="19"/>
      <c r="JL949" s="19"/>
      <c r="JM949" s="19"/>
      <c r="JN949" s="19"/>
      <c r="JO949" s="19"/>
      <c r="JP949" s="19"/>
      <c r="JQ949" s="19"/>
      <c r="JR949" s="19"/>
      <c r="JS949" s="19"/>
      <c r="JT949" s="19"/>
      <c r="JU949" s="19"/>
      <c r="JV949" s="19"/>
      <c r="JW949" s="19"/>
      <c r="JX949" s="19"/>
      <c r="JY949" s="19"/>
      <c r="JZ949" s="19"/>
      <c r="KA949" s="19"/>
      <c r="KB949" s="19"/>
      <c r="KC949" s="19"/>
      <c r="KD949" s="19"/>
      <c r="KE949" s="19"/>
      <c r="KF949" s="19"/>
      <c r="KG949" s="19"/>
      <c r="KH949" s="19"/>
      <c r="KI949" s="19"/>
      <c r="KJ949" s="19"/>
      <c r="KK949" s="19"/>
      <c r="KL949" s="19"/>
      <c r="KM949" s="19"/>
      <c r="KN949" s="19"/>
      <c r="KO949" s="19"/>
      <c r="KP949" s="19"/>
      <c r="KQ949" s="19"/>
      <c r="KR949" s="19"/>
      <c r="KS949" s="19"/>
      <c r="KT949" s="19"/>
      <c r="KU949" s="19"/>
      <c r="KV949" s="19"/>
      <c r="KW949" s="19"/>
      <c r="KX949" s="19"/>
      <c r="KY949" s="19"/>
      <c r="KZ949" s="19"/>
      <c r="LA949" s="19"/>
      <c r="LB949" s="19"/>
      <c r="LC949" s="19"/>
      <c r="LD949" s="19"/>
      <c r="LE949" s="19"/>
      <c r="LF949" s="19"/>
      <c r="LG949" s="19"/>
      <c r="LH949" s="19"/>
      <c r="LI949" s="19"/>
      <c r="LJ949" s="19"/>
      <c r="LK949" s="19"/>
      <c r="LL949" s="19"/>
      <c r="LM949" s="19"/>
      <c r="LN949" s="19"/>
      <c r="LO949" s="19"/>
      <c r="LP949" s="19"/>
      <c r="LQ949" s="19"/>
      <c r="LR949" s="19"/>
      <c r="LS949" s="19"/>
      <c r="LT949" s="19"/>
      <c r="LU949" s="19"/>
      <c r="LV949" s="19"/>
      <c r="LW949" s="19"/>
      <c r="LX949" s="19"/>
      <c r="LY949" s="19"/>
      <c r="LZ949" s="19"/>
      <c r="MA949" s="19"/>
      <c r="MB949" s="19"/>
      <c r="MC949" s="19"/>
      <c r="MD949" s="19"/>
      <c r="ME949" s="19"/>
      <c r="MF949" s="19"/>
      <c r="MG949" s="19"/>
      <c r="MH949" s="19"/>
      <c r="MI949" s="19"/>
      <c r="MJ949" s="19"/>
      <c r="MK949" s="19"/>
      <c r="ML949" s="19"/>
      <c r="MM949" s="19"/>
      <c r="MN949" s="19"/>
      <c r="MO949" s="19"/>
      <c r="MP949" s="19"/>
      <c r="MQ949" s="19"/>
      <c r="MR949" s="19"/>
      <c r="MS949" s="19"/>
      <c r="MT949" s="19"/>
      <c r="MU949" s="19"/>
      <c r="MV949" s="19"/>
      <c r="MW949" s="19"/>
      <c r="MX949" s="19"/>
      <c r="MY949" s="19"/>
      <c r="MZ949" s="19"/>
      <c r="NA949" s="19"/>
      <c r="NB949" s="19"/>
      <c r="NC949" s="19"/>
      <c r="ND949" s="19"/>
      <c r="NE949" s="19"/>
      <c r="NF949" s="19"/>
      <c r="NG949" s="19"/>
      <c r="NH949" s="19"/>
      <c r="NI949" s="19"/>
      <c r="NJ949" s="19"/>
      <c r="NK949" s="19"/>
      <c r="NL949" s="19"/>
      <c r="NM949" s="19"/>
      <c r="NN949" s="19"/>
      <c r="NO949" s="19"/>
      <c r="NP949" s="19"/>
      <c r="NQ949" s="19"/>
      <c r="NR949" s="19"/>
      <c r="NS949" s="19"/>
      <c r="NT949" s="19"/>
      <c r="NU949" s="19"/>
      <c r="NV949" s="19"/>
      <c r="NW949" s="19"/>
      <c r="NX949" s="19"/>
      <c r="NY949" s="19"/>
      <c r="NZ949" s="19"/>
      <c r="OA949" s="19"/>
      <c r="OB949" s="19"/>
      <c r="OC949" s="19"/>
      <c r="OD949" s="19"/>
      <c r="OE949" s="19"/>
      <c r="OF949" s="19"/>
      <c r="OG949" s="19"/>
      <c r="OH949" s="19"/>
      <c r="OI949" s="19"/>
      <c r="OJ949" s="19"/>
      <c r="OK949" s="19"/>
      <c r="OL949" s="19"/>
      <c r="OM949" s="19"/>
      <c r="ON949" s="19"/>
      <c r="OO949" s="19"/>
      <c r="OP949" s="19"/>
      <c r="OQ949" s="19"/>
      <c r="OR949" s="19"/>
      <c r="OS949" s="19"/>
      <c r="OT949" s="19"/>
      <c r="OU949" s="19"/>
      <c r="OV949" s="19"/>
      <c r="OW949" s="19"/>
      <c r="OX949" s="19"/>
      <c r="OY949" s="19"/>
      <c r="OZ949" s="19"/>
      <c r="PA949" s="19"/>
      <c r="PB949" s="19"/>
      <c r="PC949" s="19"/>
      <c r="PD949" s="19"/>
      <c r="PE949" s="19"/>
      <c r="PF949" s="19"/>
      <c r="PG949" s="19"/>
      <c r="PH949" s="19"/>
      <c r="PI949" s="19"/>
      <c r="PJ949" s="19"/>
      <c r="PK949" s="19"/>
      <c r="PL949" s="19"/>
      <c r="PM949" s="19"/>
      <c r="PN949" s="19"/>
      <c r="PO949" s="19"/>
      <c r="PP949" s="19"/>
      <c r="PQ949" s="19"/>
      <c r="PR949" s="19"/>
      <c r="PS949" s="19"/>
      <c r="PT949" s="19"/>
      <c r="PU949" s="19"/>
      <c r="PV949" s="19"/>
      <c r="PW949" s="19"/>
      <c r="PX949" s="19"/>
      <c r="PY949" s="19"/>
      <c r="PZ949" s="19"/>
      <c r="QA949" s="19"/>
      <c r="QB949" s="19"/>
      <c r="QC949" s="19"/>
      <c r="QD949" s="19"/>
      <c r="QE949" s="19"/>
      <c r="QF949" s="19"/>
      <c r="QG949" s="19"/>
      <c r="QH949" s="19"/>
    </row>
    <row r="950" spans="1:450" s="20" customFormat="1" ht="41.25" customHeight="1" x14ac:dyDescent="0.2">
      <c r="A950" s="43" t="s">
        <v>1223</v>
      </c>
      <c r="B950" s="44"/>
      <c r="C950" s="44"/>
      <c r="D950" s="44"/>
      <c r="E950" s="45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60" t="s">
        <v>557</v>
      </c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 t="s">
        <v>77</v>
      </c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84" t="s">
        <v>94</v>
      </c>
      <c r="AZ950" s="84"/>
      <c r="BA950" s="84"/>
      <c r="BB950" s="84"/>
      <c r="BC950" s="84"/>
      <c r="BD950" s="84"/>
      <c r="BE950" s="60" t="s">
        <v>95</v>
      </c>
      <c r="BF950" s="60"/>
      <c r="BG950" s="60"/>
      <c r="BH950" s="60"/>
      <c r="BI950" s="60"/>
      <c r="BJ950" s="60"/>
      <c r="BK950" s="60"/>
      <c r="BL950" s="60"/>
      <c r="BM950" s="60"/>
      <c r="BN950" s="58">
        <f>2500+250+250</f>
        <v>3000</v>
      </c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76" t="s">
        <v>22</v>
      </c>
      <c r="BZ950" s="76"/>
      <c r="CA950" s="76"/>
      <c r="CB950" s="76"/>
      <c r="CC950" s="76"/>
      <c r="CD950" s="76"/>
      <c r="CE950" s="62" t="s">
        <v>80</v>
      </c>
      <c r="CF950" s="62"/>
      <c r="CG950" s="62"/>
      <c r="CH950" s="62"/>
      <c r="CI950" s="62"/>
      <c r="CJ950" s="62"/>
      <c r="CK950" s="62"/>
      <c r="CL950" s="62"/>
      <c r="CM950" s="62"/>
      <c r="CN950" s="85">
        <v>1500000</v>
      </c>
      <c r="CO950" s="85"/>
      <c r="CP950" s="85"/>
      <c r="CQ950" s="85"/>
      <c r="CR950" s="85"/>
      <c r="CS950" s="85"/>
      <c r="CT950" s="85"/>
      <c r="CU950" s="85"/>
      <c r="CV950" s="85"/>
      <c r="CW950" s="85"/>
      <c r="CX950" s="85"/>
      <c r="CY950" s="85"/>
      <c r="CZ950" s="85"/>
      <c r="DA950" s="85"/>
      <c r="DB950" s="59" t="s">
        <v>637</v>
      </c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 t="s">
        <v>647</v>
      </c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62" t="s">
        <v>86</v>
      </c>
      <c r="EA950" s="62"/>
      <c r="EB950" s="62"/>
      <c r="EC950" s="62"/>
      <c r="ED950" s="62"/>
      <c r="EE950" s="62"/>
      <c r="EF950" s="62"/>
      <c r="EG950" s="62"/>
      <c r="EH950" s="62"/>
      <c r="EI950" s="62"/>
      <c r="EJ950" s="62"/>
      <c r="EK950" s="62"/>
      <c r="EL950" s="62" t="s">
        <v>84</v>
      </c>
      <c r="EM950" s="62"/>
      <c r="EN950" s="62"/>
      <c r="EO950" s="62"/>
      <c r="EP950" s="62"/>
      <c r="EQ950" s="62"/>
      <c r="ER950" s="62"/>
      <c r="ES950" s="62"/>
      <c r="ET950" s="62"/>
      <c r="EU950" s="62"/>
      <c r="EV950" s="62"/>
      <c r="EW950" s="62"/>
      <c r="EX950" s="62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  <c r="HV950" s="19"/>
      <c r="HW950" s="19"/>
      <c r="HX950" s="19"/>
      <c r="HY950" s="19"/>
      <c r="HZ950" s="19"/>
      <c r="IA950" s="19"/>
      <c r="IB950" s="19"/>
      <c r="IC950" s="19"/>
      <c r="ID950" s="19"/>
      <c r="IE950" s="19"/>
      <c r="IF950" s="19"/>
      <c r="IG950" s="19"/>
      <c r="IH950" s="19"/>
      <c r="II950" s="19"/>
      <c r="IJ950" s="19"/>
      <c r="IK950" s="19"/>
      <c r="IL950" s="19"/>
      <c r="IM950" s="19"/>
      <c r="IN950" s="19"/>
      <c r="IO950" s="19"/>
      <c r="IP950" s="19"/>
      <c r="IQ950" s="19"/>
      <c r="IR950" s="19"/>
      <c r="IS950" s="19"/>
      <c r="IT950" s="19"/>
      <c r="IU950" s="19"/>
      <c r="IV950" s="19"/>
      <c r="IW950" s="19"/>
      <c r="IX950" s="19"/>
      <c r="IY950" s="19"/>
      <c r="IZ950" s="19"/>
      <c r="JA950" s="19"/>
      <c r="JB950" s="19"/>
      <c r="JC950" s="19"/>
      <c r="JD950" s="19"/>
      <c r="JE950" s="19"/>
      <c r="JF950" s="19"/>
      <c r="JG950" s="19"/>
      <c r="JH950" s="19"/>
      <c r="JI950" s="19"/>
      <c r="JJ950" s="19"/>
      <c r="JK950" s="19"/>
      <c r="JL950" s="19"/>
      <c r="JM950" s="19"/>
      <c r="JN950" s="19"/>
      <c r="JO950" s="19"/>
      <c r="JP950" s="19"/>
      <c r="JQ950" s="19"/>
      <c r="JR950" s="19"/>
      <c r="JS950" s="19"/>
      <c r="JT950" s="19"/>
      <c r="JU950" s="19"/>
      <c r="JV950" s="19"/>
      <c r="JW950" s="19"/>
      <c r="JX950" s="19"/>
      <c r="JY950" s="19"/>
      <c r="JZ950" s="19"/>
      <c r="KA950" s="19"/>
      <c r="KB950" s="19"/>
      <c r="KC950" s="19"/>
      <c r="KD950" s="19"/>
      <c r="KE950" s="19"/>
      <c r="KF950" s="19"/>
      <c r="KG950" s="19"/>
      <c r="KH950" s="19"/>
      <c r="KI950" s="19"/>
      <c r="KJ950" s="19"/>
      <c r="KK950" s="19"/>
      <c r="KL950" s="19"/>
      <c r="KM950" s="19"/>
      <c r="KN950" s="19"/>
      <c r="KO950" s="19"/>
      <c r="KP950" s="19"/>
      <c r="KQ950" s="19"/>
      <c r="KR950" s="19"/>
      <c r="KS950" s="19"/>
      <c r="KT950" s="19"/>
      <c r="KU950" s="19"/>
      <c r="KV950" s="19"/>
      <c r="KW950" s="19"/>
      <c r="KX950" s="19"/>
      <c r="KY950" s="19"/>
      <c r="KZ950" s="19"/>
      <c r="LA950" s="19"/>
      <c r="LB950" s="19"/>
      <c r="LC950" s="19"/>
      <c r="LD950" s="19"/>
      <c r="LE950" s="19"/>
      <c r="LF950" s="19"/>
      <c r="LG950" s="19"/>
      <c r="LH950" s="19"/>
      <c r="LI950" s="19"/>
      <c r="LJ950" s="19"/>
      <c r="LK950" s="19"/>
      <c r="LL950" s="19"/>
      <c r="LM950" s="19"/>
      <c r="LN950" s="19"/>
      <c r="LO950" s="19"/>
      <c r="LP950" s="19"/>
      <c r="LQ950" s="19"/>
      <c r="LR950" s="19"/>
      <c r="LS950" s="19"/>
      <c r="LT950" s="19"/>
      <c r="LU950" s="19"/>
      <c r="LV950" s="19"/>
      <c r="LW950" s="19"/>
      <c r="LX950" s="19"/>
      <c r="LY950" s="19"/>
      <c r="LZ950" s="19"/>
      <c r="MA950" s="19"/>
      <c r="MB950" s="19"/>
      <c r="MC950" s="19"/>
      <c r="MD950" s="19"/>
      <c r="ME950" s="19"/>
      <c r="MF950" s="19"/>
      <c r="MG950" s="19"/>
      <c r="MH950" s="19"/>
      <c r="MI950" s="19"/>
      <c r="MJ950" s="19"/>
      <c r="MK950" s="19"/>
      <c r="ML950" s="19"/>
      <c r="MM950" s="19"/>
      <c r="MN950" s="19"/>
      <c r="MO950" s="19"/>
      <c r="MP950" s="19"/>
      <c r="MQ950" s="19"/>
      <c r="MR950" s="19"/>
      <c r="MS950" s="19"/>
      <c r="MT950" s="19"/>
      <c r="MU950" s="19"/>
      <c r="MV950" s="19"/>
      <c r="MW950" s="19"/>
      <c r="MX950" s="19"/>
      <c r="MY950" s="19"/>
      <c r="MZ950" s="19"/>
      <c r="NA950" s="19"/>
      <c r="NB950" s="19"/>
      <c r="NC950" s="19"/>
      <c r="ND950" s="19"/>
      <c r="NE950" s="19"/>
      <c r="NF950" s="19"/>
      <c r="NG950" s="19"/>
      <c r="NH950" s="19"/>
      <c r="NI950" s="19"/>
      <c r="NJ950" s="19"/>
      <c r="NK950" s="19"/>
      <c r="NL950" s="19"/>
      <c r="NM950" s="19"/>
      <c r="NN950" s="19"/>
      <c r="NO950" s="19"/>
      <c r="NP950" s="19"/>
      <c r="NQ950" s="19"/>
      <c r="NR950" s="19"/>
      <c r="NS950" s="19"/>
      <c r="NT950" s="19"/>
      <c r="NU950" s="19"/>
      <c r="NV950" s="19"/>
      <c r="NW950" s="19"/>
      <c r="NX950" s="19"/>
      <c r="NY950" s="19"/>
      <c r="NZ950" s="19"/>
      <c r="OA950" s="19"/>
      <c r="OB950" s="19"/>
      <c r="OC950" s="19"/>
      <c r="OD950" s="19"/>
      <c r="OE950" s="19"/>
      <c r="OF950" s="19"/>
      <c r="OG950" s="19"/>
      <c r="OH950" s="19"/>
      <c r="OI950" s="19"/>
      <c r="OJ950" s="19"/>
      <c r="OK950" s="19"/>
      <c r="OL950" s="19"/>
      <c r="OM950" s="19"/>
      <c r="ON950" s="19"/>
      <c r="OO950" s="19"/>
      <c r="OP950" s="19"/>
      <c r="OQ950" s="19"/>
      <c r="OR950" s="19"/>
      <c r="OS950" s="19"/>
      <c r="OT950" s="19"/>
      <c r="OU950" s="19"/>
      <c r="OV950" s="19"/>
      <c r="OW950" s="19"/>
      <c r="OX950" s="19"/>
      <c r="OY950" s="19"/>
      <c r="OZ950" s="19"/>
      <c r="PA950" s="19"/>
      <c r="PB950" s="19"/>
      <c r="PC950" s="19"/>
      <c r="PD950" s="19"/>
      <c r="PE950" s="19"/>
      <c r="PF950" s="19"/>
      <c r="PG950" s="19"/>
      <c r="PH950" s="19"/>
      <c r="PI950" s="19"/>
      <c r="PJ950" s="19"/>
      <c r="PK950" s="19"/>
      <c r="PL950" s="19"/>
      <c r="PM950" s="19"/>
      <c r="PN950" s="19"/>
      <c r="PO950" s="19"/>
      <c r="PP950" s="19"/>
      <c r="PQ950" s="19"/>
      <c r="PR950" s="19"/>
      <c r="PS950" s="19"/>
      <c r="PT950" s="19"/>
      <c r="PU950" s="19"/>
      <c r="PV950" s="19"/>
      <c r="PW950" s="19"/>
      <c r="PX950" s="19"/>
      <c r="PY950" s="19"/>
      <c r="PZ950" s="19"/>
      <c r="QA950" s="19"/>
      <c r="QB950" s="19"/>
      <c r="QC950" s="19"/>
      <c r="QD950" s="19"/>
      <c r="QE950" s="19"/>
      <c r="QF950" s="19"/>
      <c r="QG950" s="19"/>
      <c r="QH950" s="19"/>
    </row>
    <row r="951" spans="1:450" s="20" customFormat="1" ht="63.75" customHeight="1" x14ac:dyDescent="0.2">
      <c r="A951" s="43" t="s">
        <v>1227</v>
      </c>
      <c r="B951" s="44"/>
      <c r="C951" s="44"/>
      <c r="D951" s="44"/>
      <c r="E951" s="45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60" t="s">
        <v>572</v>
      </c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 t="s">
        <v>77</v>
      </c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84" t="s">
        <v>94</v>
      </c>
      <c r="AZ951" s="84"/>
      <c r="BA951" s="84"/>
      <c r="BB951" s="84"/>
      <c r="BC951" s="84"/>
      <c r="BD951" s="84"/>
      <c r="BE951" s="60" t="s">
        <v>95</v>
      </c>
      <c r="BF951" s="60"/>
      <c r="BG951" s="60"/>
      <c r="BH951" s="60"/>
      <c r="BI951" s="60"/>
      <c r="BJ951" s="60"/>
      <c r="BK951" s="60"/>
      <c r="BL951" s="60"/>
      <c r="BM951" s="60"/>
      <c r="BN951" s="58">
        <f>40+12+6</f>
        <v>58</v>
      </c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76" t="s">
        <v>22</v>
      </c>
      <c r="BZ951" s="76"/>
      <c r="CA951" s="76"/>
      <c r="CB951" s="76"/>
      <c r="CC951" s="76"/>
      <c r="CD951" s="76"/>
      <c r="CE951" s="62" t="s">
        <v>80</v>
      </c>
      <c r="CF951" s="62"/>
      <c r="CG951" s="62"/>
      <c r="CH951" s="62"/>
      <c r="CI951" s="62"/>
      <c r="CJ951" s="62"/>
      <c r="CK951" s="62"/>
      <c r="CL951" s="62"/>
      <c r="CM951" s="62"/>
      <c r="CN951" s="85">
        <v>475671</v>
      </c>
      <c r="CO951" s="85"/>
      <c r="CP951" s="85"/>
      <c r="CQ951" s="85"/>
      <c r="CR951" s="85"/>
      <c r="CS951" s="85"/>
      <c r="CT951" s="85"/>
      <c r="CU951" s="85"/>
      <c r="CV951" s="85"/>
      <c r="CW951" s="85"/>
      <c r="CX951" s="85"/>
      <c r="CY951" s="85"/>
      <c r="CZ951" s="85"/>
      <c r="DA951" s="85"/>
      <c r="DB951" s="59" t="s">
        <v>637</v>
      </c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 t="s">
        <v>647</v>
      </c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62" t="s">
        <v>86</v>
      </c>
      <c r="EA951" s="62"/>
      <c r="EB951" s="62"/>
      <c r="EC951" s="62"/>
      <c r="ED951" s="62"/>
      <c r="EE951" s="62"/>
      <c r="EF951" s="62"/>
      <c r="EG951" s="62"/>
      <c r="EH951" s="62"/>
      <c r="EI951" s="62"/>
      <c r="EJ951" s="62"/>
      <c r="EK951" s="62"/>
      <c r="EL951" s="62" t="s">
        <v>84</v>
      </c>
      <c r="EM951" s="62"/>
      <c r="EN951" s="62"/>
      <c r="EO951" s="62"/>
      <c r="EP951" s="62"/>
      <c r="EQ951" s="62"/>
      <c r="ER951" s="62"/>
      <c r="ES951" s="62"/>
      <c r="ET951" s="62"/>
      <c r="EU951" s="62"/>
      <c r="EV951" s="62"/>
      <c r="EW951" s="62"/>
      <c r="EX951" s="62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  <c r="HV951" s="19"/>
      <c r="HW951" s="19"/>
      <c r="HX951" s="19"/>
      <c r="HY951" s="19"/>
      <c r="HZ951" s="19"/>
      <c r="IA951" s="19"/>
      <c r="IB951" s="19"/>
      <c r="IC951" s="19"/>
      <c r="ID951" s="19"/>
      <c r="IE951" s="19"/>
      <c r="IF951" s="19"/>
      <c r="IG951" s="19"/>
      <c r="IH951" s="19"/>
      <c r="II951" s="19"/>
      <c r="IJ951" s="19"/>
      <c r="IK951" s="19"/>
      <c r="IL951" s="19"/>
      <c r="IM951" s="19"/>
      <c r="IN951" s="19"/>
      <c r="IO951" s="19"/>
      <c r="IP951" s="19"/>
      <c r="IQ951" s="19"/>
      <c r="IR951" s="19"/>
      <c r="IS951" s="19"/>
      <c r="IT951" s="19"/>
      <c r="IU951" s="19"/>
      <c r="IV951" s="19"/>
      <c r="IW951" s="19"/>
      <c r="IX951" s="19"/>
      <c r="IY951" s="19"/>
      <c r="IZ951" s="19"/>
      <c r="JA951" s="19"/>
      <c r="JB951" s="19"/>
      <c r="JC951" s="19"/>
      <c r="JD951" s="19"/>
      <c r="JE951" s="19"/>
      <c r="JF951" s="19"/>
      <c r="JG951" s="19"/>
      <c r="JH951" s="19"/>
      <c r="JI951" s="19"/>
      <c r="JJ951" s="19"/>
      <c r="JK951" s="19"/>
      <c r="JL951" s="19"/>
      <c r="JM951" s="19"/>
      <c r="JN951" s="19"/>
      <c r="JO951" s="19"/>
      <c r="JP951" s="19"/>
      <c r="JQ951" s="19"/>
      <c r="JR951" s="19"/>
      <c r="JS951" s="19"/>
      <c r="JT951" s="19"/>
      <c r="JU951" s="19"/>
      <c r="JV951" s="19"/>
      <c r="JW951" s="19"/>
      <c r="JX951" s="19"/>
      <c r="JY951" s="19"/>
      <c r="JZ951" s="19"/>
      <c r="KA951" s="19"/>
      <c r="KB951" s="19"/>
      <c r="KC951" s="19"/>
      <c r="KD951" s="19"/>
      <c r="KE951" s="19"/>
      <c r="KF951" s="19"/>
      <c r="KG951" s="19"/>
      <c r="KH951" s="19"/>
      <c r="KI951" s="19"/>
      <c r="KJ951" s="19"/>
      <c r="KK951" s="19"/>
      <c r="KL951" s="19"/>
      <c r="KM951" s="19"/>
      <c r="KN951" s="19"/>
      <c r="KO951" s="19"/>
      <c r="KP951" s="19"/>
      <c r="KQ951" s="19"/>
      <c r="KR951" s="19"/>
      <c r="KS951" s="19"/>
      <c r="KT951" s="19"/>
      <c r="KU951" s="19"/>
      <c r="KV951" s="19"/>
      <c r="KW951" s="19"/>
      <c r="KX951" s="19"/>
      <c r="KY951" s="19"/>
      <c r="KZ951" s="19"/>
      <c r="LA951" s="19"/>
      <c r="LB951" s="19"/>
      <c r="LC951" s="19"/>
      <c r="LD951" s="19"/>
      <c r="LE951" s="19"/>
      <c r="LF951" s="19"/>
      <c r="LG951" s="19"/>
      <c r="LH951" s="19"/>
      <c r="LI951" s="19"/>
      <c r="LJ951" s="19"/>
      <c r="LK951" s="19"/>
      <c r="LL951" s="19"/>
      <c r="LM951" s="19"/>
      <c r="LN951" s="19"/>
      <c r="LO951" s="19"/>
      <c r="LP951" s="19"/>
      <c r="LQ951" s="19"/>
      <c r="LR951" s="19"/>
      <c r="LS951" s="19"/>
      <c r="LT951" s="19"/>
      <c r="LU951" s="19"/>
      <c r="LV951" s="19"/>
      <c r="LW951" s="19"/>
      <c r="LX951" s="19"/>
      <c r="LY951" s="19"/>
      <c r="LZ951" s="19"/>
      <c r="MA951" s="19"/>
      <c r="MB951" s="19"/>
      <c r="MC951" s="19"/>
      <c r="MD951" s="19"/>
      <c r="ME951" s="19"/>
      <c r="MF951" s="19"/>
      <c r="MG951" s="19"/>
      <c r="MH951" s="19"/>
      <c r="MI951" s="19"/>
      <c r="MJ951" s="19"/>
      <c r="MK951" s="19"/>
      <c r="ML951" s="19"/>
      <c r="MM951" s="19"/>
      <c r="MN951" s="19"/>
      <c r="MO951" s="19"/>
      <c r="MP951" s="19"/>
      <c r="MQ951" s="19"/>
      <c r="MR951" s="19"/>
      <c r="MS951" s="19"/>
      <c r="MT951" s="19"/>
      <c r="MU951" s="19"/>
      <c r="MV951" s="19"/>
      <c r="MW951" s="19"/>
      <c r="MX951" s="19"/>
      <c r="MY951" s="19"/>
      <c r="MZ951" s="19"/>
      <c r="NA951" s="19"/>
      <c r="NB951" s="19"/>
      <c r="NC951" s="19"/>
      <c r="ND951" s="19"/>
      <c r="NE951" s="19"/>
      <c r="NF951" s="19"/>
      <c r="NG951" s="19"/>
      <c r="NH951" s="19"/>
      <c r="NI951" s="19"/>
      <c r="NJ951" s="19"/>
      <c r="NK951" s="19"/>
      <c r="NL951" s="19"/>
      <c r="NM951" s="19"/>
      <c r="NN951" s="19"/>
      <c r="NO951" s="19"/>
      <c r="NP951" s="19"/>
      <c r="NQ951" s="19"/>
      <c r="NR951" s="19"/>
      <c r="NS951" s="19"/>
      <c r="NT951" s="19"/>
      <c r="NU951" s="19"/>
      <c r="NV951" s="19"/>
      <c r="NW951" s="19"/>
      <c r="NX951" s="19"/>
      <c r="NY951" s="19"/>
      <c r="NZ951" s="19"/>
      <c r="OA951" s="19"/>
      <c r="OB951" s="19"/>
      <c r="OC951" s="19"/>
      <c r="OD951" s="19"/>
      <c r="OE951" s="19"/>
      <c r="OF951" s="19"/>
      <c r="OG951" s="19"/>
      <c r="OH951" s="19"/>
      <c r="OI951" s="19"/>
      <c r="OJ951" s="19"/>
      <c r="OK951" s="19"/>
      <c r="OL951" s="19"/>
      <c r="OM951" s="19"/>
      <c r="ON951" s="19"/>
      <c r="OO951" s="19"/>
      <c r="OP951" s="19"/>
      <c r="OQ951" s="19"/>
      <c r="OR951" s="19"/>
      <c r="OS951" s="19"/>
      <c r="OT951" s="19"/>
      <c r="OU951" s="19"/>
      <c r="OV951" s="19"/>
      <c r="OW951" s="19"/>
      <c r="OX951" s="19"/>
      <c r="OY951" s="19"/>
      <c r="OZ951" s="19"/>
      <c r="PA951" s="19"/>
      <c r="PB951" s="19"/>
      <c r="PC951" s="19"/>
      <c r="PD951" s="19"/>
      <c r="PE951" s="19"/>
      <c r="PF951" s="19"/>
      <c r="PG951" s="19"/>
      <c r="PH951" s="19"/>
      <c r="PI951" s="19"/>
      <c r="PJ951" s="19"/>
      <c r="PK951" s="19"/>
      <c r="PL951" s="19"/>
      <c r="PM951" s="19"/>
      <c r="PN951" s="19"/>
      <c r="PO951" s="19"/>
      <c r="PP951" s="19"/>
      <c r="PQ951" s="19"/>
      <c r="PR951" s="19"/>
      <c r="PS951" s="19"/>
      <c r="PT951" s="19"/>
      <c r="PU951" s="19"/>
      <c r="PV951" s="19"/>
      <c r="PW951" s="19"/>
      <c r="PX951" s="19"/>
      <c r="PY951" s="19"/>
      <c r="PZ951" s="19"/>
      <c r="QA951" s="19"/>
      <c r="QB951" s="19"/>
      <c r="QC951" s="19"/>
      <c r="QD951" s="19"/>
      <c r="QE951" s="19"/>
      <c r="QF951" s="19"/>
      <c r="QG951" s="19"/>
      <c r="QH951" s="19"/>
    </row>
    <row r="952" spans="1:450" s="20" customFormat="1" ht="79.5" customHeight="1" x14ac:dyDescent="0.2">
      <c r="A952" s="43" t="s">
        <v>1234</v>
      </c>
      <c r="B952" s="44"/>
      <c r="C952" s="44"/>
      <c r="D952" s="44"/>
      <c r="E952" s="45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60" t="s">
        <v>1429</v>
      </c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 t="s">
        <v>77</v>
      </c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84" t="s">
        <v>94</v>
      </c>
      <c r="AZ952" s="84"/>
      <c r="BA952" s="84"/>
      <c r="BB952" s="84"/>
      <c r="BC952" s="84"/>
      <c r="BD952" s="84"/>
      <c r="BE952" s="60" t="s">
        <v>95</v>
      </c>
      <c r="BF952" s="60"/>
      <c r="BG952" s="60"/>
      <c r="BH952" s="60"/>
      <c r="BI952" s="60"/>
      <c r="BJ952" s="60"/>
      <c r="BK952" s="60"/>
      <c r="BL952" s="60"/>
      <c r="BM952" s="60"/>
      <c r="BN952" s="58">
        <f>36+6</f>
        <v>42</v>
      </c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76" t="s">
        <v>22</v>
      </c>
      <c r="BZ952" s="76"/>
      <c r="CA952" s="76"/>
      <c r="CB952" s="76"/>
      <c r="CC952" s="76"/>
      <c r="CD952" s="76"/>
      <c r="CE952" s="62" t="s">
        <v>80</v>
      </c>
      <c r="CF952" s="62"/>
      <c r="CG952" s="62"/>
      <c r="CH952" s="62"/>
      <c r="CI952" s="62"/>
      <c r="CJ952" s="62"/>
      <c r="CK952" s="62"/>
      <c r="CL952" s="62"/>
      <c r="CM952" s="62"/>
      <c r="CN952" s="85">
        <v>1000000</v>
      </c>
      <c r="CO952" s="85"/>
      <c r="CP952" s="85"/>
      <c r="CQ952" s="85"/>
      <c r="CR952" s="85"/>
      <c r="CS952" s="85"/>
      <c r="CT952" s="85"/>
      <c r="CU952" s="85"/>
      <c r="CV952" s="85"/>
      <c r="CW952" s="85"/>
      <c r="CX952" s="85"/>
      <c r="CY952" s="85"/>
      <c r="CZ952" s="85"/>
      <c r="DA952" s="85"/>
      <c r="DB952" s="59" t="s">
        <v>637</v>
      </c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 t="s">
        <v>647</v>
      </c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62" t="s">
        <v>86</v>
      </c>
      <c r="EA952" s="62"/>
      <c r="EB952" s="62"/>
      <c r="EC952" s="62"/>
      <c r="ED952" s="62"/>
      <c r="EE952" s="62"/>
      <c r="EF952" s="62"/>
      <c r="EG952" s="62"/>
      <c r="EH952" s="62"/>
      <c r="EI952" s="62"/>
      <c r="EJ952" s="62"/>
      <c r="EK952" s="62"/>
      <c r="EL952" s="62" t="s">
        <v>84</v>
      </c>
      <c r="EM952" s="62"/>
      <c r="EN952" s="62"/>
      <c r="EO952" s="62"/>
      <c r="EP952" s="62"/>
      <c r="EQ952" s="62"/>
      <c r="ER952" s="62"/>
      <c r="ES952" s="62"/>
      <c r="ET952" s="62"/>
      <c r="EU952" s="62"/>
      <c r="EV952" s="62"/>
      <c r="EW952" s="62"/>
      <c r="EX952" s="62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  <c r="HV952" s="19"/>
      <c r="HW952" s="19"/>
      <c r="HX952" s="19"/>
      <c r="HY952" s="19"/>
      <c r="HZ952" s="19"/>
      <c r="IA952" s="19"/>
      <c r="IB952" s="19"/>
      <c r="IC952" s="19"/>
      <c r="ID952" s="19"/>
      <c r="IE952" s="19"/>
      <c r="IF952" s="19"/>
      <c r="IG952" s="19"/>
      <c r="IH952" s="19"/>
      <c r="II952" s="19"/>
      <c r="IJ952" s="19"/>
      <c r="IK952" s="19"/>
      <c r="IL952" s="19"/>
      <c r="IM952" s="19"/>
      <c r="IN952" s="19"/>
      <c r="IO952" s="19"/>
      <c r="IP952" s="19"/>
      <c r="IQ952" s="19"/>
      <c r="IR952" s="19"/>
      <c r="IS952" s="19"/>
      <c r="IT952" s="19"/>
      <c r="IU952" s="19"/>
      <c r="IV952" s="19"/>
      <c r="IW952" s="19"/>
      <c r="IX952" s="19"/>
      <c r="IY952" s="19"/>
      <c r="IZ952" s="19"/>
      <c r="JA952" s="19"/>
      <c r="JB952" s="19"/>
      <c r="JC952" s="19"/>
      <c r="JD952" s="19"/>
      <c r="JE952" s="19"/>
      <c r="JF952" s="19"/>
      <c r="JG952" s="19"/>
      <c r="JH952" s="19"/>
      <c r="JI952" s="19"/>
      <c r="JJ952" s="19"/>
      <c r="JK952" s="19"/>
      <c r="JL952" s="19"/>
      <c r="JM952" s="19"/>
      <c r="JN952" s="19"/>
      <c r="JO952" s="19"/>
      <c r="JP952" s="19"/>
      <c r="JQ952" s="19"/>
      <c r="JR952" s="19"/>
      <c r="JS952" s="19"/>
      <c r="JT952" s="19"/>
      <c r="JU952" s="19"/>
      <c r="JV952" s="19"/>
      <c r="JW952" s="19"/>
      <c r="JX952" s="19"/>
      <c r="JY952" s="19"/>
      <c r="JZ952" s="19"/>
      <c r="KA952" s="19"/>
      <c r="KB952" s="19"/>
      <c r="KC952" s="19"/>
      <c r="KD952" s="19"/>
      <c r="KE952" s="19"/>
      <c r="KF952" s="19"/>
      <c r="KG952" s="19"/>
      <c r="KH952" s="19"/>
      <c r="KI952" s="19"/>
      <c r="KJ952" s="19"/>
      <c r="KK952" s="19"/>
      <c r="KL952" s="19"/>
      <c r="KM952" s="19"/>
      <c r="KN952" s="19"/>
      <c r="KO952" s="19"/>
      <c r="KP952" s="19"/>
      <c r="KQ952" s="19"/>
      <c r="KR952" s="19"/>
      <c r="KS952" s="19"/>
      <c r="KT952" s="19"/>
      <c r="KU952" s="19"/>
      <c r="KV952" s="19"/>
      <c r="KW952" s="19"/>
      <c r="KX952" s="19"/>
      <c r="KY952" s="19"/>
      <c r="KZ952" s="19"/>
      <c r="LA952" s="19"/>
      <c r="LB952" s="19"/>
      <c r="LC952" s="19"/>
      <c r="LD952" s="19"/>
      <c r="LE952" s="19"/>
      <c r="LF952" s="19"/>
      <c r="LG952" s="19"/>
      <c r="LH952" s="19"/>
      <c r="LI952" s="19"/>
      <c r="LJ952" s="19"/>
      <c r="LK952" s="19"/>
      <c r="LL952" s="19"/>
      <c r="LM952" s="19"/>
      <c r="LN952" s="19"/>
      <c r="LO952" s="19"/>
      <c r="LP952" s="19"/>
      <c r="LQ952" s="19"/>
      <c r="LR952" s="19"/>
      <c r="LS952" s="19"/>
      <c r="LT952" s="19"/>
      <c r="LU952" s="19"/>
      <c r="LV952" s="19"/>
      <c r="LW952" s="19"/>
      <c r="LX952" s="19"/>
      <c r="LY952" s="19"/>
      <c r="LZ952" s="19"/>
      <c r="MA952" s="19"/>
      <c r="MB952" s="19"/>
      <c r="MC952" s="19"/>
      <c r="MD952" s="19"/>
      <c r="ME952" s="19"/>
      <c r="MF952" s="19"/>
      <c r="MG952" s="19"/>
      <c r="MH952" s="19"/>
      <c r="MI952" s="19"/>
      <c r="MJ952" s="19"/>
      <c r="MK952" s="19"/>
      <c r="ML952" s="19"/>
      <c r="MM952" s="19"/>
      <c r="MN952" s="19"/>
      <c r="MO952" s="19"/>
      <c r="MP952" s="19"/>
      <c r="MQ952" s="19"/>
      <c r="MR952" s="19"/>
      <c r="MS952" s="19"/>
      <c r="MT952" s="19"/>
      <c r="MU952" s="19"/>
      <c r="MV952" s="19"/>
      <c r="MW952" s="19"/>
      <c r="MX952" s="19"/>
      <c r="MY952" s="19"/>
      <c r="MZ952" s="19"/>
      <c r="NA952" s="19"/>
      <c r="NB952" s="19"/>
      <c r="NC952" s="19"/>
      <c r="ND952" s="19"/>
      <c r="NE952" s="19"/>
      <c r="NF952" s="19"/>
      <c r="NG952" s="19"/>
      <c r="NH952" s="19"/>
      <c r="NI952" s="19"/>
      <c r="NJ952" s="19"/>
      <c r="NK952" s="19"/>
      <c r="NL952" s="19"/>
      <c r="NM952" s="19"/>
      <c r="NN952" s="19"/>
      <c r="NO952" s="19"/>
      <c r="NP952" s="19"/>
      <c r="NQ952" s="19"/>
      <c r="NR952" s="19"/>
      <c r="NS952" s="19"/>
      <c r="NT952" s="19"/>
      <c r="NU952" s="19"/>
      <c r="NV952" s="19"/>
      <c r="NW952" s="19"/>
      <c r="NX952" s="19"/>
      <c r="NY952" s="19"/>
      <c r="NZ952" s="19"/>
      <c r="OA952" s="19"/>
      <c r="OB952" s="19"/>
      <c r="OC952" s="19"/>
      <c r="OD952" s="19"/>
      <c r="OE952" s="19"/>
      <c r="OF952" s="19"/>
      <c r="OG952" s="19"/>
      <c r="OH952" s="19"/>
      <c r="OI952" s="19"/>
      <c r="OJ952" s="19"/>
      <c r="OK952" s="19"/>
      <c r="OL952" s="19"/>
      <c r="OM952" s="19"/>
      <c r="ON952" s="19"/>
      <c r="OO952" s="19"/>
      <c r="OP952" s="19"/>
      <c r="OQ952" s="19"/>
      <c r="OR952" s="19"/>
      <c r="OS952" s="19"/>
      <c r="OT952" s="19"/>
      <c r="OU952" s="19"/>
      <c r="OV952" s="19"/>
      <c r="OW952" s="19"/>
      <c r="OX952" s="19"/>
      <c r="OY952" s="19"/>
      <c r="OZ952" s="19"/>
      <c r="PA952" s="19"/>
      <c r="PB952" s="19"/>
      <c r="PC952" s="19"/>
      <c r="PD952" s="19"/>
      <c r="PE952" s="19"/>
      <c r="PF952" s="19"/>
      <c r="PG952" s="19"/>
      <c r="PH952" s="19"/>
      <c r="PI952" s="19"/>
      <c r="PJ952" s="19"/>
      <c r="PK952" s="19"/>
      <c r="PL952" s="19"/>
      <c r="PM952" s="19"/>
      <c r="PN952" s="19"/>
      <c r="PO952" s="19"/>
      <c r="PP952" s="19"/>
      <c r="PQ952" s="19"/>
      <c r="PR952" s="19"/>
      <c r="PS952" s="19"/>
      <c r="PT952" s="19"/>
      <c r="PU952" s="19"/>
      <c r="PV952" s="19"/>
      <c r="PW952" s="19"/>
      <c r="PX952" s="19"/>
      <c r="PY952" s="19"/>
      <c r="PZ952" s="19"/>
      <c r="QA952" s="19"/>
      <c r="QB952" s="19"/>
      <c r="QC952" s="19"/>
      <c r="QD952" s="19"/>
      <c r="QE952" s="19"/>
      <c r="QF952" s="19"/>
      <c r="QG952" s="19"/>
      <c r="QH952" s="19"/>
    </row>
    <row r="953" spans="1:450" s="20" customFormat="1" ht="39.75" customHeight="1" x14ac:dyDescent="0.2">
      <c r="A953" s="43" t="s">
        <v>1239</v>
      </c>
      <c r="B953" s="44"/>
      <c r="C953" s="44"/>
      <c r="D953" s="44"/>
      <c r="E953" s="45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60" t="s">
        <v>545</v>
      </c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 t="s">
        <v>77</v>
      </c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84" t="s">
        <v>78</v>
      </c>
      <c r="AZ953" s="84"/>
      <c r="BA953" s="84"/>
      <c r="BB953" s="84"/>
      <c r="BC953" s="84"/>
      <c r="BD953" s="84"/>
      <c r="BE953" s="60" t="s">
        <v>79</v>
      </c>
      <c r="BF953" s="60"/>
      <c r="BG953" s="60"/>
      <c r="BH953" s="60"/>
      <c r="BI953" s="60"/>
      <c r="BJ953" s="60"/>
      <c r="BK953" s="60"/>
      <c r="BL953" s="60"/>
      <c r="BM953" s="60"/>
      <c r="BN953" s="76" t="s">
        <v>74</v>
      </c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76" t="s">
        <v>22</v>
      </c>
      <c r="BZ953" s="76"/>
      <c r="CA953" s="76"/>
      <c r="CB953" s="76"/>
      <c r="CC953" s="76"/>
      <c r="CD953" s="76"/>
      <c r="CE953" s="62" t="s">
        <v>80</v>
      </c>
      <c r="CF953" s="62"/>
      <c r="CG953" s="62"/>
      <c r="CH953" s="62"/>
      <c r="CI953" s="62"/>
      <c r="CJ953" s="62"/>
      <c r="CK953" s="62"/>
      <c r="CL953" s="62"/>
      <c r="CM953" s="62"/>
      <c r="CN953" s="85">
        <v>1000000</v>
      </c>
      <c r="CO953" s="85"/>
      <c r="CP953" s="85"/>
      <c r="CQ953" s="85"/>
      <c r="CR953" s="85"/>
      <c r="CS953" s="85"/>
      <c r="CT953" s="85"/>
      <c r="CU953" s="85"/>
      <c r="CV953" s="85"/>
      <c r="CW953" s="85"/>
      <c r="CX953" s="85"/>
      <c r="CY953" s="85"/>
      <c r="CZ953" s="85"/>
      <c r="DA953" s="85"/>
      <c r="DB953" s="59" t="s">
        <v>637</v>
      </c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 t="s">
        <v>647</v>
      </c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62" t="s">
        <v>86</v>
      </c>
      <c r="EA953" s="62"/>
      <c r="EB953" s="62"/>
      <c r="EC953" s="62"/>
      <c r="ED953" s="62"/>
      <c r="EE953" s="62"/>
      <c r="EF953" s="62"/>
      <c r="EG953" s="62"/>
      <c r="EH953" s="62"/>
      <c r="EI953" s="62"/>
      <c r="EJ953" s="62"/>
      <c r="EK953" s="62"/>
      <c r="EL953" s="62" t="s">
        <v>84</v>
      </c>
      <c r="EM953" s="62"/>
      <c r="EN953" s="62"/>
      <c r="EO953" s="62"/>
      <c r="EP953" s="62"/>
      <c r="EQ953" s="62"/>
      <c r="ER953" s="62"/>
      <c r="ES953" s="62"/>
      <c r="ET953" s="62"/>
      <c r="EU953" s="62"/>
      <c r="EV953" s="62"/>
      <c r="EW953" s="62"/>
      <c r="EX953" s="62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  <c r="HV953" s="19"/>
      <c r="HW953" s="19"/>
      <c r="HX953" s="19"/>
      <c r="HY953" s="19"/>
      <c r="HZ953" s="19"/>
      <c r="IA953" s="19"/>
      <c r="IB953" s="19"/>
      <c r="IC953" s="19"/>
      <c r="ID953" s="19"/>
      <c r="IE953" s="19"/>
      <c r="IF953" s="19"/>
      <c r="IG953" s="19"/>
      <c r="IH953" s="19"/>
      <c r="II953" s="19"/>
      <c r="IJ953" s="19"/>
      <c r="IK953" s="19"/>
      <c r="IL953" s="19"/>
      <c r="IM953" s="19"/>
      <c r="IN953" s="19"/>
      <c r="IO953" s="19"/>
      <c r="IP953" s="19"/>
      <c r="IQ953" s="19"/>
      <c r="IR953" s="19"/>
      <c r="IS953" s="19"/>
      <c r="IT953" s="19"/>
      <c r="IU953" s="19"/>
      <c r="IV953" s="19"/>
      <c r="IW953" s="19"/>
      <c r="IX953" s="19"/>
      <c r="IY953" s="19"/>
      <c r="IZ953" s="19"/>
      <c r="JA953" s="19"/>
      <c r="JB953" s="19"/>
      <c r="JC953" s="19"/>
      <c r="JD953" s="19"/>
      <c r="JE953" s="19"/>
      <c r="JF953" s="19"/>
      <c r="JG953" s="19"/>
      <c r="JH953" s="19"/>
      <c r="JI953" s="19"/>
      <c r="JJ953" s="19"/>
      <c r="JK953" s="19"/>
      <c r="JL953" s="19"/>
      <c r="JM953" s="19"/>
      <c r="JN953" s="19"/>
      <c r="JO953" s="19"/>
      <c r="JP953" s="19"/>
      <c r="JQ953" s="19"/>
      <c r="JR953" s="19"/>
      <c r="JS953" s="19"/>
      <c r="JT953" s="19"/>
      <c r="JU953" s="19"/>
      <c r="JV953" s="19"/>
      <c r="JW953" s="19"/>
      <c r="JX953" s="19"/>
      <c r="JY953" s="19"/>
      <c r="JZ953" s="19"/>
      <c r="KA953" s="19"/>
      <c r="KB953" s="19"/>
      <c r="KC953" s="19"/>
      <c r="KD953" s="19"/>
      <c r="KE953" s="19"/>
      <c r="KF953" s="19"/>
      <c r="KG953" s="19"/>
      <c r="KH953" s="19"/>
      <c r="KI953" s="19"/>
      <c r="KJ953" s="19"/>
      <c r="KK953" s="19"/>
      <c r="KL953" s="19"/>
      <c r="KM953" s="19"/>
      <c r="KN953" s="19"/>
      <c r="KO953" s="19"/>
      <c r="KP953" s="19"/>
      <c r="KQ953" s="19"/>
      <c r="KR953" s="19"/>
      <c r="KS953" s="19"/>
      <c r="KT953" s="19"/>
      <c r="KU953" s="19"/>
      <c r="KV953" s="19"/>
      <c r="KW953" s="19"/>
      <c r="KX953" s="19"/>
      <c r="KY953" s="19"/>
      <c r="KZ953" s="19"/>
      <c r="LA953" s="19"/>
      <c r="LB953" s="19"/>
      <c r="LC953" s="19"/>
      <c r="LD953" s="19"/>
      <c r="LE953" s="19"/>
      <c r="LF953" s="19"/>
      <c r="LG953" s="19"/>
      <c r="LH953" s="19"/>
      <c r="LI953" s="19"/>
      <c r="LJ953" s="19"/>
      <c r="LK953" s="19"/>
      <c r="LL953" s="19"/>
      <c r="LM953" s="19"/>
      <c r="LN953" s="19"/>
      <c r="LO953" s="19"/>
      <c r="LP953" s="19"/>
      <c r="LQ953" s="19"/>
      <c r="LR953" s="19"/>
      <c r="LS953" s="19"/>
      <c r="LT953" s="19"/>
      <c r="LU953" s="19"/>
      <c r="LV953" s="19"/>
      <c r="LW953" s="19"/>
      <c r="LX953" s="19"/>
      <c r="LY953" s="19"/>
      <c r="LZ953" s="19"/>
      <c r="MA953" s="19"/>
      <c r="MB953" s="19"/>
      <c r="MC953" s="19"/>
      <c r="MD953" s="19"/>
      <c r="ME953" s="19"/>
      <c r="MF953" s="19"/>
      <c r="MG953" s="19"/>
      <c r="MH953" s="19"/>
      <c r="MI953" s="19"/>
      <c r="MJ953" s="19"/>
      <c r="MK953" s="19"/>
      <c r="ML953" s="19"/>
      <c r="MM953" s="19"/>
      <c r="MN953" s="19"/>
      <c r="MO953" s="19"/>
      <c r="MP953" s="19"/>
      <c r="MQ953" s="19"/>
      <c r="MR953" s="19"/>
      <c r="MS953" s="19"/>
      <c r="MT953" s="19"/>
      <c r="MU953" s="19"/>
      <c r="MV953" s="19"/>
      <c r="MW953" s="19"/>
      <c r="MX953" s="19"/>
      <c r="MY953" s="19"/>
      <c r="MZ953" s="19"/>
      <c r="NA953" s="19"/>
      <c r="NB953" s="19"/>
      <c r="NC953" s="19"/>
      <c r="ND953" s="19"/>
      <c r="NE953" s="19"/>
      <c r="NF953" s="19"/>
      <c r="NG953" s="19"/>
      <c r="NH953" s="19"/>
      <c r="NI953" s="19"/>
      <c r="NJ953" s="19"/>
      <c r="NK953" s="19"/>
      <c r="NL953" s="19"/>
      <c r="NM953" s="19"/>
      <c r="NN953" s="19"/>
      <c r="NO953" s="19"/>
      <c r="NP953" s="19"/>
      <c r="NQ953" s="19"/>
      <c r="NR953" s="19"/>
      <c r="NS953" s="19"/>
      <c r="NT953" s="19"/>
      <c r="NU953" s="19"/>
      <c r="NV953" s="19"/>
      <c r="NW953" s="19"/>
      <c r="NX953" s="19"/>
      <c r="NY953" s="19"/>
      <c r="NZ953" s="19"/>
      <c r="OA953" s="19"/>
      <c r="OB953" s="19"/>
      <c r="OC953" s="19"/>
      <c r="OD953" s="19"/>
      <c r="OE953" s="19"/>
      <c r="OF953" s="19"/>
      <c r="OG953" s="19"/>
      <c r="OH953" s="19"/>
      <c r="OI953" s="19"/>
      <c r="OJ953" s="19"/>
      <c r="OK953" s="19"/>
      <c r="OL953" s="19"/>
      <c r="OM953" s="19"/>
      <c r="ON953" s="19"/>
      <c r="OO953" s="19"/>
      <c r="OP953" s="19"/>
      <c r="OQ953" s="19"/>
      <c r="OR953" s="19"/>
      <c r="OS953" s="19"/>
      <c r="OT953" s="19"/>
      <c r="OU953" s="19"/>
      <c r="OV953" s="19"/>
      <c r="OW953" s="19"/>
      <c r="OX953" s="19"/>
      <c r="OY953" s="19"/>
      <c r="OZ953" s="19"/>
      <c r="PA953" s="19"/>
      <c r="PB953" s="19"/>
      <c r="PC953" s="19"/>
      <c r="PD953" s="19"/>
      <c r="PE953" s="19"/>
      <c r="PF953" s="19"/>
      <c r="PG953" s="19"/>
      <c r="PH953" s="19"/>
      <c r="PI953" s="19"/>
      <c r="PJ953" s="19"/>
      <c r="PK953" s="19"/>
      <c r="PL953" s="19"/>
      <c r="PM953" s="19"/>
      <c r="PN953" s="19"/>
      <c r="PO953" s="19"/>
      <c r="PP953" s="19"/>
      <c r="PQ953" s="19"/>
      <c r="PR953" s="19"/>
      <c r="PS953" s="19"/>
      <c r="PT953" s="19"/>
      <c r="PU953" s="19"/>
      <c r="PV953" s="19"/>
      <c r="PW953" s="19"/>
      <c r="PX953" s="19"/>
      <c r="PY953" s="19"/>
      <c r="PZ953" s="19"/>
      <c r="QA953" s="19"/>
      <c r="QB953" s="19"/>
      <c r="QC953" s="19"/>
      <c r="QD953" s="19"/>
      <c r="QE953" s="19"/>
      <c r="QF953" s="19"/>
      <c r="QG953" s="19"/>
      <c r="QH953" s="19"/>
    </row>
    <row r="954" spans="1:450" s="20" customFormat="1" ht="42.75" customHeight="1" x14ac:dyDescent="0.2">
      <c r="A954" s="43" t="s">
        <v>1241</v>
      </c>
      <c r="B954" s="44"/>
      <c r="C954" s="44"/>
      <c r="D954" s="44"/>
      <c r="E954" s="45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60" t="s">
        <v>372</v>
      </c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 t="s">
        <v>77</v>
      </c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84" t="s">
        <v>78</v>
      </c>
      <c r="AZ954" s="84"/>
      <c r="BA954" s="84"/>
      <c r="BB954" s="84"/>
      <c r="BC954" s="84"/>
      <c r="BD954" s="84"/>
      <c r="BE954" s="60" t="s">
        <v>79</v>
      </c>
      <c r="BF954" s="60"/>
      <c r="BG954" s="60"/>
      <c r="BH954" s="60"/>
      <c r="BI954" s="60"/>
      <c r="BJ954" s="60"/>
      <c r="BK954" s="60"/>
      <c r="BL954" s="60"/>
      <c r="BM954" s="60"/>
      <c r="BN954" s="81">
        <v>1</v>
      </c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76" t="s">
        <v>22</v>
      </c>
      <c r="BZ954" s="76"/>
      <c r="CA954" s="76"/>
      <c r="CB954" s="76"/>
      <c r="CC954" s="76"/>
      <c r="CD954" s="76"/>
      <c r="CE954" s="62" t="s">
        <v>80</v>
      </c>
      <c r="CF954" s="62"/>
      <c r="CG954" s="62"/>
      <c r="CH954" s="62"/>
      <c r="CI954" s="62"/>
      <c r="CJ954" s="62"/>
      <c r="CK954" s="62"/>
      <c r="CL954" s="62"/>
      <c r="CM954" s="62"/>
      <c r="CN954" s="61">
        <v>1200000</v>
      </c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59" t="s">
        <v>637</v>
      </c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 t="s">
        <v>647</v>
      </c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62" t="s">
        <v>86</v>
      </c>
      <c r="EA954" s="62"/>
      <c r="EB954" s="62"/>
      <c r="EC954" s="62"/>
      <c r="ED954" s="62"/>
      <c r="EE954" s="62"/>
      <c r="EF954" s="62"/>
      <c r="EG954" s="62"/>
      <c r="EH954" s="62"/>
      <c r="EI954" s="62"/>
      <c r="EJ954" s="62"/>
      <c r="EK954" s="62"/>
      <c r="EL954" s="62" t="s">
        <v>84</v>
      </c>
      <c r="EM954" s="62"/>
      <c r="EN954" s="62"/>
      <c r="EO954" s="62"/>
      <c r="EP954" s="62"/>
      <c r="EQ954" s="62"/>
      <c r="ER954" s="62"/>
      <c r="ES954" s="62"/>
      <c r="ET954" s="62"/>
      <c r="EU954" s="62"/>
      <c r="EV954" s="62"/>
      <c r="EW954" s="62"/>
      <c r="EX954" s="62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  <c r="HV954" s="19"/>
      <c r="HW954" s="19"/>
      <c r="HX954" s="19"/>
      <c r="HY954" s="19"/>
      <c r="HZ954" s="19"/>
      <c r="IA954" s="19"/>
      <c r="IB954" s="19"/>
      <c r="IC954" s="19"/>
      <c r="ID954" s="19"/>
      <c r="IE954" s="19"/>
      <c r="IF954" s="19"/>
      <c r="IG954" s="19"/>
      <c r="IH954" s="19"/>
      <c r="II954" s="19"/>
      <c r="IJ954" s="19"/>
      <c r="IK954" s="19"/>
      <c r="IL954" s="19"/>
      <c r="IM954" s="19"/>
      <c r="IN954" s="19"/>
      <c r="IO954" s="19"/>
      <c r="IP954" s="19"/>
      <c r="IQ954" s="19"/>
      <c r="IR954" s="19"/>
      <c r="IS954" s="19"/>
      <c r="IT954" s="19"/>
      <c r="IU954" s="19"/>
      <c r="IV954" s="19"/>
      <c r="IW954" s="19"/>
      <c r="IX954" s="19"/>
      <c r="IY954" s="19"/>
      <c r="IZ954" s="19"/>
      <c r="JA954" s="19"/>
      <c r="JB954" s="19"/>
      <c r="JC954" s="19"/>
      <c r="JD954" s="19"/>
      <c r="JE954" s="19"/>
      <c r="JF954" s="19"/>
      <c r="JG954" s="19"/>
      <c r="JH954" s="19"/>
      <c r="JI954" s="19"/>
      <c r="JJ954" s="19"/>
      <c r="JK954" s="19"/>
      <c r="JL954" s="19"/>
      <c r="JM954" s="19"/>
      <c r="JN954" s="19"/>
      <c r="JO954" s="19"/>
      <c r="JP954" s="19"/>
      <c r="JQ954" s="19"/>
      <c r="JR954" s="19"/>
      <c r="JS954" s="19"/>
      <c r="JT954" s="19"/>
      <c r="JU954" s="19"/>
      <c r="JV954" s="19"/>
      <c r="JW954" s="19"/>
      <c r="JX954" s="19"/>
      <c r="JY954" s="19"/>
      <c r="JZ954" s="19"/>
      <c r="KA954" s="19"/>
      <c r="KB954" s="19"/>
      <c r="KC954" s="19"/>
      <c r="KD954" s="19"/>
      <c r="KE954" s="19"/>
      <c r="KF954" s="19"/>
      <c r="KG954" s="19"/>
      <c r="KH954" s="19"/>
      <c r="KI954" s="19"/>
      <c r="KJ954" s="19"/>
      <c r="KK954" s="19"/>
      <c r="KL954" s="19"/>
      <c r="KM954" s="19"/>
      <c r="KN954" s="19"/>
      <c r="KO954" s="19"/>
      <c r="KP954" s="19"/>
      <c r="KQ954" s="19"/>
      <c r="KR954" s="19"/>
      <c r="KS954" s="19"/>
      <c r="KT954" s="19"/>
      <c r="KU954" s="19"/>
      <c r="KV954" s="19"/>
      <c r="KW954" s="19"/>
      <c r="KX954" s="19"/>
      <c r="KY954" s="19"/>
      <c r="KZ954" s="19"/>
      <c r="LA954" s="19"/>
      <c r="LB954" s="19"/>
      <c r="LC954" s="19"/>
      <c r="LD954" s="19"/>
      <c r="LE954" s="19"/>
      <c r="LF954" s="19"/>
      <c r="LG954" s="19"/>
      <c r="LH954" s="19"/>
      <c r="LI954" s="19"/>
      <c r="LJ954" s="19"/>
      <c r="LK954" s="19"/>
      <c r="LL954" s="19"/>
      <c r="LM954" s="19"/>
      <c r="LN954" s="19"/>
      <c r="LO954" s="19"/>
      <c r="LP954" s="19"/>
      <c r="LQ954" s="19"/>
      <c r="LR954" s="19"/>
      <c r="LS954" s="19"/>
      <c r="LT954" s="19"/>
      <c r="LU954" s="19"/>
      <c r="LV954" s="19"/>
      <c r="LW954" s="19"/>
      <c r="LX954" s="19"/>
      <c r="LY954" s="19"/>
      <c r="LZ954" s="19"/>
      <c r="MA954" s="19"/>
      <c r="MB954" s="19"/>
      <c r="MC954" s="19"/>
      <c r="MD954" s="19"/>
      <c r="ME954" s="19"/>
      <c r="MF954" s="19"/>
      <c r="MG954" s="19"/>
      <c r="MH954" s="19"/>
      <c r="MI954" s="19"/>
      <c r="MJ954" s="19"/>
      <c r="MK954" s="19"/>
      <c r="ML954" s="19"/>
      <c r="MM954" s="19"/>
      <c r="MN954" s="19"/>
      <c r="MO954" s="19"/>
      <c r="MP954" s="19"/>
      <c r="MQ954" s="19"/>
      <c r="MR954" s="19"/>
      <c r="MS954" s="19"/>
      <c r="MT954" s="19"/>
      <c r="MU954" s="19"/>
      <c r="MV954" s="19"/>
      <c r="MW954" s="19"/>
      <c r="MX954" s="19"/>
      <c r="MY954" s="19"/>
      <c r="MZ954" s="19"/>
      <c r="NA954" s="19"/>
      <c r="NB954" s="19"/>
      <c r="NC954" s="19"/>
      <c r="ND954" s="19"/>
      <c r="NE954" s="19"/>
      <c r="NF954" s="19"/>
      <c r="NG954" s="19"/>
      <c r="NH954" s="19"/>
      <c r="NI954" s="19"/>
      <c r="NJ954" s="19"/>
      <c r="NK954" s="19"/>
      <c r="NL954" s="19"/>
      <c r="NM954" s="19"/>
      <c r="NN954" s="19"/>
      <c r="NO954" s="19"/>
      <c r="NP954" s="19"/>
      <c r="NQ954" s="19"/>
      <c r="NR954" s="19"/>
      <c r="NS954" s="19"/>
      <c r="NT954" s="19"/>
      <c r="NU954" s="19"/>
      <c r="NV954" s="19"/>
      <c r="NW954" s="19"/>
      <c r="NX954" s="19"/>
      <c r="NY954" s="19"/>
      <c r="NZ954" s="19"/>
      <c r="OA954" s="19"/>
      <c r="OB954" s="19"/>
      <c r="OC954" s="19"/>
      <c r="OD954" s="19"/>
      <c r="OE954" s="19"/>
      <c r="OF954" s="19"/>
      <c r="OG954" s="19"/>
      <c r="OH954" s="19"/>
      <c r="OI954" s="19"/>
      <c r="OJ954" s="19"/>
      <c r="OK954" s="19"/>
      <c r="OL954" s="19"/>
      <c r="OM954" s="19"/>
      <c r="ON954" s="19"/>
      <c r="OO954" s="19"/>
      <c r="OP954" s="19"/>
      <c r="OQ954" s="19"/>
      <c r="OR954" s="19"/>
      <c r="OS954" s="19"/>
      <c r="OT954" s="19"/>
      <c r="OU954" s="19"/>
      <c r="OV954" s="19"/>
      <c r="OW954" s="19"/>
      <c r="OX954" s="19"/>
      <c r="OY954" s="19"/>
      <c r="OZ954" s="19"/>
      <c r="PA954" s="19"/>
      <c r="PB954" s="19"/>
      <c r="PC954" s="19"/>
      <c r="PD954" s="19"/>
      <c r="PE954" s="19"/>
      <c r="PF954" s="19"/>
      <c r="PG954" s="19"/>
      <c r="PH954" s="19"/>
      <c r="PI954" s="19"/>
      <c r="PJ954" s="19"/>
      <c r="PK954" s="19"/>
      <c r="PL954" s="19"/>
      <c r="PM954" s="19"/>
      <c r="PN954" s="19"/>
      <c r="PO954" s="19"/>
      <c r="PP954" s="19"/>
      <c r="PQ954" s="19"/>
      <c r="PR954" s="19"/>
      <c r="PS954" s="19"/>
      <c r="PT954" s="19"/>
      <c r="PU954" s="19"/>
      <c r="PV954" s="19"/>
      <c r="PW954" s="19"/>
      <c r="PX954" s="19"/>
      <c r="PY954" s="19"/>
      <c r="PZ954" s="19"/>
      <c r="QA954" s="19"/>
      <c r="QB954" s="19"/>
      <c r="QC954" s="19"/>
      <c r="QD954" s="19"/>
      <c r="QE954" s="19"/>
      <c r="QF954" s="19"/>
      <c r="QG954" s="19"/>
      <c r="QH954" s="19"/>
    </row>
    <row r="955" spans="1:450" s="20" customFormat="1" ht="42.75" customHeight="1" x14ac:dyDescent="0.2">
      <c r="A955" s="43" t="s">
        <v>1245</v>
      </c>
      <c r="B955" s="44"/>
      <c r="C955" s="44"/>
      <c r="D955" s="44"/>
      <c r="E955" s="45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60" t="s">
        <v>542</v>
      </c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 t="s">
        <v>77</v>
      </c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84" t="s">
        <v>94</v>
      </c>
      <c r="AZ955" s="84"/>
      <c r="BA955" s="84"/>
      <c r="BB955" s="84"/>
      <c r="BC955" s="84"/>
      <c r="BD955" s="84"/>
      <c r="BE955" s="60" t="s">
        <v>95</v>
      </c>
      <c r="BF955" s="60"/>
      <c r="BG955" s="60"/>
      <c r="BH955" s="60"/>
      <c r="BI955" s="60"/>
      <c r="BJ955" s="60"/>
      <c r="BK955" s="60"/>
      <c r="BL955" s="60"/>
      <c r="BM955" s="60"/>
      <c r="BN955" s="59" t="s">
        <v>630</v>
      </c>
      <c r="BO955" s="62"/>
      <c r="BP955" s="62"/>
      <c r="BQ955" s="62"/>
      <c r="BR955" s="62"/>
      <c r="BS955" s="62"/>
      <c r="BT955" s="62"/>
      <c r="BU955" s="62"/>
      <c r="BV955" s="62"/>
      <c r="BW955" s="62"/>
      <c r="BX955" s="62"/>
      <c r="BY955" s="76" t="s">
        <v>22</v>
      </c>
      <c r="BZ955" s="76"/>
      <c r="CA955" s="76"/>
      <c r="CB955" s="76"/>
      <c r="CC955" s="76"/>
      <c r="CD955" s="76"/>
      <c r="CE955" s="62" t="s">
        <v>80</v>
      </c>
      <c r="CF955" s="62"/>
      <c r="CG955" s="62"/>
      <c r="CH955" s="62"/>
      <c r="CI955" s="62"/>
      <c r="CJ955" s="62"/>
      <c r="CK955" s="62"/>
      <c r="CL955" s="62"/>
      <c r="CM955" s="62"/>
      <c r="CN955" s="85">
        <v>300000</v>
      </c>
      <c r="CO955" s="85"/>
      <c r="CP955" s="85"/>
      <c r="CQ955" s="85"/>
      <c r="CR955" s="85"/>
      <c r="CS955" s="85"/>
      <c r="CT955" s="85"/>
      <c r="CU955" s="85"/>
      <c r="CV955" s="85"/>
      <c r="CW955" s="85"/>
      <c r="CX955" s="85"/>
      <c r="CY955" s="85"/>
      <c r="CZ955" s="85"/>
      <c r="DA955" s="85"/>
      <c r="DB955" s="59" t="s">
        <v>637</v>
      </c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 t="s">
        <v>647</v>
      </c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62" t="s">
        <v>86</v>
      </c>
      <c r="EA955" s="62"/>
      <c r="EB955" s="62"/>
      <c r="EC955" s="62"/>
      <c r="ED955" s="62"/>
      <c r="EE955" s="62"/>
      <c r="EF955" s="62"/>
      <c r="EG955" s="62"/>
      <c r="EH955" s="62"/>
      <c r="EI955" s="62"/>
      <c r="EJ955" s="62"/>
      <c r="EK955" s="62"/>
      <c r="EL955" s="62" t="s">
        <v>84</v>
      </c>
      <c r="EM955" s="62"/>
      <c r="EN955" s="62"/>
      <c r="EO955" s="62"/>
      <c r="EP955" s="62"/>
      <c r="EQ955" s="62"/>
      <c r="ER955" s="62"/>
      <c r="ES955" s="62"/>
      <c r="ET955" s="62"/>
      <c r="EU955" s="62"/>
      <c r="EV955" s="62"/>
      <c r="EW955" s="62"/>
      <c r="EX955" s="62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  <c r="HV955" s="19"/>
      <c r="HW955" s="19"/>
      <c r="HX955" s="19"/>
      <c r="HY955" s="19"/>
      <c r="HZ955" s="19"/>
      <c r="IA955" s="19"/>
      <c r="IB955" s="19"/>
      <c r="IC955" s="19"/>
      <c r="ID955" s="19"/>
      <c r="IE955" s="19"/>
      <c r="IF955" s="19"/>
      <c r="IG955" s="19"/>
      <c r="IH955" s="19"/>
      <c r="II955" s="19"/>
      <c r="IJ955" s="19"/>
      <c r="IK955" s="19"/>
      <c r="IL955" s="19"/>
      <c r="IM955" s="19"/>
      <c r="IN955" s="19"/>
      <c r="IO955" s="19"/>
      <c r="IP955" s="19"/>
      <c r="IQ955" s="19"/>
      <c r="IR955" s="19"/>
      <c r="IS955" s="19"/>
      <c r="IT955" s="19"/>
      <c r="IU955" s="19"/>
      <c r="IV955" s="19"/>
      <c r="IW955" s="19"/>
      <c r="IX955" s="19"/>
      <c r="IY955" s="19"/>
      <c r="IZ955" s="19"/>
      <c r="JA955" s="19"/>
      <c r="JB955" s="19"/>
      <c r="JC955" s="19"/>
      <c r="JD955" s="19"/>
      <c r="JE955" s="19"/>
      <c r="JF955" s="19"/>
      <c r="JG955" s="19"/>
      <c r="JH955" s="19"/>
      <c r="JI955" s="19"/>
      <c r="JJ955" s="19"/>
      <c r="JK955" s="19"/>
      <c r="JL955" s="19"/>
      <c r="JM955" s="19"/>
      <c r="JN955" s="19"/>
      <c r="JO955" s="19"/>
      <c r="JP955" s="19"/>
      <c r="JQ955" s="19"/>
      <c r="JR955" s="19"/>
      <c r="JS955" s="19"/>
      <c r="JT955" s="19"/>
      <c r="JU955" s="19"/>
      <c r="JV955" s="19"/>
      <c r="JW955" s="19"/>
      <c r="JX955" s="19"/>
      <c r="JY955" s="19"/>
      <c r="JZ955" s="19"/>
      <c r="KA955" s="19"/>
      <c r="KB955" s="19"/>
      <c r="KC955" s="19"/>
      <c r="KD955" s="19"/>
      <c r="KE955" s="19"/>
      <c r="KF955" s="19"/>
      <c r="KG955" s="19"/>
      <c r="KH955" s="19"/>
      <c r="KI955" s="19"/>
      <c r="KJ955" s="19"/>
      <c r="KK955" s="19"/>
      <c r="KL955" s="19"/>
      <c r="KM955" s="19"/>
      <c r="KN955" s="19"/>
      <c r="KO955" s="19"/>
      <c r="KP955" s="19"/>
      <c r="KQ955" s="19"/>
      <c r="KR955" s="19"/>
      <c r="KS955" s="19"/>
      <c r="KT955" s="19"/>
      <c r="KU955" s="19"/>
      <c r="KV955" s="19"/>
      <c r="KW955" s="19"/>
      <c r="KX955" s="19"/>
      <c r="KY955" s="19"/>
      <c r="KZ955" s="19"/>
      <c r="LA955" s="19"/>
      <c r="LB955" s="19"/>
      <c r="LC955" s="19"/>
      <c r="LD955" s="19"/>
      <c r="LE955" s="19"/>
      <c r="LF955" s="19"/>
      <c r="LG955" s="19"/>
      <c r="LH955" s="19"/>
      <c r="LI955" s="19"/>
      <c r="LJ955" s="19"/>
      <c r="LK955" s="19"/>
      <c r="LL955" s="19"/>
      <c r="LM955" s="19"/>
      <c r="LN955" s="19"/>
      <c r="LO955" s="19"/>
      <c r="LP955" s="19"/>
      <c r="LQ955" s="19"/>
      <c r="LR955" s="19"/>
      <c r="LS955" s="19"/>
      <c r="LT955" s="19"/>
      <c r="LU955" s="19"/>
      <c r="LV955" s="19"/>
      <c r="LW955" s="19"/>
      <c r="LX955" s="19"/>
      <c r="LY955" s="19"/>
      <c r="LZ955" s="19"/>
      <c r="MA955" s="19"/>
      <c r="MB955" s="19"/>
      <c r="MC955" s="19"/>
      <c r="MD955" s="19"/>
      <c r="ME955" s="19"/>
      <c r="MF955" s="19"/>
      <c r="MG955" s="19"/>
      <c r="MH955" s="19"/>
      <c r="MI955" s="19"/>
      <c r="MJ955" s="19"/>
      <c r="MK955" s="19"/>
      <c r="ML955" s="19"/>
      <c r="MM955" s="19"/>
      <c r="MN955" s="19"/>
      <c r="MO955" s="19"/>
      <c r="MP955" s="19"/>
      <c r="MQ955" s="19"/>
      <c r="MR955" s="19"/>
      <c r="MS955" s="19"/>
      <c r="MT955" s="19"/>
      <c r="MU955" s="19"/>
      <c r="MV955" s="19"/>
      <c r="MW955" s="19"/>
      <c r="MX955" s="19"/>
      <c r="MY955" s="19"/>
      <c r="MZ955" s="19"/>
      <c r="NA955" s="19"/>
      <c r="NB955" s="19"/>
      <c r="NC955" s="19"/>
      <c r="ND955" s="19"/>
      <c r="NE955" s="19"/>
      <c r="NF955" s="19"/>
      <c r="NG955" s="19"/>
      <c r="NH955" s="19"/>
      <c r="NI955" s="19"/>
      <c r="NJ955" s="19"/>
      <c r="NK955" s="19"/>
      <c r="NL955" s="19"/>
      <c r="NM955" s="19"/>
      <c r="NN955" s="19"/>
      <c r="NO955" s="19"/>
      <c r="NP955" s="19"/>
      <c r="NQ955" s="19"/>
      <c r="NR955" s="19"/>
      <c r="NS955" s="19"/>
      <c r="NT955" s="19"/>
      <c r="NU955" s="19"/>
      <c r="NV955" s="19"/>
      <c r="NW955" s="19"/>
      <c r="NX955" s="19"/>
      <c r="NY955" s="19"/>
      <c r="NZ955" s="19"/>
      <c r="OA955" s="19"/>
      <c r="OB955" s="19"/>
      <c r="OC955" s="19"/>
      <c r="OD955" s="19"/>
      <c r="OE955" s="19"/>
      <c r="OF955" s="19"/>
      <c r="OG955" s="19"/>
      <c r="OH955" s="19"/>
      <c r="OI955" s="19"/>
      <c r="OJ955" s="19"/>
      <c r="OK955" s="19"/>
      <c r="OL955" s="19"/>
      <c r="OM955" s="19"/>
      <c r="ON955" s="19"/>
      <c r="OO955" s="19"/>
      <c r="OP955" s="19"/>
      <c r="OQ955" s="19"/>
      <c r="OR955" s="19"/>
      <c r="OS955" s="19"/>
      <c r="OT955" s="19"/>
      <c r="OU955" s="19"/>
      <c r="OV955" s="19"/>
      <c r="OW955" s="19"/>
      <c r="OX955" s="19"/>
      <c r="OY955" s="19"/>
      <c r="OZ955" s="19"/>
      <c r="PA955" s="19"/>
      <c r="PB955" s="19"/>
      <c r="PC955" s="19"/>
      <c r="PD955" s="19"/>
      <c r="PE955" s="19"/>
      <c r="PF955" s="19"/>
      <c r="PG955" s="19"/>
      <c r="PH955" s="19"/>
      <c r="PI955" s="19"/>
      <c r="PJ955" s="19"/>
      <c r="PK955" s="19"/>
      <c r="PL955" s="19"/>
      <c r="PM955" s="19"/>
      <c r="PN955" s="19"/>
      <c r="PO955" s="19"/>
      <c r="PP955" s="19"/>
      <c r="PQ955" s="19"/>
      <c r="PR955" s="19"/>
      <c r="PS955" s="19"/>
      <c r="PT955" s="19"/>
      <c r="PU955" s="19"/>
      <c r="PV955" s="19"/>
      <c r="PW955" s="19"/>
      <c r="PX955" s="19"/>
      <c r="PY955" s="19"/>
      <c r="PZ955" s="19"/>
      <c r="QA955" s="19"/>
      <c r="QB955" s="19"/>
      <c r="QC955" s="19"/>
      <c r="QD955" s="19"/>
      <c r="QE955" s="19"/>
      <c r="QF955" s="19"/>
      <c r="QG955" s="19"/>
      <c r="QH955" s="19"/>
    </row>
    <row r="956" spans="1:450" s="20" customFormat="1" ht="39.75" customHeight="1" x14ac:dyDescent="0.2">
      <c r="A956" s="43" t="s">
        <v>1246</v>
      </c>
      <c r="B956" s="44"/>
      <c r="C956" s="44"/>
      <c r="D956" s="44"/>
      <c r="E956" s="45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60" t="s">
        <v>623</v>
      </c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 t="s">
        <v>77</v>
      </c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84" t="s">
        <v>313</v>
      </c>
      <c r="AZ956" s="84"/>
      <c r="BA956" s="84"/>
      <c r="BB956" s="84"/>
      <c r="BC956" s="84"/>
      <c r="BD956" s="84"/>
      <c r="BE956" s="60" t="s">
        <v>313</v>
      </c>
      <c r="BF956" s="60"/>
      <c r="BG956" s="60"/>
      <c r="BH956" s="60"/>
      <c r="BI956" s="60"/>
      <c r="BJ956" s="60"/>
      <c r="BK956" s="60"/>
      <c r="BL956" s="60"/>
      <c r="BM956" s="60"/>
      <c r="BN956" s="76" t="s">
        <v>126</v>
      </c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76" t="s">
        <v>22</v>
      </c>
      <c r="BZ956" s="76"/>
      <c r="CA956" s="76"/>
      <c r="CB956" s="76"/>
      <c r="CC956" s="76"/>
      <c r="CD956" s="76"/>
      <c r="CE956" s="62" t="s">
        <v>80</v>
      </c>
      <c r="CF956" s="62"/>
      <c r="CG956" s="62"/>
      <c r="CH956" s="62"/>
      <c r="CI956" s="62"/>
      <c r="CJ956" s="62"/>
      <c r="CK956" s="62"/>
      <c r="CL956" s="62"/>
      <c r="CM956" s="62"/>
      <c r="CN956" s="85">
        <v>505000</v>
      </c>
      <c r="CO956" s="85"/>
      <c r="CP956" s="85"/>
      <c r="CQ956" s="85"/>
      <c r="CR956" s="85"/>
      <c r="CS956" s="85"/>
      <c r="CT956" s="85"/>
      <c r="CU956" s="85"/>
      <c r="CV956" s="85"/>
      <c r="CW956" s="85"/>
      <c r="CX956" s="85"/>
      <c r="CY956" s="85"/>
      <c r="CZ956" s="85"/>
      <c r="DA956" s="85"/>
      <c r="DB956" s="59" t="s">
        <v>637</v>
      </c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 t="s">
        <v>647</v>
      </c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62" t="s">
        <v>86</v>
      </c>
      <c r="EA956" s="62"/>
      <c r="EB956" s="62"/>
      <c r="EC956" s="62"/>
      <c r="ED956" s="62"/>
      <c r="EE956" s="62"/>
      <c r="EF956" s="62"/>
      <c r="EG956" s="62"/>
      <c r="EH956" s="62"/>
      <c r="EI956" s="62"/>
      <c r="EJ956" s="62"/>
      <c r="EK956" s="62"/>
      <c r="EL956" s="62" t="s">
        <v>84</v>
      </c>
      <c r="EM956" s="62"/>
      <c r="EN956" s="62"/>
      <c r="EO956" s="62"/>
      <c r="EP956" s="62"/>
      <c r="EQ956" s="62"/>
      <c r="ER956" s="62"/>
      <c r="ES956" s="62"/>
      <c r="ET956" s="62"/>
      <c r="EU956" s="62"/>
      <c r="EV956" s="62"/>
      <c r="EW956" s="62"/>
      <c r="EX956" s="62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  <c r="HV956" s="19"/>
      <c r="HW956" s="19"/>
      <c r="HX956" s="19"/>
      <c r="HY956" s="19"/>
      <c r="HZ956" s="19"/>
      <c r="IA956" s="19"/>
      <c r="IB956" s="19"/>
      <c r="IC956" s="19"/>
      <c r="ID956" s="19"/>
      <c r="IE956" s="19"/>
      <c r="IF956" s="19"/>
      <c r="IG956" s="19"/>
      <c r="IH956" s="19"/>
      <c r="II956" s="19"/>
      <c r="IJ956" s="19"/>
      <c r="IK956" s="19"/>
      <c r="IL956" s="19"/>
      <c r="IM956" s="19"/>
      <c r="IN956" s="19"/>
      <c r="IO956" s="19"/>
      <c r="IP956" s="19"/>
      <c r="IQ956" s="19"/>
      <c r="IR956" s="19"/>
      <c r="IS956" s="19"/>
      <c r="IT956" s="19"/>
      <c r="IU956" s="19"/>
      <c r="IV956" s="19"/>
      <c r="IW956" s="19"/>
      <c r="IX956" s="19"/>
      <c r="IY956" s="19"/>
      <c r="IZ956" s="19"/>
      <c r="JA956" s="19"/>
      <c r="JB956" s="19"/>
      <c r="JC956" s="19"/>
      <c r="JD956" s="19"/>
      <c r="JE956" s="19"/>
      <c r="JF956" s="19"/>
      <c r="JG956" s="19"/>
      <c r="JH956" s="19"/>
      <c r="JI956" s="19"/>
      <c r="JJ956" s="19"/>
      <c r="JK956" s="19"/>
      <c r="JL956" s="19"/>
      <c r="JM956" s="19"/>
      <c r="JN956" s="19"/>
      <c r="JO956" s="19"/>
      <c r="JP956" s="19"/>
      <c r="JQ956" s="19"/>
      <c r="JR956" s="19"/>
      <c r="JS956" s="19"/>
      <c r="JT956" s="19"/>
      <c r="JU956" s="19"/>
      <c r="JV956" s="19"/>
      <c r="JW956" s="19"/>
      <c r="JX956" s="19"/>
      <c r="JY956" s="19"/>
      <c r="JZ956" s="19"/>
      <c r="KA956" s="19"/>
      <c r="KB956" s="19"/>
      <c r="KC956" s="19"/>
      <c r="KD956" s="19"/>
      <c r="KE956" s="19"/>
      <c r="KF956" s="19"/>
      <c r="KG956" s="19"/>
      <c r="KH956" s="19"/>
      <c r="KI956" s="19"/>
      <c r="KJ956" s="19"/>
      <c r="KK956" s="19"/>
      <c r="KL956" s="19"/>
      <c r="KM956" s="19"/>
      <c r="KN956" s="19"/>
      <c r="KO956" s="19"/>
      <c r="KP956" s="19"/>
      <c r="KQ956" s="19"/>
      <c r="KR956" s="19"/>
      <c r="KS956" s="19"/>
      <c r="KT956" s="19"/>
      <c r="KU956" s="19"/>
      <c r="KV956" s="19"/>
      <c r="KW956" s="19"/>
      <c r="KX956" s="19"/>
      <c r="KY956" s="19"/>
      <c r="KZ956" s="19"/>
      <c r="LA956" s="19"/>
      <c r="LB956" s="19"/>
      <c r="LC956" s="19"/>
      <c r="LD956" s="19"/>
      <c r="LE956" s="19"/>
      <c r="LF956" s="19"/>
      <c r="LG956" s="19"/>
      <c r="LH956" s="19"/>
      <c r="LI956" s="19"/>
      <c r="LJ956" s="19"/>
      <c r="LK956" s="19"/>
      <c r="LL956" s="19"/>
      <c r="LM956" s="19"/>
      <c r="LN956" s="19"/>
      <c r="LO956" s="19"/>
      <c r="LP956" s="19"/>
      <c r="LQ956" s="19"/>
      <c r="LR956" s="19"/>
      <c r="LS956" s="19"/>
      <c r="LT956" s="19"/>
      <c r="LU956" s="19"/>
      <c r="LV956" s="19"/>
      <c r="LW956" s="19"/>
      <c r="LX956" s="19"/>
      <c r="LY956" s="19"/>
      <c r="LZ956" s="19"/>
      <c r="MA956" s="19"/>
      <c r="MB956" s="19"/>
      <c r="MC956" s="19"/>
      <c r="MD956" s="19"/>
      <c r="ME956" s="19"/>
      <c r="MF956" s="19"/>
      <c r="MG956" s="19"/>
      <c r="MH956" s="19"/>
      <c r="MI956" s="19"/>
      <c r="MJ956" s="19"/>
      <c r="MK956" s="19"/>
      <c r="ML956" s="19"/>
      <c r="MM956" s="19"/>
      <c r="MN956" s="19"/>
      <c r="MO956" s="19"/>
      <c r="MP956" s="19"/>
      <c r="MQ956" s="19"/>
      <c r="MR956" s="19"/>
      <c r="MS956" s="19"/>
      <c r="MT956" s="19"/>
      <c r="MU956" s="19"/>
      <c r="MV956" s="19"/>
      <c r="MW956" s="19"/>
      <c r="MX956" s="19"/>
      <c r="MY956" s="19"/>
      <c r="MZ956" s="19"/>
      <c r="NA956" s="19"/>
      <c r="NB956" s="19"/>
      <c r="NC956" s="19"/>
      <c r="ND956" s="19"/>
      <c r="NE956" s="19"/>
      <c r="NF956" s="19"/>
      <c r="NG956" s="19"/>
      <c r="NH956" s="19"/>
      <c r="NI956" s="19"/>
      <c r="NJ956" s="19"/>
      <c r="NK956" s="19"/>
      <c r="NL956" s="19"/>
      <c r="NM956" s="19"/>
      <c r="NN956" s="19"/>
      <c r="NO956" s="19"/>
      <c r="NP956" s="19"/>
      <c r="NQ956" s="19"/>
      <c r="NR956" s="19"/>
      <c r="NS956" s="19"/>
      <c r="NT956" s="19"/>
      <c r="NU956" s="19"/>
      <c r="NV956" s="19"/>
      <c r="NW956" s="19"/>
      <c r="NX956" s="19"/>
      <c r="NY956" s="19"/>
      <c r="NZ956" s="19"/>
      <c r="OA956" s="19"/>
      <c r="OB956" s="19"/>
      <c r="OC956" s="19"/>
      <c r="OD956" s="19"/>
      <c r="OE956" s="19"/>
      <c r="OF956" s="19"/>
      <c r="OG956" s="19"/>
      <c r="OH956" s="19"/>
      <c r="OI956" s="19"/>
      <c r="OJ956" s="19"/>
      <c r="OK956" s="19"/>
      <c r="OL956" s="19"/>
      <c r="OM956" s="19"/>
      <c r="ON956" s="19"/>
      <c r="OO956" s="19"/>
      <c r="OP956" s="19"/>
      <c r="OQ956" s="19"/>
      <c r="OR956" s="19"/>
      <c r="OS956" s="19"/>
      <c r="OT956" s="19"/>
      <c r="OU956" s="19"/>
      <c r="OV956" s="19"/>
      <c r="OW956" s="19"/>
      <c r="OX956" s="19"/>
      <c r="OY956" s="19"/>
      <c r="OZ956" s="19"/>
      <c r="PA956" s="19"/>
      <c r="PB956" s="19"/>
      <c r="PC956" s="19"/>
      <c r="PD956" s="19"/>
      <c r="PE956" s="19"/>
      <c r="PF956" s="19"/>
      <c r="PG956" s="19"/>
      <c r="PH956" s="19"/>
      <c r="PI956" s="19"/>
      <c r="PJ956" s="19"/>
      <c r="PK956" s="19"/>
      <c r="PL956" s="19"/>
      <c r="PM956" s="19"/>
      <c r="PN956" s="19"/>
      <c r="PO956" s="19"/>
      <c r="PP956" s="19"/>
      <c r="PQ956" s="19"/>
      <c r="PR956" s="19"/>
      <c r="PS956" s="19"/>
      <c r="PT956" s="19"/>
      <c r="PU956" s="19"/>
      <c r="PV956" s="19"/>
      <c r="PW956" s="19"/>
      <c r="PX956" s="19"/>
      <c r="PY956" s="19"/>
      <c r="PZ956" s="19"/>
      <c r="QA956" s="19"/>
      <c r="QB956" s="19"/>
      <c r="QC956" s="19"/>
      <c r="QD956" s="19"/>
      <c r="QE956" s="19"/>
      <c r="QF956" s="19"/>
      <c r="QG956" s="19"/>
      <c r="QH956" s="19"/>
    </row>
    <row r="957" spans="1:450" s="20" customFormat="1" ht="44.25" customHeight="1" x14ac:dyDescent="0.2">
      <c r="A957" s="43" t="s">
        <v>1248</v>
      </c>
      <c r="B957" s="44"/>
      <c r="C957" s="44"/>
      <c r="D957" s="44"/>
      <c r="E957" s="45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60" t="s">
        <v>117</v>
      </c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 t="s">
        <v>77</v>
      </c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84" t="s">
        <v>94</v>
      </c>
      <c r="AZ957" s="84"/>
      <c r="BA957" s="84"/>
      <c r="BB957" s="84"/>
      <c r="BC957" s="84"/>
      <c r="BD957" s="84"/>
      <c r="BE957" s="60" t="s">
        <v>95</v>
      </c>
      <c r="BF957" s="60"/>
      <c r="BG957" s="60"/>
      <c r="BH957" s="60"/>
      <c r="BI957" s="60"/>
      <c r="BJ957" s="60"/>
      <c r="BK957" s="60"/>
      <c r="BL957" s="60"/>
      <c r="BM957" s="60"/>
      <c r="BN957" s="59" t="s">
        <v>590</v>
      </c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76" t="s">
        <v>22</v>
      </c>
      <c r="BZ957" s="76"/>
      <c r="CA957" s="76"/>
      <c r="CB957" s="76"/>
      <c r="CC957" s="76"/>
      <c r="CD957" s="76"/>
      <c r="CE957" s="62" t="s">
        <v>80</v>
      </c>
      <c r="CF957" s="62"/>
      <c r="CG957" s="62"/>
      <c r="CH957" s="62"/>
      <c r="CI957" s="62"/>
      <c r="CJ957" s="62"/>
      <c r="CK957" s="62"/>
      <c r="CL957" s="62"/>
      <c r="CM957" s="62"/>
      <c r="CN957" s="61">
        <v>317337</v>
      </c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59" t="s">
        <v>637</v>
      </c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 t="s">
        <v>647</v>
      </c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62" t="s">
        <v>86</v>
      </c>
      <c r="EA957" s="62"/>
      <c r="EB957" s="62"/>
      <c r="EC957" s="62"/>
      <c r="ED957" s="62"/>
      <c r="EE957" s="62"/>
      <c r="EF957" s="62"/>
      <c r="EG957" s="62"/>
      <c r="EH957" s="62"/>
      <c r="EI957" s="62"/>
      <c r="EJ957" s="62"/>
      <c r="EK957" s="62"/>
      <c r="EL957" s="62" t="s">
        <v>84</v>
      </c>
      <c r="EM957" s="62"/>
      <c r="EN957" s="62"/>
      <c r="EO957" s="62"/>
      <c r="EP957" s="62"/>
      <c r="EQ957" s="62"/>
      <c r="ER957" s="62"/>
      <c r="ES957" s="62"/>
      <c r="ET957" s="62"/>
      <c r="EU957" s="62"/>
      <c r="EV957" s="62"/>
      <c r="EW957" s="62"/>
      <c r="EX957" s="62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  <c r="HV957" s="19"/>
      <c r="HW957" s="19"/>
      <c r="HX957" s="19"/>
      <c r="HY957" s="19"/>
      <c r="HZ957" s="19"/>
      <c r="IA957" s="19"/>
      <c r="IB957" s="19"/>
      <c r="IC957" s="19"/>
      <c r="ID957" s="19"/>
      <c r="IE957" s="19"/>
      <c r="IF957" s="19"/>
      <c r="IG957" s="19"/>
      <c r="IH957" s="19"/>
      <c r="II957" s="19"/>
      <c r="IJ957" s="19"/>
      <c r="IK957" s="19"/>
      <c r="IL957" s="19"/>
      <c r="IM957" s="19"/>
      <c r="IN957" s="19"/>
      <c r="IO957" s="19"/>
      <c r="IP957" s="19"/>
      <c r="IQ957" s="19"/>
      <c r="IR957" s="19"/>
      <c r="IS957" s="19"/>
      <c r="IT957" s="19"/>
      <c r="IU957" s="19"/>
      <c r="IV957" s="19"/>
      <c r="IW957" s="19"/>
      <c r="IX957" s="19"/>
      <c r="IY957" s="19"/>
      <c r="IZ957" s="19"/>
      <c r="JA957" s="19"/>
      <c r="JB957" s="19"/>
      <c r="JC957" s="19"/>
      <c r="JD957" s="19"/>
      <c r="JE957" s="19"/>
      <c r="JF957" s="19"/>
      <c r="JG957" s="19"/>
      <c r="JH957" s="19"/>
      <c r="JI957" s="19"/>
      <c r="JJ957" s="19"/>
      <c r="JK957" s="19"/>
      <c r="JL957" s="19"/>
      <c r="JM957" s="19"/>
      <c r="JN957" s="19"/>
      <c r="JO957" s="19"/>
      <c r="JP957" s="19"/>
      <c r="JQ957" s="19"/>
      <c r="JR957" s="19"/>
      <c r="JS957" s="19"/>
      <c r="JT957" s="19"/>
      <c r="JU957" s="19"/>
      <c r="JV957" s="19"/>
      <c r="JW957" s="19"/>
      <c r="JX957" s="19"/>
      <c r="JY957" s="19"/>
      <c r="JZ957" s="19"/>
      <c r="KA957" s="19"/>
      <c r="KB957" s="19"/>
      <c r="KC957" s="19"/>
      <c r="KD957" s="19"/>
      <c r="KE957" s="19"/>
      <c r="KF957" s="19"/>
      <c r="KG957" s="19"/>
      <c r="KH957" s="19"/>
      <c r="KI957" s="19"/>
      <c r="KJ957" s="19"/>
      <c r="KK957" s="19"/>
      <c r="KL957" s="19"/>
      <c r="KM957" s="19"/>
      <c r="KN957" s="19"/>
      <c r="KO957" s="19"/>
      <c r="KP957" s="19"/>
      <c r="KQ957" s="19"/>
      <c r="KR957" s="19"/>
      <c r="KS957" s="19"/>
      <c r="KT957" s="19"/>
      <c r="KU957" s="19"/>
      <c r="KV957" s="19"/>
      <c r="KW957" s="19"/>
      <c r="KX957" s="19"/>
      <c r="KY957" s="19"/>
      <c r="KZ957" s="19"/>
      <c r="LA957" s="19"/>
      <c r="LB957" s="19"/>
      <c r="LC957" s="19"/>
      <c r="LD957" s="19"/>
      <c r="LE957" s="19"/>
      <c r="LF957" s="19"/>
      <c r="LG957" s="19"/>
      <c r="LH957" s="19"/>
      <c r="LI957" s="19"/>
      <c r="LJ957" s="19"/>
      <c r="LK957" s="19"/>
      <c r="LL957" s="19"/>
      <c r="LM957" s="19"/>
      <c r="LN957" s="19"/>
      <c r="LO957" s="19"/>
      <c r="LP957" s="19"/>
      <c r="LQ957" s="19"/>
      <c r="LR957" s="19"/>
      <c r="LS957" s="19"/>
      <c r="LT957" s="19"/>
      <c r="LU957" s="19"/>
      <c r="LV957" s="19"/>
      <c r="LW957" s="19"/>
      <c r="LX957" s="19"/>
      <c r="LY957" s="19"/>
      <c r="LZ957" s="19"/>
      <c r="MA957" s="19"/>
      <c r="MB957" s="19"/>
      <c r="MC957" s="19"/>
      <c r="MD957" s="19"/>
      <c r="ME957" s="19"/>
      <c r="MF957" s="19"/>
      <c r="MG957" s="19"/>
      <c r="MH957" s="19"/>
      <c r="MI957" s="19"/>
      <c r="MJ957" s="19"/>
      <c r="MK957" s="19"/>
      <c r="ML957" s="19"/>
      <c r="MM957" s="19"/>
      <c r="MN957" s="19"/>
      <c r="MO957" s="19"/>
      <c r="MP957" s="19"/>
      <c r="MQ957" s="19"/>
      <c r="MR957" s="19"/>
      <c r="MS957" s="19"/>
      <c r="MT957" s="19"/>
      <c r="MU957" s="19"/>
      <c r="MV957" s="19"/>
      <c r="MW957" s="19"/>
      <c r="MX957" s="19"/>
      <c r="MY957" s="19"/>
      <c r="MZ957" s="19"/>
      <c r="NA957" s="19"/>
      <c r="NB957" s="19"/>
      <c r="NC957" s="19"/>
      <c r="ND957" s="19"/>
      <c r="NE957" s="19"/>
      <c r="NF957" s="19"/>
      <c r="NG957" s="19"/>
      <c r="NH957" s="19"/>
      <c r="NI957" s="19"/>
      <c r="NJ957" s="19"/>
      <c r="NK957" s="19"/>
      <c r="NL957" s="19"/>
      <c r="NM957" s="19"/>
      <c r="NN957" s="19"/>
      <c r="NO957" s="19"/>
      <c r="NP957" s="19"/>
      <c r="NQ957" s="19"/>
      <c r="NR957" s="19"/>
      <c r="NS957" s="19"/>
      <c r="NT957" s="19"/>
      <c r="NU957" s="19"/>
      <c r="NV957" s="19"/>
      <c r="NW957" s="19"/>
      <c r="NX957" s="19"/>
      <c r="NY957" s="19"/>
      <c r="NZ957" s="19"/>
      <c r="OA957" s="19"/>
      <c r="OB957" s="19"/>
      <c r="OC957" s="19"/>
      <c r="OD957" s="19"/>
      <c r="OE957" s="19"/>
      <c r="OF957" s="19"/>
      <c r="OG957" s="19"/>
      <c r="OH957" s="19"/>
      <c r="OI957" s="19"/>
      <c r="OJ957" s="19"/>
      <c r="OK957" s="19"/>
      <c r="OL957" s="19"/>
      <c r="OM957" s="19"/>
      <c r="ON957" s="19"/>
      <c r="OO957" s="19"/>
      <c r="OP957" s="19"/>
      <c r="OQ957" s="19"/>
      <c r="OR957" s="19"/>
      <c r="OS957" s="19"/>
      <c r="OT957" s="19"/>
      <c r="OU957" s="19"/>
      <c r="OV957" s="19"/>
      <c r="OW957" s="19"/>
      <c r="OX957" s="19"/>
      <c r="OY957" s="19"/>
      <c r="OZ957" s="19"/>
      <c r="PA957" s="19"/>
      <c r="PB957" s="19"/>
      <c r="PC957" s="19"/>
      <c r="PD957" s="19"/>
      <c r="PE957" s="19"/>
      <c r="PF957" s="19"/>
      <c r="PG957" s="19"/>
      <c r="PH957" s="19"/>
      <c r="PI957" s="19"/>
      <c r="PJ957" s="19"/>
      <c r="PK957" s="19"/>
      <c r="PL957" s="19"/>
      <c r="PM957" s="19"/>
      <c r="PN957" s="19"/>
      <c r="PO957" s="19"/>
      <c r="PP957" s="19"/>
      <c r="PQ957" s="19"/>
      <c r="PR957" s="19"/>
      <c r="PS957" s="19"/>
      <c r="PT957" s="19"/>
      <c r="PU957" s="19"/>
      <c r="PV957" s="19"/>
      <c r="PW957" s="19"/>
      <c r="PX957" s="19"/>
      <c r="PY957" s="19"/>
      <c r="PZ957" s="19"/>
      <c r="QA957" s="19"/>
      <c r="QB957" s="19"/>
      <c r="QC957" s="19"/>
      <c r="QD957" s="19"/>
      <c r="QE957" s="19"/>
      <c r="QF957" s="19"/>
      <c r="QG957" s="19"/>
      <c r="QH957" s="19"/>
    </row>
    <row r="958" spans="1:450" s="20" customFormat="1" ht="42.75" customHeight="1" x14ac:dyDescent="0.2">
      <c r="A958" s="43" t="s">
        <v>1249</v>
      </c>
      <c r="B958" s="44"/>
      <c r="C958" s="44"/>
      <c r="D958" s="44"/>
      <c r="E958" s="45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60" t="s">
        <v>375</v>
      </c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 t="s">
        <v>77</v>
      </c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84" t="s">
        <v>78</v>
      </c>
      <c r="AZ958" s="84"/>
      <c r="BA958" s="84"/>
      <c r="BB958" s="84"/>
      <c r="BC958" s="84"/>
      <c r="BD958" s="84"/>
      <c r="BE958" s="60" t="s">
        <v>79</v>
      </c>
      <c r="BF958" s="60"/>
      <c r="BG958" s="60"/>
      <c r="BH958" s="60"/>
      <c r="BI958" s="60"/>
      <c r="BJ958" s="60"/>
      <c r="BK958" s="60"/>
      <c r="BL958" s="60"/>
      <c r="BM958" s="60"/>
      <c r="BN958" s="59" t="s">
        <v>74</v>
      </c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76" t="s">
        <v>22</v>
      </c>
      <c r="BZ958" s="76"/>
      <c r="CA958" s="76"/>
      <c r="CB958" s="76"/>
      <c r="CC958" s="76"/>
      <c r="CD958" s="76"/>
      <c r="CE958" s="62" t="s">
        <v>80</v>
      </c>
      <c r="CF958" s="62"/>
      <c r="CG958" s="62"/>
      <c r="CH958" s="62"/>
      <c r="CI958" s="62"/>
      <c r="CJ958" s="62"/>
      <c r="CK958" s="62"/>
      <c r="CL958" s="62"/>
      <c r="CM958" s="62"/>
      <c r="CN958" s="85">
        <v>830000</v>
      </c>
      <c r="CO958" s="85"/>
      <c r="CP958" s="85"/>
      <c r="CQ958" s="85"/>
      <c r="CR958" s="85"/>
      <c r="CS958" s="85"/>
      <c r="CT958" s="85"/>
      <c r="CU958" s="85"/>
      <c r="CV958" s="85"/>
      <c r="CW958" s="85"/>
      <c r="CX958" s="85"/>
      <c r="CY958" s="85"/>
      <c r="CZ958" s="85"/>
      <c r="DA958" s="85"/>
      <c r="DB958" s="59" t="s">
        <v>637</v>
      </c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 t="s">
        <v>647</v>
      </c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62" t="s">
        <v>86</v>
      </c>
      <c r="EA958" s="62"/>
      <c r="EB958" s="62"/>
      <c r="EC958" s="62"/>
      <c r="ED958" s="62"/>
      <c r="EE958" s="62"/>
      <c r="EF958" s="62"/>
      <c r="EG958" s="62"/>
      <c r="EH958" s="62"/>
      <c r="EI958" s="62"/>
      <c r="EJ958" s="62"/>
      <c r="EK958" s="62"/>
      <c r="EL958" s="62" t="s">
        <v>84</v>
      </c>
      <c r="EM958" s="62"/>
      <c r="EN958" s="62"/>
      <c r="EO958" s="62"/>
      <c r="EP958" s="62"/>
      <c r="EQ958" s="62"/>
      <c r="ER958" s="62"/>
      <c r="ES958" s="62"/>
      <c r="ET958" s="62"/>
      <c r="EU958" s="62"/>
      <c r="EV958" s="62"/>
      <c r="EW958" s="62"/>
      <c r="EX958" s="62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  <c r="HV958" s="19"/>
      <c r="HW958" s="19"/>
      <c r="HX958" s="19"/>
      <c r="HY958" s="19"/>
      <c r="HZ958" s="19"/>
      <c r="IA958" s="19"/>
      <c r="IB958" s="19"/>
      <c r="IC958" s="19"/>
      <c r="ID958" s="19"/>
      <c r="IE958" s="19"/>
      <c r="IF958" s="19"/>
      <c r="IG958" s="19"/>
      <c r="IH958" s="19"/>
      <c r="II958" s="19"/>
      <c r="IJ958" s="19"/>
      <c r="IK958" s="19"/>
      <c r="IL958" s="19"/>
      <c r="IM958" s="19"/>
      <c r="IN958" s="19"/>
      <c r="IO958" s="19"/>
      <c r="IP958" s="19"/>
      <c r="IQ958" s="19"/>
      <c r="IR958" s="19"/>
      <c r="IS958" s="19"/>
      <c r="IT958" s="19"/>
      <c r="IU958" s="19"/>
      <c r="IV958" s="19"/>
      <c r="IW958" s="19"/>
      <c r="IX958" s="19"/>
      <c r="IY958" s="19"/>
      <c r="IZ958" s="19"/>
      <c r="JA958" s="19"/>
      <c r="JB958" s="19"/>
      <c r="JC958" s="19"/>
      <c r="JD958" s="19"/>
      <c r="JE958" s="19"/>
      <c r="JF958" s="19"/>
      <c r="JG958" s="19"/>
      <c r="JH958" s="19"/>
      <c r="JI958" s="19"/>
      <c r="JJ958" s="19"/>
      <c r="JK958" s="19"/>
      <c r="JL958" s="19"/>
      <c r="JM958" s="19"/>
      <c r="JN958" s="19"/>
      <c r="JO958" s="19"/>
      <c r="JP958" s="19"/>
      <c r="JQ958" s="19"/>
      <c r="JR958" s="19"/>
      <c r="JS958" s="19"/>
      <c r="JT958" s="19"/>
      <c r="JU958" s="19"/>
      <c r="JV958" s="19"/>
      <c r="JW958" s="19"/>
      <c r="JX958" s="19"/>
      <c r="JY958" s="19"/>
      <c r="JZ958" s="19"/>
      <c r="KA958" s="19"/>
      <c r="KB958" s="19"/>
      <c r="KC958" s="19"/>
      <c r="KD958" s="19"/>
      <c r="KE958" s="19"/>
      <c r="KF958" s="19"/>
      <c r="KG958" s="19"/>
      <c r="KH958" s="19"/>
      <c r="KI958" s="19"/>
      <c r="KJ958" s="19"/>
      <c r="KK958" s="19"/>
      <c r="KL958" s="19"/>
      <c r="KM958" s="19"/>
      <c r="KN958" s="19"/>
      <c r="KO958" s="19"/>
      <c r="KP958" s="19"/>
      <c r="KQ958" s="19"/>
      <c r="KR958" s="19"/>
      <c r="KS958" s="19"/>
      <c r="KT958" s="19"/>
      <c r="KU958" s="19"/>
      <c r="KV958" s="19"/>
      <c r="KW958" s="19"/>
      <c r="KX958" s="19"/>
      <c r="KY958" s="19"/>
      <c r="KZ958" s="19"/>
      <c r="LA958" s="19"/>
      <c r="LB958" s="19"/>
      <c r="LC958" s="19"/>
      <c r="LD958" s="19"/>
      <c r="LE958" s="19"/>
      <c r="LF958" s="19"/>
      <c r="LG958" s="19"/>
      <c r="LH958" s="19"/>
      <c r="LI958" s="19"/>
      <c r="LJ958" s="19"/>
      <c r="LK958" s="19"/>
      <c r="LL958" s="19"/>
      <c r="LM958" s="19"/>
      <c r="LN958" s="19"/>
      <c r="LO958" s="19"/>
      <c r="LP958" s="19"/>
      <c r="LQ958" s="19"/>
      <c r="LR958" s="19"/>
      <c r="LS958" s="19"/>
      <c r="LT958" s="19"/>
      <c r="LU958" s="19"/>
      <c r="LV958" s="19"/>
      <c r="LW958" s="19"/>
      <c r="LX958" s="19"/>
      <c r="LY958" s="19"/>
      <c r="LZ958" s="19"/>
      <c r="MA958" s="19"/>
      <c r="MB958" s="19"/>
      <c r="MC958" s="19"/>
      <c r="MD958" s="19"/>
      <c r="ME958" s="19"/>
      <c r="MF958" s="19"/>
      <c r="MG958" s="19"/>
      <c r="MH958" s="19"/>
      <c r="MI958" s="19"/>
      <c r="MJ958" s="19"/>
      <c r="MK958" s="19"/>
      <c r="ML958" s="19"/>
      <c r="MM958" s="19"/>
      <c r="MN958" s="19"/>
      <c r="MO958" s="19"/>
      <c r="MP958" s="19"/>
      <c r="MQ958" s="19"/>
      <c r="MR958" s="19"/>
      <c r="MS958" s="19"/>
      <c r="MT958" s="19"/>
      <c r="MU958" s="19"/>
      <c r="MV958" s="19"/>
      <c r="MW958" s="19"/>
      <c r="MX958" s="19"/>
      <c r="MY958" s="19"/>
      <c r="MZ958" s="19"/>
      <c r="NA958" s="19"/>
      <c r="NB958" s="19"/>
      <c r="NC958" s="19"/>
      <c r="ND958" s="19"/>
      <c r="NE958" s="19"/>
      <c r="NF958" s="19"/>
      <c r="NG958" s="19"/>
      <c r="NH958" s="19"/>
      <c r="NI958" s="19"/>
      <c r="NJ958" s="19"/>
      <c r="NK958" s="19"/>
      <c r="NL958" s="19"/>
      <c r="NM958" s="19"/>
      <c r="NN958" s="19"/>
      <c r="NO958" s="19"/>
      <c r="NP958" s="19"/>
      <c r="NQ958" s="19"/>
      <c r="NR958" s="19"/>
      <c r="NS958" s="19"/>
      <c r="NT958" s="19"/>
      <c r="NU958" s="19"/>
      <c r="NV958" s="19"/>
      <c r="NW958" s="19"/>
      <c r="NX958" s="19"/>
      <c r="NY958" s="19"/>
      <c r="NZ958" s="19"/>
      <c r="OA958" s="19"/>
      <c r="OB958" s="19"/>
      <c r="OC958" s="19"/>
      <c r="OD958" s="19"/>
      <c r="OE958" s="19"/>
      <c r="OF958" s="19"/>
      <c r="OG958" s="19"/>
      <c r="OH958" s="19"/>
      <c r="OI958" s="19"/>
      <c r="OJ958" s="19"/>
      <c r="OK958" s="19"/>
      <c r="OL958" s="19"/>
      <c r="OM958" s="19"/>
      <c r="ON958" s="19"/>
      <c r="OO958" s="19"/>
      <c r="OP958" s="19"/>
      <c r="OQ958" s="19"/>
      <c r="OR958" s="19"/>
      <c r="OS958" s="19"/>
      <c r="OT958" s="19"/>
      <c r="OU958" s="19"/>
      <c r="OV958" s="19"/>
      <c r="OW958" s="19"/>
      <c r="OX958" s="19"/>
      <c r="OY958" s="19"/>
      <c r="OZ958" s="19"/>
      <c r="PA958" s="19"/>
      <c r="PB958" s="19"/>
      <c r="PC958" s="19"/>
      <c r="PD958" s="19"/>
      <c r="PE958" s="19"/>
      <c r="PF958" s="19"/>
      <c r="PG958" s="19"/>
      <c r="PH958" s="19"/>
      <c r="PI958" s="19"/>
      <c r="PJ958" s="19"/>
      <c r="PK958" s="19"/>
      <c r="PL958" s="19"/>
      <c r="PM958" s="19"/>
      <c r="PN958" s="19"/>
      <c r="PO958" s="19"/>
      <c r="PP958" s="19"/>
      <c r="PQ958" s="19"/>
      <c r="PR958" s="19"/>
      <c r="PS958" s="19"/>
      <c r="PT958" s="19"/>
      <c r="PU958" s="19"/>
      <c r="PV958" s="19"/>
      <c r="PW958" s="19"/>
      <c r="PX958" s="19"/>
      <c r="PY958" s="19"/>
      <c r="PZ958" s="19"/>
      <c r="QA958" s="19"/>
      <c r="QB958" s="19"/>
      <c r="QC958" s="19"/>
      <c r="QD958" s="19"/>
      <c r="QE958" s="19"/>
      <c r="QF958" s="19"/>
      <c r="QG958" s="19"/>
      <c r="QH958" s="19"/>
    </row>
    <row r="959" spans="1:450" s="20" customFormat="1" ht="55.5" customHeight="1" x14ac:dyDescent="0.2">
      <c r="A959" s="43" t="s">
        <v>1250</v>
      </c>
      <c r="B959" s="44"/>
      <c r="C959" s="44"/>
      <c r="D959" s="44"/>
      <c r="E959" s="45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60" t="s">
        <v>541</v>
      </c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 t="s">
        <v>77</v>
      </c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84" t="s">
        <v>78</v>
      </c>
      <c r="AZ959" s="84"/>
      <c r="BA959" s="84"/>
      <c r="BB959" s="84"/>
      <c r="BC959" s="84"/>
      <c r="BD959" s="84"/>
      <c r="BE959" s="60" t="s">
        <v>79</v>
      </c>
      <c r="BF959" s="60"/>
      <c r="BG959" s="60"/>
      <c r="BH959" s="60"/>
      <c r="BI959" s="60"/>
      <c r="BJ959" s="60"/>
      <c r="BK959" s="60"/>
      <c r="BL959" s="60"/>
      <c r="BM959" s="60"/>
      <c r="BN959" s="59" t="s">
        <v>74</v>
      </c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76" t="s">
        <v>22</v>
      </c>
      <c r="BZ959" s="76"/>
      <c r="CA959" s="76"/>
      <c r="CB959" s="76"/>
      <c r="CC959" s="76"/>
      <c r="CD959" s="76"/>
      <c r="CE959" s="62" t="s">
        <v>80</v>
      </c>
      <c r="CF959" s="62"/>
      <c r="CG959" s="62"/>
      <c r="CH959" s="62"/>
      <c r="CI959" s="62"/>
      <c r="CJ959" s="62"/>
      <c r="CK959" s="62"/>
      <c r="CL959" s="62"/>
      <c r="CM959" s="62"/>
      <c r="CN959" s="61">
        <v>1300000</v>
      </c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59" t="s">
        <v>637</v>
      </c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 t="s">
        <v>647</v>
      </c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62" t="s">
        <v>86</v>
      </c>
      <c r="EA959" s="62"/>
      <c r="EB959" s="62"/>
      <c r="EC959" s="62"/>
      <c r="ED959" s="62"/>
      <c r="EE959" s="62"/>
      <c r="EF959" s="62"/>
      <c r="EG959" s="62"/>
      <c r="EH959" s="62"/>
      <c r="EI959" s="62"/>
      <c r="EJ959" s="62"/>
      <c r="EK959" s="62"/>
      <c r="EL959" s="62" t="s">
        <v>84</v>
      </c>
      <c r="EM959" s="62"/>
      <c r="EN959" s="62"/>
      <c r="EO959" s="62"/>
      <c r="EP959" s="62"/>
      <c r="EQ959" s="62"/>
      <c r="ER959" s="62"/>
      <c r="ES959" s="62"/>
      <c r="ET959" s="62"/>
      <c r="EU959" s="62"/>
      <c r="EV959" s="62"/>
      <c r="EW959" s="62"/>
      <c r="EX959" s="62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HV959" s="19"/>
      <c r="HW959" s="19"/>
      <c r="HX959" s="19"/>
      <c r="HY959" s="19"/>
      <c r="HZ959" s="19"/>
      <c r="IA959" s="19"/>
      <c r="IB959" s="19"/>
      <c r="IC959" s="19"/>
      <c r="ID959" s="19"/>
      <c r="IE959" s="19"/>
      <c r="IF959" s="19"/>
      <c r="IG959" s="19"/>
      <c r="IH959" s="19"/>
      <c r="II959" s="19"/>
      <c r="IJ959" s="19"/>
      <c r="IK959" s="19"/>
      <c r="IL959" s="19"/>
      <c r="IM959" s="19"/>
      <c r="IN959" s="19"/>
      <c r="IO959" s="19"/>
      <c r="IP959" s="19"/>
      <c r="IQ959" s="19"/>
      <c r="IR959" s="19"/>
      <c r="IS959" s="19"/>
      <c r="IT959" s="19"/>
      <c r="IU959" s="19"/>
      <c r="IV959" s="19"/>
      <c r="IW959" s="19"/>
      <c r="IX959" s="19"/>
      <c r="IY959" s="19"/>
      <c r="IZ959" s="19"/>
      <c r="JA959" s="19"/>
      <c r="JB959" s="19"/>
      <c r="JC959" s="19"/>
      <c r="JD959" s="19"/>
      <c r="JE959" s="19"/>
      <c r="JF959" s="19"/>
      <c r="JG959" s="19"/>
      <c r="JH959" s="19"/>
      <c r="JI959" s="19"/>
      <c r="JJ959" s="19"/>
      <c r="JK959" s="19"/>
      <c r="JL959" s="19"/>
      <c r="JM959" s="19"/>
      <c r="JN959" s="19"/>
      <c r="JO959" s="19"/>
      <c r="JP959" s="19"/>
      <c r="JQ959" s="19"/>
      <c r="JR959" s="19"/>
      <c r="JS959" s="19"/>
      <c r="JT959" s="19"/>
      <c r="JU959" s="19"/>
      <c r="JV959" s="19"/>
      <c r="JW959" s="19"/>
      <c r="JX959" s="19"/>
      <c r="JY959" s="19"/>
      <c r="JZ959" s="19"/>
      <c r="KA959" s="19"/>
      <c r="KB959" s="19"/>
      <c r="KC959" s="19"/>
      <c r="KD959" s="19"/>
      <c r="KE959" s="19"/>
      <c r="KF959" s="19"/>
      <c r="KG959" s="19"/>
      <c r="KH959" s="19"/>
      <c r="KI959" s="19"/>
      <c r="KJ959" s="19"/>
      <c r="KK959" s="19"/>
      <c r="KL959" s="19"/>
      <c r="KM959" s="19"/>
      <c r="KN959" s="19"/>
      <c r="KO959" s="19"/>
      <c r="KP959" s="19"/>
      <c r="KQ959" s="19"/>
      <c r="KR959" s="19"/>
      <c r="KS959" s="19"/>
      <c r="KT959" s="19"/>
      <c r="KU959" s="19"/>
      <c r="KV959" s="19"/>
      <c r="KW959" s="19"/>
      <c r="KX959" s="19"/>
      <c r="KY959" s="19"/>
      <c r="KZ959" s="19"/>
      <c r="LA959" s="19"/>
      <c r="LB959" s="19"/>
      <c r="LC959" s="19"/>
      <c r="LD959" s="19"/>
      <c r="LE959" s="19"/>
      <c r="LF959" s="19"/>
      <c r="LG959" s="19"/>
      <c r="LH959" s="19"/>
      <c r="LI959" s="19"/>
      <c r="LJ959" s="19"/>
      <c r="LK959" s="19"/>
      <c r="LL959" s="19"/>
      <c r="LM959" s="19"/>
      <c r="LN959" s="19"/>
      <c r="LO959" s="19"/>
      <c r="LP959" s="19"/>
      <c r="LQ959" s="19"/>
      <c r="LR959" s="19"/>
      <c r="LS959" s="19"/>
      <c r="LT959" s="19"/>
      <c r="LU959" s="19"/>
      <c r="LV959" s="19"/>
      <c r="LW959" s="19"/>
      <c r="LX959" s="19"/>
      <c r="LY959" s="19"/>
      <c r="LZ959" s="19"/>
      <c r="MA959" s="19"/>
      <c r="MB959" s="19"/>
      <c r="MC959" s="19"/>
      <c r="MD959" s="19"/>
      <c r="ME959" s="19"/>
      <c r="MF959" s="19"/>
      <c r="MG959" s="19"/>
      <c r="MH959" s="19"/>
      <c r="MI959" s="19"/>
      <c r="MJ959" s="19"/>
      <c r="MK959" s="19"/>
      <c r="ML959" s="19"/>
      <c r="MM959" s="19"/>
      <c r="MN959" s="19"/>
      <c r="MO959" s="19"/>
      <c r="MP959" s="19"/>
      <c r="MQ959" s="19"/>
      <c r="MR959" s="19"/>
      <c r="MS959" s="19"/>
      <c r="MT959" s="19"/>
      <c r="MU959" s="19"/>
      <c r="MV959" s="19"/>
      <c r="MW959" s="19"/>
      <c r="MX959" s="19"/>
      <c r="MY959" s="19"/>
      <c r="MZ959" s="19"/>
      <c r="NA959" s="19"/>
      <c r="NB959" s="19"/>
      <c r="NC959" s="19"/>
      <c r="ND959" s="19"/>
      <c r="NE959" s="19"/>
      <c r="NF959" s="19"/>
      <c r="NG959" s="19"/>
      <c r="NH959" s="19"/>
      <c r="NI959" s="19"/>
      <c r="NJ959" s="19"/>
      <c r="NK959" s="19"/>
      <c r="NL959" s="19"/>
      <c r="NM959" s="19"/>
      <c r="NN959" s="19"/>
      <c r="NO959" s="19"/>
      <c r="NP959" s="19"/>
      <c r="NQ959" s="19"/>
      <c r="NR959" s="19"/>
      <c r="NS959" s="19"/>
      <c r="NT959" s="19"/>
      <c r="NU959" s="19"/>
      <c r="NV959" s="19"/>
      <c r="NW959" s="19"/>
      <c r="NX959" s="19"/>
      <c r="NY959" s="19"/>
      <c r="NZ959" s="19"/>
      <c r="OA959" s="19"/>
      <c r="OB959" s="19"/>
      <c r="OC959" s="19"/>
      <c r="OD959" s="19"/>
      <c r="OE959" s="19"/>
      <c r="OF959" s="19"/>
      <c r="OG959" s="19"/>
      <c r="OH959" s="19"/>
      <c r="OI959" s="19"/>
      <c r="OJ959" s="19"/>
      <c r="OK959" s="19"/>
      <c r="OL959" s="19"/>
      <c r="OM959" s="19"/>
      <c r="ON959" s="19"/>
      <c r="OO959" s="19"/>
      <c r="OP959" s="19"/>
      <c r="OQ959" s="19"/>
      <c r="OR959" s="19"/>
      <c r="OS959" s="19"/>
      <c r="OT959" s="19"/>
      <c r="OU959" s="19"/>
      <c r="OV959" s="19"/>
      <c r="OW959" s="19"/>
      <c r="OX959" s="19"/>
      <c r="OY959" s="19"/>
      <c r="OZ959" s="19"/>
      <c r="PA959" s="19"/>
      <c r="PB959" s="19"/>
      <c r="PC959" s="19"/>
      <c r="PD959" s="19"/>
      <c r="PE959" s="19"/>
      <c r="PF959" s="19"/>
      <c r="PG959" s="19"/>
      <c r="PH959" s="19"/>
      <c r="PI959" s="19"/>
      <c r="PJ959" s="19"/>
      <c r="PK959" s="19"/>
      <c r="PL959" s="19"/>
      <c r="PM959" s="19"/>
      <c r="PN959" s="19"/>
      <c r="PO959" s="19"/>
      <c r="PP959" s="19"/>
      <c r="PQ959" s="19"/>
      <c r="PR959" s="19"/>
      <c r="PS959" s="19"/>
      <c r="PT959" s="19"/>
      <c r="PU959" s="19"/>
      <c r="PV959" s="19"/>
      <c r="PW959" s="19"/>
      <c r="PX959" s="19"/>
      <c r="PY959" s="19"/>
      <c r="PZ959" s="19"/>
      <c r="QA959" s="19"/>
      <c r="QB959" s="19"/>
      <c r="QC959" s="19"/>
      <c r="QD959" s="19"/>
      <c r="QE959" s="19"/>
      <c r="QF959" s="19"/>
      <c r="QG959" s="19"/>
      <c r="QH959" s="19"/>
    </row>
    <row r="960" spans="1:450" s="20" customFormat="1" ht="41.25" customHeight="1" x14ac:dyDescent="0.2">
      <c r="A960" s="43" t="s">
        <v>1251</v>
      </c>
      <c r="B960" s="44"/>
      <c r="C960" s="44"/>
      <c r="D960" s="44"/>
      <c r="E960" s="45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60" t="s">
        <v>370</v>
      </c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 t="s">
        <v>77</v>
      </c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84" t="s">
        <v>94</v>
      </c>
      <c r="AZ960" s="84"/>
      <c r="BA960" s="84"/>
      <c r="BB960" s="84"/>
      <c r="BC960" s="84"/>
      <c r="BD960" s="84"/>
      <c r="BE960" s="60" t="s">
        <v>95</v>
      </c>
      <c r="BF960" s="60"/>
      <c r="BG960" s="60"/>
      <c r="BH960" s="60"/>
      <c r="BI960" s="60"/>
      <c r="BJ960" s="60"/>
      <c r="BK960" s="60"/>
      <c r="BL960" s="60"/>
      <c r="BM960" s="60"/>
      <c r="BN960" s="59" t="s">
        <v>631</v>
      </c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76" t="s">
        <v>22</v>
      </c>
      <c r="BZ960" s="76"/>
      <c r="CA960" s="76"/>
      <c r="CB960" s="76"/>
      <c r="CC960" s="76"/>
      <c r="CD960" s="76"/>
      <c r="CE960" s="62" t="s">
        <v>80</v>
      </c>
      <c r="CF960" s="62"/>
      <c r="CG960" s="62"/>
      <c r="CH960" s="62"/>
      <c r="CI960" s="62"/>
      <c r="CJ960" s="62"/>
      <c r="CK960" s="62"/>
      <c r="CL960" s="62"/>
      <c r="CM960" s="62"/>
      <c r="CN960" s="85">
        <v>1127600</v>
      </c>
      <c r="CO960" s="85"/>
      <c r="CP960" s="85"/>
      <c r="CQ960" s="85"/>
      <c r="CR960" s="85"/>
      <c r="CS960" s="85"/>
      <c r="CT960" s="85"/>
      <c r="CU960" s="85"/>
      <c r="CV960" s="85"/>
      <c r="CW960" s="85"/>
      <c r="CX960" s="85"/>
      <c r="CY960" s="85"/>
      <c r="CZ960" s="85"/>
      <c r="DA960" s="85"/>
      <c r="DB960" s="59" t="s">
        <v>637</v>
      </c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 t="s">
        <v>647</v>
      </c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62" t="s">
        <v>86</v>
      </c>
      <c r="EA960" s="62"/>
      <c r="EB960" s="62"/>
      <c r="EC960" s="62"/>
      <c r="ED960" s="62"/>
      <c r="EE960" s="62"/>
      <c r="EF960" s="62"/>
      <c r="EG960" s="62"/>
      <c r="EH960" s="62"/>
      <c r="EI960" s="62"/>
      <c r="EJ960" s="62"/>
      <c r="EK960" s="62"/>
      <c r="EL960" s="62" t="s">
        <v>84</v>
      </c>
      <c r="EM960" s="62"/>
      <c r="EN960" s="62"/>
      <c r="EO960" s="62"/>
      <c r="EP960" s="62"/>
      <c r="EQ960" s="62"/>
      <c r="ER960" s="62"/>
      <c r="ES960" s="62"/>
      <c r="ET960" s="62"/>
      <c r="EU960" s="62"/>
      <c r="EV960" s="62"/>
      <c r="EW960" s="62"/>
      <c r="EX960" s="62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  <c r="HV960" s="19"/>
      <c r="HW960" s="19"/>
      <c r="HX960" s="19"/>
      <c r="HY960" s="19"/>
      <c r="HZ960" s="19"/>
      <c r="IA960" s="19"/>
      <c r="IB960" s="19"/>
      <c r="IC960" s="19"/>
      <c r="ID960" s="19"/>
      <c r="IE960" s="19"/>
      <c r="IF960" s="19"/>
      <c r="IG960" s="19"/>
      <c r="IH960" s="19"/>
      <c r="II960" s="19"/>
      <c r="IJ960" s="19"/>
      <c r="IK960" s="19"/>
      <c r="IL960" s="19"/>
      <c r="IM960" s="19"/>
      <c r="IN960" s="19"/>
      <c r="IO960" s="19"/>
      <c r="IP960" s="19"/>
      <c r="IQ960" s="19"/>
      <c r="IR960" s="19"/>
      <c r="IS960" s="19"/>
      <c r="IT960" s="19"/>
      <c r="IU960" s="19"/>
      <c r="IV960" s="19"/>
      <c r="IW960" s="19"/>
      <c r="IX960" s="19"/>
      <c r="IY960" s="19"/>
      <c r="IZ960" s="19"/>
      <c r="JA960" s="19"/>
      <c r="JB960" s="19"/>
      <c r="JC960" s="19"/>
      <c r="JD960" s="19"/>
      <c r="JE960" s="19"/>
      <c r="JF960" s="19"/>
      <c r="JG960" s="19"/>
      <c r="JH960" s="19"/>
      <c r="JI960" s="19"/>
      <c r="JJ960" s="19"/>
      <c r="JK960" s="19"/>
      <c r="JL960" s="19"/>
      <c r="JM960" s="19"/>
      <c r="JN960" s="19"/>
      <c r="JO960" s="19"/>
      <c r="JP960" s="19"/>
      <c r="JQ960" s="19"/>
      <c r="JR960" s="19"/>
      <c r="JS960" s="19"/>
      <c r="JT960" s="19"/>
      <c r="JU960" s="19"/>
      <c r="JV960" s="19"/>
      <c r="JW960" s="19"/>
      <c r="JX960" s="19"/>
      <c r="JY960" s="19"/>
      <c r="JZ960" s="19"/>
      <c r="KA960" s="19"/>
      <c r="KB960" s="19"/>
      <c r="KC960" s="19"/>
      <c r="KD960" s="19"/>
      <c r="KE960" s="19"/>
      <c r="KF960" s="19"/>
      <c r="KG960" s="19"/>
      <c r="KH960" s="19"/>
      <c r="KI960" s="19"/>
      <c r="KJ960" s="19"/>
      <c r="KK960" s="19"/>
      <c r="KL960" s="19"/>
      <c r="KM960" s="19"/>
      <c r="KN960" s="19"/>
      <c r="KO960" s="19"/>
      <c r="KP960" s="19"/>
      <c r="KQ960" s="19"/>
      <c r="KR960" s="19"/>
      <c r="KS960" s="19"/>
      <c r="KT960" s="19"/>
      <c r="KU960" s="19"/>
      <c r="KV960" s="19"/>
      <c r="KW960" s="19"/>
      <c r="KX960" s="19"/>
      <c r="KY960" s="19"/>
      <c r="KZ960" s="19"/>
      <c r="LA960" s="19"/>
      <c r="LB960" s="19"/>
      <c r="LC960" s="19"/>
      <c r="LD960" s="19"/>
      <c r="LE960" s="19"/>
      <c r="LF960" s="19"/>
      <c r="LG960" s="19"/>
      <c r="LH960" s="19"/>
      <c r="LI960" s="19"/>
      <c r="LJ960" s="19"/>
      <c r="LK960" s="19"/>
      <c r="LL960" s="19"/>
      <c r="LM960" s="19"/>
      <c r="LN960" s="19"/>
      <c r="LO960" s="19"/>
      <c r="LP960" s="19"/>
      <c r="LQ960" s="19"/>
      <c r="LR960" s="19"/>
      <c r="LS960" s="19"/>
      <c r="LT960" s="19"/>
      <c r="LU960" s="19"/>
      <c r="LV960" s="19"/>
      <c r="LW960" s="19"/>
      <c r="LX960" s="19"/>
      <c r="LY960" s="19"/>
      <c r="LZ960" s="19"/>
      <c r="MA960" s="19"/>
      <c r="MB960" s="19"/>
      <c r="MC960" s="19"/>
      <c r="MD960" s="19"/>
      <c r="ME960" s="19"/>
      <c r="MF960" s="19"/>
      <c r="MG960" s="19"/>
      <c r="MH960" s="19"/>
      <c r="MI960" s="19"/>
      <c r="MJ960" s="19"/>
      <c r="MK960" s="19"/>
      <c r="ML960" s="19"/>
      <c r="MM960" s="19"/>
      <c r="MN960" s="19"/>
      <c r="MO960" s="19"/>
      <c r="MP960" s="19"/>
      <c r="MQ960" s="19"/>
      <c r="MR960" s="19"/>
      <c r="MS960" s="19"/>
      <c r="MT960" s="19"/>
      <c r="MU960" s="19"/>
      <c r="MV960" s="19"/>
      <c r="MW960" s="19"/>
      <c r="MX960" s="19"/>
      <c r="MY960" s="19"/>
      <c r="MZ960" s="19"/>
      <c r="NA960" s="19"/>
      <c r="NB960" s="19"/>
      <c r="NC960" s="19"/>
      <c r="ND960" s="19"/>
      <c r="NE960" s="19"/>
      <c r="NF960" s="19"/>
      <c r="NG960" s="19"/>
      <c r="NH960" s="19"/>
      <c r="NI960" s="19"/>
      <c r="NJ960" s="19"/>
      <c r="NK960" s="19"/>
      <c r="NL960" s="19"/>
      <c r="NM960" s="19"/>
      <c r="NN960" s="19"/>
      <c r="NO960" s="19"/>
      <c r="NP960" s="19"/>
      <c r="NQ960" s="19"/>
      <c r="NR960" s="19"/>
      <c r="NS960" s="19"/>
      <c r="NT960" s="19"/>
      <c r="NU960" s="19"/>
      <c r="NV960" s="19"/>
      <c r="NW960" s="19"/>
      <c r="NX960" s="19"/>
      <c r="NY960" s="19"/>
      <c r="NZ960" s="19"/>
      <c r="OA960" s="19"/>
      <c r="OB960" s="19"/>
      <c r="OC960" s="19"/>
      <c r="OD960" s="19"/>
      <c r="OE960" s="19"/>
      <c r="OF960" s="19"/>
      <c r="OG960" s="19"/>
      <c r="OH960" s="19"/>
      <c r="OI960" s="19"/>
      <c r="OJ960" s="19"/>
      <c r="OK960" s="19"/>
      <c r="OL960" s="19"/>
      <c r="OM960" s="19"/>
      <c r="ON960" s="19"/>
      <c r="OO960" s="19"/>
      <c r="OP960" s="19"/>
      <c r="OQ960" s="19"/>
      <c r="OR960" s="19"/>
      <c r="OS960" s="19"/>
      <c r="OT960" s="19"/>
      <c r="OU960" s="19"/>
      <c r="OV960" s="19"/>
      <c r="OW960" s="19"/>
      <c r="OX960" s="19"/>
      <c r="OY960" s="19"/>
      <c r="OZ960" s="19"/>
      <c r="PA960" s="19"/>
      <c r="PB960" s="19"/>
      <c r="PC960" s="19"/>
      <c r="PD960" s="19"/>
      <c r="PE960" s="19"/>
      <c r="PF960" s="19"/>
      <c r="PG960" s="19"/>
      <c r="PH960" s="19"/>
      <c r="PI960" s="19"/>
      <c r="PJ960" s="19"/>
      <c r="PK960" s="19"/>
      <c r="PL960" s="19"/>
      <c r="PM960" s="19"/>
      <c r="PN960" s="19"/>
      <c r="PO960" s="19"/>
      <c r="PP960" s="19"/>
      <c r="PQ960" s="19"/>
      <c r="PR960" s="19"/>
      <c r="PS960" s="19"/>
      <c r="PT960" s="19"/>
      <c r="PU960" s="19"/>
      <c r="PV960" s="19"/>
      <c r="PW960" s="19"/>
      <c r="PX960" s="19"/>
      <c r="PY960" s="19"/>
      <c r="PZ960" s="19"/>
      <c r="QA960" s="19"/>
      <c r="QB960" s="19"/>
      <c r="QC960" s="19"/>
      <c r="QD960" s="19"/>
      <c r="QE960" s="19"/>
      <c r="QF960" s="19"/>
      <c r="QG960" s="19"/>
      <c r="QH960" s="19"/>
    </row>
    <row r="961" spans="1:450" s="20" customFormat="1" ht="44.25" customHeight="1" x14ac:dyDescent="0.2">
      <c r="A961" s="43" t="s">
        <v>1252</v>
      </c>
      <c r="B961" s="44"/>
      <c r="C961" s="44"/>
      <c r="D961" s="44"/>
      <c r="E961" s="45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60" t="s">
        <v>573</v>
      </c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 t="s">
        <v>77</v>
      </c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84" t="s">
        <v>94</v>
      </c>
      <c r="AZ961" s="84"/>
      <c r="BA961" s="84"/>
      <c r="BB961" s="84"/>
      <c r="BC961" s="84"/>
      <c r="BD961" s="84"/>
      <c r="BE961" s="60" t="s">
        <v>95</v>
      </c>
      <c r="BF961" s="60"/>
      <c r="BG961" s="60"/>
      <c r="BH961" s="60"/>
      <c r="BI961" s="60"/>
      <c r="BJ961" s="60"/>
      <c r="BK961" s="60"/>
      <c r="BL961" s="60"/>
      <c r="BM961" s="60"/>
      <c r="BN961" s="59">
        <f>200+5+3+3+15+5+25+15+20+30+10+5+10+5+50+3+10+15+100+100+50+20+5+20+10+100+80+10+15+50+50+10+20+5+5+10+5+200+150+50+15+650+10+5+50+5+20+15+50+3+3+80+250+10+5+200+260+10</f>
        <v>3135</v>
      </c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76" t="s">
        <v>22</v>
      </c>
      <c r="BZ961" s="76"/>
      <c r="CA961" s="76"/>
      <c r="CB961" s="76"/>
      <c r="CC961" s="76"/>
      <c r="CD961" s="76"/>
      <c r="CE961" s="62" t="s">
        <v>80</v>
      </c>
      <c r="CF961" s="62"/>
      <c r="CG961" s="62"/>
      <c r="CH961" s="62"/>
      <c r="CI961" s="62"/>
      <c r="CJ961" s="62"/>
      <c r="CK961" s="62"/>
      <c r="CL961" s="62"/>
      <c r="CM961" s="62"/>
      <c r="CN961" s="85">
        <v>450000</v>
      </c>
      <c r="CO961" s="85"/>
      <c r="CP961" s="85"/>
      <c r="CQ961" s="85"/>
      <c r="CR961" s="85"/>
      <c r="CS961" s="85"/>
      <c r="CT961" s="85"/>
      <c r="CU961" s="85"/>
      <c r="CV961" s="85"/>
      <c r="CW961" s="85"/>
      <c r="CX961" s="85"/>
      <c r="CY961" s="85"/>
      <c r="CZ961" s="85"/>
      <c r="DA961" s="85"/>
      <c r="DB961" s="59" t="s">
        <v>637</v>
      </c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 t="s">
        <v>647</v>
      </c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62" t="s">
        <v>86</v>
      </c>
      <c r="EA961" s="62"/>
      <c r="EB961" s="62"/>
      <c r="EC961" s="62"/>
      <c r="ED961" s="62"/>
      <c r="EE961" s="62"/>
      <c r="EF961" s="62"/>
      <c r="EG961" s="62"/>
      <c r="EH961" s="62"/>
      <c r="EI961" s="62"/>
      <c r="EJ961" s="62"/>
      <c r="EK961" s="62"/>
      <c r="EL961" s="62" t="s">
        <v>84</v>
      </c>
      <c r="EM961" s="62"/>
      <c r="EN961" s="62"/>
      <c r="EO961" s="62"/>
      <c r="EP961" s="62"/>
      <c r="EQ961" s="62"/>
      <c r="ER961" s="62"/>
      <c r="ES961" s="62"/>
      <c r="ET961" s="62"/>
      <c r="EU961" s="62"/>
      <c r="EV961" s="62"/>
      <c r="EW961" s="62"/>
      <c r="EX961" s="62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  <c r="HV961" s="19"/>
      <c r="HW961" s="19"/>
      <c r="HX961" s="19"/>
      <c r="HY961" s="19"/>
      <c r="HZ961" s="19"/>
      <c r="IA961" s="19"/>
      <c r="IB961" s="19"/>
      <c r="IC961" s="19"/>
      <c r="ID961" s="19"/>
      <c r="IE961" s="19"/>
      <c r="IF961" s="19"/>
      <c r="IG961" s="19"/>
      <c r="IH961" s="19"/>
      <c r="II961" s="19"/>
      <c r="IJ961" s="19"/>
      <c r="IK961" s="19"/>
      <c r="IL961" s="19"/>
      <c r="IM961" s="19"/>
      <c r="IN961" s="19"/>
      <c r="IO961" s="19"/>
      <c r="IP961" s="19"/>
      <c r="IQ961" s="19"/>
      <c r="IR961" s="19"/>
      <c r="IS961" s="19"/>
      <c r="IT961" s="19"/>
      <c r="IU961" s="19"/>
      <c r="IV961" s="19"/>
      <c r="IW961" s="19"/>
      <c r="IX961" s="19"/>
      <c r="IY961" s="19"/>
      <c r="IZ961" s="19"/>
      <c r="JA961" s="19"/>
      <c r="JB961" s="19"/>
      <c r="JC961" s="19"/>
      <c r="JD961" s="19"/>
      <c r="JE961" s="19"/>
      <c r="JF961" s="19"/>
      <c r="JG961" s="19"/>
      <c r="JH961" s="19"/>
      <c r="JI961" s="19"/>
      <c r="JJ961" s="19"/>
      <c r="JK961" s="19"/>
      <c r="JL961" s="19"/>
      <c r="JM961" s="19"/>
      <c r="JN961" s="19"/>
      <c r="JO961" s="19"/>
      <c r="JP961" s="19"/>
      <c r="JQ961" s="19"/>
      <c r="JR961" s="19"/>
      <c r="JS961" s="19"/>
      <c r="JT961" s="19"/>
      <c r="JU961" s="19"/>
      <c r="JV961" s="19"/>
      <c r="JW961" s="19"/>
      <c r="JX961" s="19"/>
      <c r="JY961" s="19"/>
      <c r="JZ961" s="19"/>
      <c r="KA961" s="19"/>
      <c r="KB961" s="19"/>
      <c r="KC961" s="19"/>
      <c r="KD961" s="19"/>
      <c r="KE961" s="19"/>
      <c r="KF961" s="19"/>
      <c r="KG961" s="19"/>
      <c r="KH961" s="19"/>
      <c r="KI961" s="19"/>
      <c r="KJ961" s="19"/>
      <c r="KK961" s="19"/>
      <c r="KL961" s="19"/>
      <c r="KM961" s="19"/>
      <c r="KN961" s="19"/>
      <c r="KO961" s="19"/>
      <c r="KP961" s="19"/>
      <c r="KQ961" s="19"/>
      <c r="KR961" s="19"/>
      <c r="KS961" s="19"/>
      <c r="KT961" s="19"/>
      <c r="KU961" s="19"/>
      <c r="KV961" s="19"/>
      <c r="KW961" s="19"/>
      <c r="KX961" s="19"/>
      <c r="KY961" s="19"/>
      <c r="KZ961" s="19"/>
      <c r="LA961" s="19"/>
      <c r="LB961" s="19"/>
      <c r="LC961" s="19"/>
      <c r="LD961" s="19"/>
      <c r="LE961" s="19"/>
      <c r="LF961" s="19"/>
      <c r="LG961" s="19"/>
      <c r="LH961" s="19"/>
      <c r="LI961" s="19"/>
      <c r="LJ961" s="19"/>
      <c r="LK961" s="19"/>
      <c r="LL961" s="19"/>
      <c r="LM961" s="19"/>
      <c r="LN961" s="19"/>
      <c r="LO961" s="19"/>
      <c r="LP961" s="19"/>
      <c r="LQ961" s="19"/>
      <c r="LR961" s="19"/>
      <c r="LS961" s="19"/>
      <c r="LT961" s="19"/>
      <c r="LU961" s="19"/>
      <c r="LV961" s="19"/>
      <c r="LW961" s="19"/>
      <c r="LX961" s="19"/>
      <c r="LY961" s="19"/>
      <c r="LZ961" s="19"/>
      <c r="MA961" s="19"/>
      <c r="MB961" s="19"/>
      <c r="MC961" s="19"/>
      <c r="MD961" s="19"/>
      <c r="ME961" s="19"/>
      <c r="MF961" s="19"/>
      <c r="MG961" s="19"/>
      <c r="MH961" s="19"/>
      <c r="MI961" s="19"/>
      <c r="MJ961" s="19"/>
      <c r="MK961" s="19"/>
      <c r="ML961" s="19"/>
      <c r="MM961" s="19"/>
      <c r="MN961" s="19"/>
      <c r="MO961" s="19"/>
      <c r="MP961" s="19"/>
      <c r="MQ961" s="19"/>
      <c r="MR961" s="19"/>
      <c r="MS961" s="19"/>
      <c r="MT961" s="19"/>
      <c r="MU961" s="19"/>
      <c r="MV961" s="19"/>
      <c r="MW961" s="19"/>
      <c r="MX961" s="19"/>
      <c r="MY961" s="19"/>
      <c r="MZ961" s="19"/>
      <c r="NA961" s="19"/>
      <c r="NB961" s="19"/>
      <c r="NC961" s="19"/>
      <c r="ND961" s="19"/>
      <c r="NE961" s="19"/>
      <c r="NF961" s="19"/>
      <c r="NG961" s="19"/>
      <c r="NH961" s="19"/>
      <c r="NI961" s="19"/>
      <c r="NJ961" s="19"/>
      <c r="NK961" s="19"/>
      <c r="NL961" s="19"/>
      <c r="NM961" s="19"/>
      <c r="NN961" s="19"/>
      <c r="NO961" s="19"/>
      <c r="NP961" s="19"/>
      <c r="NQ961" s="19"/>
      <c r="NR961" s="19"/>
      <c r="NS961" s="19"/>
      <c r="NT961" s="19"/>
      <c r="NU961" s="19"/>
      <c r="NV961" s="19"/>
      <c r="NW961" s="19"/>
      <c r="NX961" s="19"/>
      <c r="NY961" s="19"/>
      <c r="NZ961" s="19"/>
      <c r="OA961" s="19"/>
      <c r="OB961" s="19"/>
      <c r="OC961" s="19"/>
      <c r="OD961" s="19"/>
      <c r="OE961" s="19"/>
      <c r="OF961" s="19"/>
      <c r="OG961" s="19"/>
      <c r="OH961" s="19"/>
      <c r="OI961" s="19"/>
      <c r="OJ961" s="19"/>
      <c r="OK961" s="19"/>
      <c r="OL961" s="19"/>
      <c r="OM961" s="19"/>
      <c r="ON961" s="19"/>
      <c r="OO961" s="19"/>
      <c r="OP961" s="19"/>
      <c r="OQ961" s="19"/>
      <c r="OR961" s="19"/>
      <c r="OS961" s="19"/>
      <c r="OT961" s="19"/>
      <c r="OU961" s="19"/>
      <c r="OV961" s="19"/>
      <c r="OW961" s="19"/>
      <c r="OX961" s="19"/>
      <c r="OY961" s="19"/>
      <c r="OZ961" s="19"/>
      <c r="PA961" s="19"/>
      <c r="PB961" s="19"/>
      <c r="PC961" s="19"/>
      <c r="PD961" s="19"/>
      <c r="PE961" s="19"/>
      <c r="PF961" s="19"/>
      <c r="PG961" s="19"/>
      <c r="PH961" s="19"/>
      <c r="PI961" s="19"/>
      <c r="PJ961" s="19"/>
      <c r="PK961" s="19"/>
      <c r="PL961" s="19"/>
      <c r="PM961" s="19"/>
      <c r="PN961" s="19"/>
      <c r="PO961" s="19"/>
      <c r="PP961" s="19"/>
      <c r="PQ961" s="19"/>
      <c r="PR961" s="19"/>
      <c r="PS961" s="19"/>
      <c r="PT961" s="19"/>
      <c r="PU961" s="19"/>
      <c r="PV961" s="19"/>
      <c r="PW961" s="19"/>
      <c r="PX961" s="19"/>
      <c r="PY961" s="19"/>
      <c r="PZ961" s="19"/>
      <c r="QA961" s="19"/>
      <c r="QB961" s="19"/>
      <c r="QC961" s="19"/>
      <c r="QD961" s="19"/>
      <c r="QE961" s="19"/>
      <c r="QF961" s="19"/>
      <c r="QG961" s="19"/>
      <c r="QH961" s="19"/>
    </row>
    <row r="962" spans="1:450" s="20" customFormat="1" ht="45" customHeight="1" x14ac:dyDescent="0.2">
      <c r="A962" s="43" t="s">
        <v>1253</v>
      </c>
      <c r="B962" s="44"/>
      <c r="C962" s="44"/>
      <c r="D962" s="44"/>
      <c r="E962" s="45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60" t="s">
        <v>377</v>
      </c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 t="s">
        <v>77</v>
      </c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84" t="s">
        <v>78</v>
      </c>
      <c r="AZ962" s="84"/>
      <c r="BA962" s="84"/>
      <c r="BB962" s="84"/>
      <c r="BC962" s="84"/>
      <c r="BD962" s="84"/>
      <c r="BE962" s="60" t="s">
        <v>79</v>
      </c>
      <c r="BF962" s="60"/>
      <c r="BG962" s="60"/>
      <c r="BH962" s="60"/>
      <c r="BI962" s="60"/>
      <c r="BJ962" s="60"/>
      <c r="BK962" s="60"/>
      <c r="BL962" s="60"/>
      <c r="BM962" s="60"/>
      <c r="BN962" s="59" t="s">
        <v>74</v>
      </c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76" t="s">
        <v>22</v>
      </c>
      <c r="BZ962" s="76"/>
      <c r="CA962" s="76"/>
      <c r="CB962" s="76"/>
      <c r="CC962" s="76"/>
      <c r="CD962" s="76"/>
      <c r="CE962" s="62" t="s">
        <v>80</v>
      </c>
      <c r="CF962" s="62"/>
      <c r="CG962" s="62"/>
      <c r="CH962" s="62"/>
      <c r="CI962" s="62"/>
      <c r="CJ962" s="62"/>
      <c r="CK962" s="62"/>
      <c r="CL962" s="62"/>
      <c r="CM962" s="62"/>
      <c r="CN962" s="85">
        <v>140000</v>
      </c>
      <c r="CO962" s="85"/>
      <c r="CP962" s="85"/>
      <c r="CQ962" s="85"/>
      <c r="CR962" s="85"/>
      <c r="CS962" s="85"/>
      <c r="CT962" s="85"/>
      <c r="CU962" s="85"/>
      <c r="CV962" s="85"/>
      <c r="CW962" s="85"/>
      <c r="CX962" s="85"/>
      <c r="CY962" s="85"/>
      <c r="CZ962" s="85"/>
      <c r="DA962" s="85"/>
      <c r="DB962" s="59" t="s">
        <v>637</v>
      </c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 t="s">
        <v>647</v>
      </c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62" t="s">
        <v>86</v>
      </c>
      <c r="EA962" s="62"/>
      <c r="EB962" s="62"/>
      <c r="EC962" s="62"/>
      <c r="ED962" s="62"/>
      <c r="EE962" s="62"/>
      <c r="EF962" s="62"/>
      <c r="EG962" s="62"/>
      <c r="EH962" s="62"/>
      <c r="EI962" s="62"/>
      <c r="EJ962" s="62"/>
      <c r="EK962" s="62"/>
      <c r="EL962" s="62" t="s">
        <v>84</v>
      </c>
      <c r="EM962" s="62"/>
      <c r="EN962" s="62"/>
      <c r="EO962" s="62"/>
      <c r="EP962" s="62"/>
      <c r="EQ962" s="62"/>
      <c r="ER962" s="62"/>
      <c r="ES962" s="62"/>
      <c r="ET962" s="62"/>
      <c r="EU962" s="62"/>
      <c r="EV962" s="62"/>
      <c r="EW962" s="62"/>
      <c r="EX962" s="62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  <c r="HV962" s="19"/>
      <c r="HW962" s="19"/>
      <c r="HX962" s="19"/>
      <c r="HY962" s="19"/>
      <c r="HZ962" s="19"/>
      <c r="IA962" s="19"/>
      <c r="IB962" s="19"/>
      <c r="IC962" s="19"/>
      <c r="ID962" s="19"/>
      <c r="IE962" s="19"/>
      <c r="IF962" s="19"/>
      <c r="IG962" s="19"/>
      <c r="IH962" s="19"/>
      <c r="II962" s="19"/>
      <c r="IJ962" s="19"/>
      <c r="IK962" s="19"/>
      <c r="IL962" s="19"/>
      <c r="IM962" s="19"/>
      <c r="IN962" s="19"/>
      <c r="IO962" s="19"/>
      <c r="IP962" s="19"/>
      <c r="IQ962" s="19"/>
      <c r="IR962" s="19"/>
      <c r="IS962" s="19"/>
      <c r="IT962" s="19"/>
      <c r="IU962" s="19"/>
      <c r="IV962" s="19"/>
      <c r="IW962" s="19"/>
      <c r="IX962" s="19"/>
      <c r="IY962" s="19"/>
      <c r="IZ962" s="19"/>
      <c r="JA962" s="19"/>
      <c r="JB962" s="19"/>
      <c r="JC962" s="19"/>
      <c r="JD962" s="19"/>
      <c r="JE962" s="19"/>
      <c r="JF962" s="19"/>
      <c r="JG962" s="19"/>
      <c r="JH962" s="19"/>
      <c r="JI962" s="19"/>
      <c r="JJ962" s="19"/>
      <c r="JK962" s="19"/>
      <c r="JL962" s="19"/>
      <c r="JM962" s="19"/>
      <c r="JN962" s="19"/>
      <c r="JO962" s="19"/>
      <c r="JP962" s="19"/>
      <c r="JQ962" s="19"/>
      <c r="JR962" s="19"/>
      <c r="JS962" s="19"/>
      <c r="JT962" s="19"/>
      <c r="JU962" s="19"/>
      <c r="JV962" s="19"/>
      <c r="JW962" s="19"/>
      <c r="JX962" s="19"/>
      <c r="JY962" s="19"/>
      <c r="JZ962" s="19"/>
      <c r="KA962" s="19"/>
      <c r="KB962" s="19"/>
      <c r="KC962" s="19"/>
      <c r="KD962" s="19"/>
      <c r="KE962" s="19"/>
      <c r="KF962" s="19"/>
      <c r="KG962" s="19"/>
      <c r="KH962" s="19"/>
      <c r="KI962" s="19"/>
      <c r="KJ962" s="19"/>
      <c r="KK962" s="19"/>
      <c r="KL962" s="19"/>
      <c r="KM962" s="19"/>
      <c r="KN962" s="19"/>
      <c r="KO962" s="19"/>
      <c r="KP962" s="19"/>
      <c r="KQ962" s="19"/>
      <c r="KR962" s="19"/>
      <c r="KS962" s="19"/>
      <c r="KT962" s="19"/>
      <c r="KU962" s="19"/>
      <c r="KV962" s="19"/>
      <c r="KW962" s="19"/>
      <c r="KX962" s="19"/>
      <c r="KY962" s="19"/>
      <c r="KZ962" s="19"/>
      <c r="LA962" s="19"/>
      <c r="LB962" s="19"/>
      <c r="LC962" s="19"/>
      <c r="LD962" s="19"/>
      <c r="LE962" s="19"/>
      <c r="LF962" s="19"/>
      <c r="LG962" s="19"/>
      <c r="LH962" s="19"/>
      <c r="LI962" s="19"/>
      <c r="LJ962" s="19"/>
      <c r="LK962" s="19"/>
      <c r="LL962" s="19"/>
      <c r="LM962" s="19"/>
      <c r="LN962" s="19"/>
      <c r="LO962" s="19"/>
      <c r="LP962" s="19"/>
      <c r="LQ962" s="19"/>
      <c r="LR962" s="19"/>
      <c r="LS962" s="19"/>
      <c r="LT962" s="19"/>
      <c r="LU962" s="19"/>
      <c r="LV962" s="19"/>
      <c r="LW962" s="19"/>
      <c r="LX962" s="19"/>
      <c r="LY962" s="19"/>
      <c r="LZ962" s="19"/>
      <c r="MA962" s="19"/>
      <c r="MB962" s="19"/>
      <c r="MC962" s="19"/>
      <c r="MD962" s="19"/>
      <c r="ME962" s="19"/>
      <c r="MF962" s="19"/>
      <c r="MG962" s="19"/>
      <c r="MH962" s="19"/>
      <c r="MI962" s="19"/>
      <c r="MJ962" s="19"/>
      <c r="MK962" s="19"/>
      <c r="ML962" s="19"/>
      <c r="MM962" s="19"/>
      <c r="MN962" s="19"/>
      <c r="MO962" s="19"/>
      <c r="MP962" s="19"/>
      <c r="MQ962" s="19"/>
      <c r="MR962" s="19"/>
      <c r="MS962" s="19"/>
      <c r="MT962" s="19"/>
      <c r="MU962" s="19"/>
      <c r="MV962" s="19"/>
      <c r="MW962" s="19"/>
      <c r="MX962" s="19"/>
      <c r="MY962" s="19"/>
      <c r="MZ962" s="19"/>
      <c r="NA962" s="19"/>
      <c r="NB962" s="19"/>
      <c r="NC962" s="19"/>
      <c r="ND962" s="19"/>
      <c r="NE962" s="19"/>
      <c r="NF962" s="19"/>
      <c r="NG962" s="19"/>
      <c r="NH962" s="19"/>
      <c r="NI962" s="19"/>
      <c r="NJ962" s="19"/>
      <c r="NK962" s="19"/>
      <c r="NL962" s="19"/>
      <c r="NM962" s="19"/>
      <c r="NN962" s="19"/>
      <c r="NO962" s="19"/>
      <c r="NP962" s="19"/>
      <c r="NQ962" s="19"/>
      <c r="NR962" s="19"/>
      <c r="NS962" s="19"/>
      <c r="NT962" s="19"/>
      <c r="NU962" s="19"/>
      <c r="NV962" s="19"/>
      <c r="NW962" s="19"/>
      <c r="NX962" s="19"/>
      <c r="NY962" s="19"/>
      <c r="NZ962" s="19"/>
      <c r="OA962" s="19"/>
      <c r="OB962" s="19"/>
      <c r="OC962" s="19"/>
      <c r="OD962" s="19"/>
      <c r="OE962" s="19"/>
      <c r="OF962" s="19"/>
      <c r="OG962" s="19"/>
      <c r="OH962" s="19"/>
      <c r="OI962" s="19"/>
      <c r="OJ962" s="19"/>
      <c r="OK962" s="19"/>
      <c r="OL962" s="19"/>
      <c r="OM962" s="19"/>
      <c r="ON962" s="19"/>
      <c r="OO962" s="19"/>
      <c r="OP962" s="19"/>
      <c r="OQ962" s="19"/>
      <c r="OR962" s="19"/>
      <c r="OS962" s="19"/>
      <c r="OT962" s="19"/>
      <c r="OU962" s="19"/>
      <c r="OV962" s="19"/>
      <c r="OW962" s="19"/>
      <c r="OX962" s="19"/>
      <c r="OY962" s="19"/>
      <c r="OZ962" s="19"/>
      <c r="PA962" s="19"/>
      <c r="PB962" s="19"/>
      <c r="PC962" s="19"/>
      <c r="PD962" s="19"/>
      <c r="PE962" s="19"/>
      <c r="PF962" s="19"/>
      <c r="PG962" s="19"/>
      <c r="PH962" s="19"/>
      <c r="PI962" s="19"/>
      <c r="PJ962" s="19"/>
      <c r="PK962" s="19"/>
      <c r="PL962" s="19"/>
      <c r="PM962" s="19"/>
      <c r="PN962" s="19"/>
      <c r="PO962" s="19"/>
      <c r="PP962" s="19"/>
      <c r="PQ962" s="19"/>
      <c r="PR962" s="19"/>
      <c r="PS962" s="19"/>
      <c r="PT962" s="19"/>
      <c r="PU962" s="19"/>
      <c r="PV962" s="19"/>
      <c r="PW962" s="19"/>
      <c r="PX962" s="19"/>
      <c r="PY962" s="19"/>
      <c r="PZ962" s="19"/>
      <c r="QA962" s="19"/>
      <c r="QB962" s="19"/>
      <c r="QC962" s="19"/>
      <c r="QD962" s="19"/>
      <c r="QE962" s="19"/>
      <c r="QF962" s="19"/>
      <c r="QG962" s="19"/>
      <c r="QH962" s="19"/>
    </row>
    <row r="963" spans="1:450" s="20" customFormat="1" ht="45" customHeight="1" x14ac:dyDescent="0.2">
      <c r="A963" s="43" t="s">
        <v>1254</v>
      </c>
      <c r="B963" s="44"/>
      <c r="C963" s="44"/>
      <c r="D963" s="44"/>
      <c r="E963" s="45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60" t="s">
        <v>543</v>
      </c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 t="s">
        <v>77</v>
      </c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84" t="s">
        <v>94</v>
      </c>
      <c r="AZ963" s="84"/>
      <c r="BA963" s="84"/>
      <c r="BB963" s="84"/>
      <c r="BC963" s="84"/>
      <c r="BD963" s="84"/>
      <c r="BE963" s="60" t="s">
        <v>95</v>
      </c>
      <c r="BF963" s="60"/>
      <c r="BG963" s="60"/>
      <c r="BH963" s="60"/>
      <c r="BI963" s="60"/>
      <c r="BJ963" s="60"/>
      <c r="BK963" s="60"/>
      <c r="BL963" s="60"/>
      <c r="BM963" s="60"/>
      <c r="BN963" s="59" t="s">
        <v>584</v>
      </c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76" t="s">
        <v>22</v>
      </c>
      <c r="BZ963" s="76"/>
      <c r="CA963" s="76"/>
      <c r="CB963" s="76"/>
      <c r="CC963" s="76"/>
      <c r="CD963" s="76"/>
      <c r="CE963" s="62" t="s">
        <v>80</v>
      </c>
      <c r="CF963" s="62"/>
      <c r="CG963" s="62"/>
      <c r="CH963" s="62"/>
      <c r="CI963" s="62"/>
      <c r="CJ963" s="62"/>
      <c r="CK963" s="62"/>
      <c r="CL963" s="62"/>
      <c r="CM963" s="62"/>
      <c r="CN963" s="85">
        <v>137556.5</v>
      </c>
      <c r="CO963" s="85"/>
      <c r="CP963" s="85"/>
      <c r="CQ963" s="85"/>
      <c r="CR963" s="85"/>
      <c r="CS963" s="85"/>
      <c r="CT963" s="85"/>
      <c r="CU963" s="85"/>
      <c r="CV963" s="85"/>
      <c r="CW963" s="85"/>
      <c r="CX963" s="85"/>
      <c r="CY963" s="85"/>
      <c r="CZ963" s="85"/>
      <c r="DA963" s="85"/>
      <c r="DB963" s="59" t="s">
        <v>637</v>
      </c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 t="s">
        <v>647</v>
      </c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62" t="s">
        <v>86</v>
      </c>
      <c r="EA963" s="62"/>
      <c r="EB963" s="62"/>
      <c r="EC963" s="62"/>
      <c r="ED963" s="62"/>
      <c r="EE963" s="62"/>
      <c r="EF963" s="62"/>
      <c r="EG963" s="62"/>
      <c r="EH963" s="62"/>
      <c r="EI963" s="62"/>
      <c r="EJ963" s="62"/>
      <c r="EK963" s="62"/>
      <c r="EL963" s="62" t="s">
        <v>84</v>
      </c>
      <c r="EM963" s="62"/>
      <c r="EN963" s="62"/>
      <c r="EO963" s="62"/>
      <c r="EP963" s="62"/>
      <c r="EQ963" s="62"/>
      <c r="ER963" s="62"/>
      <c r="ES963" s="62"/>
      <c r="ET963" s="62"/>
      <c r="EU963" s="62"/>
      <c r="EV963" s="62"/>
      <c r="EW963" s="62"/>
      <c r="EX963" s="62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  <c r="HV963" s="19"/>
      <c r="HW963" s="19"/>
      <c r="HX963" s="19"/>
      <c r="HY963" s="19"/>
      <c r="HZ963" s="19"/>
      <c r="IA963" s="19"/>
      <c r="IB963" s="19"/>
      <c r="IC963" s="19"/>
      <c r="ID963" s="19"/>
      <c r="IE963" s="19"/>
      <c r="IF963" s="19"/>
      <c r="IG963" s="19"/>
      <c r="IH963" s="19"/>
      <c r="II963" s="19"/>
      <c r="IJ963" s="19"/>
      <c r="IK963" s="19"/>
      <c r="IL963" s="19"/>
      <c r="IM963" s="19"/>
      <c r="IN963" s="19"/>
      <c r="IO963" s="19"/>
      <c r="IP963" s="19"/>
      <c r="IQ963" s="19"/>
      <c r="IR963" s="19"/>
      <c r="IS963" s="19"/>
      <c r="IT963" s="19"/>
      <c r="IU963" s="19"/>
      <c r="IV963" s="19"/>
      <c r="IW963" s="19"/>
      <c r="IX963" s="19"/>
      <c r="IY963" s="19"/>
      <c r="IZ963" s="19"/>
      <c r="JA963" s="19"/>
      <c r="JB963" s="19"/>
      <c r="JC963" s="19"/>
      <c r="JD963" s="19"/>
      <c r="JE963" s="19"/>
      <c r="JF963" s="19"/>
      <c r="JG963" s="19"/>
      <c r="JH963" s="19"/>
      <c r="JI963" s="19"/>
      <c r="JJ963" s="19"/>
      <c r="JK963" s="19"/>
      <c r="JL963" s="19"/>
      <c r="JM963" s="19"/>
      <c r="JN963" s="19"/>
      <c r="JO963" s="19"/>
      <c r="JP963" s="19"/>
      <c r="JQ963" s="19"/>
      <c r="JR963" s="19"/>
      <c r="JS963" s="19"/>
      <c r="JT963" s="19"/>
      <c r="JU963" s="19"/>
      <c r="JV963" s="19"/>
      <c r="JW963" s="19"/>
      <c r="JX963" s="19"/>
      <c r="JY963" s="19"/>
      <c r="JZ963" s="19"/>
      <c r="KA963" s="19"/>
      <c r="KB963" s="19"/>
      <c r="KC963" s="19"/>
      <c r="KD963" s="19"/>
      <c r="KE963" s="19"/>
      <c r="KF963" s="19"/>
      <c r="KG963" s="19"/>
      <c r="KH963" s="19"/>
      <c r="KI963" s="19"/>
      <c r="KJ963" s="19"/>
      <c r="KK963" s="19"/>
      <c r="KL963" s="19"/>
      <c r="KM963" s="19"/>
      <c r="KN963" s="19"/>
      <c r="KO963" s="19"/>
      <c r="KP963" s="19"/>
      <c r="KQ963" s="19"/>
      <c r="KR963" s="19"/>
      <c r="KS963" s="19"/>
      <c r="KT963" s="19"/>
      <c r="KU963" s="19"/>
      <c r="KV963" s="19"/>
      <c r="KW963" s="19"/>
      <c r="KX963" s="19"/>
      <c r="KY963" s="19"/>
      <c r="KZ963" s="19"/>
      <c r="LA963" s="19"/>
      <c r="LB963" s="19"/>
      <c r="LC963" s="19"/>
      <c r="LD963" s="19"/>
      <c r="LE963" s="19"/>
      <c r="LF963" s="19"/>
      <c r="LG963" s="19"/>
      <c r="LH963" s="19"/>
      <c r="LI963" s="19"/>
      <c r="LJ963" s="19"/>
      <c r="LK963" s="19"/>
      <c r="LL963" s="19"/>
      <c r="LM963" s="19"/>
      <c r="LN963" s="19"/>
      <c r="LO963" s="19"/>
      <c r="LP963" s="19"/>
      <c r="LQ963" s="19"/>
      <c r="LR963" s="19"/>
      <c r="LS963" s="19"/>
      <c r="LT963" s="19"/>
      <c r="LU963" s="19"/>
      <c r="LV963" s="19"/>
      <c r="LW963" s="19"/>
      <c r="LX963" s="19"/>
      <c r="LY963" s="19"/>
      <c r="LZ963" s="19"/>
      <c r="MA963" s="19"/>
      <c r="MB963" s="19"/>
      <c r="MC963" s="19"/>
      <c r="MD963" s="19"/>
      <c r="ME963" s="19"/>
      <c r="MF963" s="19"/>
      <c r="MG963" s="19"/>
      <c r="MH963" s="19"/>
      <c r="MI963" s="19"/>
      <c r="MJ963" s="19"/>
      <c r="MK963" s="19"/>
      <c r="ML963" s="19"/>
      <c r="MM963" s="19"/>
      <c r="MN963" s="19"/>
      <c r="MO963" s="19"/>
      <c r="MP963" s="19"/>
      <c r="MQ963" s="19"/>
      <c r="MR963" s="19"/>
      <c r="MS963" s="19"/>
      <c r="MT963" s="19"/>
      <c r="MU963" s="19"/>
      <c r="MV963" s="19"/>
      <c r="MW963" s="19"/>
      <c r="MX963" s="19"/>
      <c r="MY963" s="19"/>
      <c r="MZ963" s="19"/>
      <c r="NA963" s="19"/>
      <c r="NB963" s="19"/>
      <c r="NC963" s="19"/>
      <c r="ND963" s="19"/>
      <c r="NE963" s="19"/>
      <c r="NF963" s="19"/>
      <c r="NG963" s="19"/>
      <c r="NH963" s="19"/>
      <c r="NI963" s="19"/>
      <c r="NJ963" s="19"/>
      <c r="NK963" s="19"/>
      <c r="NL963" s="19"/>
      <c r="NM963" s="19"/>
      <c r="NN963" s="19"/>
      <c r="NO963" s="19"/>
      <c r="NP963" s="19"/>
      <c r="NQ963" s="19"/>
      <c r="NR963" s="19"/>
      <c r="NS963" s="19"/>
      <c r="NT963" s="19"/>
      <c r="NU963" s="19"/>
      <c r="NV963" s="19"/>
      <c r="NW963" s="19"/>
      <c r="NX963" s="19"/>
      <c r="NY963" s="19"/>
      <c r="NZ963" s="19"/>
      <c r="OA963" s="19"/>
      <c r="OB963" s="19"/>
      <c r="OC963" s="19"/>
      <c r="OD963" s="19"/>
      <c r="OE963" s="19"/>
      <c r="OF963" s="19"/>
      <c r="OG963" s="19"/>
      <c r="OH963" s="19"/>
      <c r="OI963" s="19"/>
      <c r="OJ963" s="19"/>
      <c r="OK963" s="19"/>
      <c r="OL963" s="19"/>
      <c r="OM963" s="19"/>
      <c r="ON963" s="19"/>
      <c r="OO963" s="19"/>
      <c r="OP963" s="19"/>
      <c r="OQ963" s="19"/>
      <c r="OR963" s="19"/>
      <c r="OS963" s="19"/>
      <c r="OT963" s="19"/>
      <c r="OU963" s="19"/>
      <c r="OV963" s="19"/>
      <c r="OW963" s="19"/>
      <c r="OX963" s="19"/>
      <c r="OY963" s="19"/>
      <c r="OZ963" s="19"/>
      <c r="PA963" s="19"/>
      <c r="PB963" s="19"/>
      <c r="PC963" s="19"/>
      <c r="PD963" s="19"/>
      <c r="PE963" s="19"/>
      <c r="PF963" s="19"/>
      <c r="PG963" s="19"/>
      <c r="PH963" s="19"/>
      <c r="PI963" s="19"/>
      <c r="PJ963" s="19"/>
      <c r="PK963" s="19"/>
      <c r="PL963" s="19"/>
      <c r="PM963" s="19"/>
      <c r="PN963" s="19"/>
      <c r="PO963" s="19"/>
      <c r="PP963" s="19"/>
      <c r="PQ963" s="19"/>
      <c r="PR963" s="19"/>
      <c r="PS963" s="19"/>
      <c r="PT963" s="19"/>
      <c r="PU963" s="19"/>
      <c r="PV963" s="19"/>
      <c r="PW963" s="19"/>
      <c r="PX963" s="19"/>
      <c r="PY963" s="19"/>
      <c r="PZ963" s="19"/>
      <c r="QA963" s="19"/>
      <c r="QB963" s="19"/>
      <c r="QC963" s="19"/>
      <c r="QD963" s="19"/>
      <c r="QE963" s="19"/>
      <c r="QF963" s="19"/>
      <c r="QG963" s="19"/>
      <c r="QH963" s="19"/>
    </row>
    <row r="964" spans="1:450" s="20" customFormat="1" ht="45" customHeight="1" x14ac:dyDescent="0.2">
      <c r="A964" s="43" t="s">
        <v>1255</v>
      </c>
      <c r="B964" s="44"/>
      <c r="C964" s="44"/>
      <c r="D964" s="44"/>
      <c r="E964" s="45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60" t="s">
        <v>544</v>
      </c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 t="s">
        <v>77</v>
      </c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84" t="s">
        <v>94</v>
      </c>
      <c r="AZ964" s="84"/>
      <c r="BA964" s="84"/>
      <c r="BB964" s="84"/>
      <c r="BC964" s="84"/>
      <c r="BD964" s="84"/>
      <c r="BE964" s="60" t="s">
        <v>95</v>
      </c>
      <c r="BF964" s="60"/>
      <c r="BG964" s="60"/>
      <c r="BH964" s="60"/>
      <c r="BI964" s="60"/>
      <c r="BJ964" s="60"/>
      <c r="BK964" s="60"/>
      <c r="BL964" s="60"/>
      <c r="BM964" s="60"/>
      <c r="BN964" s="58">
        <f>10+20+20+8+8+20+5+10+10+10+10+10+28+50+70</f>
        <v>289</v>
      </c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76" t="s">
        <v>22</v>
      </c>
      <c r="BZ964" s="76"/>
      <c r="CA964" s="76"/>
      <c r="CB964" s="76"/>
      <c r="CC964" s="76"/>
      <c r="CD964" s="76"/>
      <c r="CE964" s="62" t="s">
        <v>80</v>
      </c>
      <c r="CF964" s="62"/>
      <c r="CG964" s="62"/>
      <c r="CH964" s="62"/>
      <c r="CI964" s="62"/>
      <c r="CJ964" s="62"/>
      <c r="CK964" s="62"/>
      <c r="CL964" s="62"/>
      <c r="CM964" s="62"/>
      <c r="CN964" s="61">
        <v>500000</v>
      </c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59" t="s">
        <v>637</v>
      </c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 t="s">
        <v>647</v>
      </c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62" t="s">
        <v>86</v>
      </c>
      <c r="EA964" s="62"/>
      <c r="EB964" s="62"/>
      <c r="EC964" s="62"/>
      <c r="ED964" s="62"/>
      <c r="EE964" s="62"/>
      <c r="EF964" s="62"/>
      <c r="EG964" s="62"/>
      <c r="EH964" s="62"/>
      <c r="EI964" s="62"/>
      <c r="EJ964" s="62"/>
      <c r="EK964" s="62"/>
      <c r="EL964" s="62" t="s">
        <v>84</v>
      </c>
      <c r="EM964" s="62"/>
      <c r="EN964" s="62"/>
      <c r="EO964" s="62"/>
      <c r="EP964" s="62"/>
      <c r="EQ964" s="62"/>
      <c r="ER964" s="62"/>
      <c r="ES964" s="62"/>
      <c r="ET964" s="62"/>
      <c r="EU964" s="62"/>
      <c r="EV964" s="62"/>
      <c r="EW964" s="62"/>
      <c r="EX964" s="62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  <c r="HV964" s="19"/>
      <c r="HW964" s="19"/>
      <c r="HX964" s="19"/>
      <c r="HY964" s="19"/>
      <c r="HZ964" s="19"/>
      <c r="IA964" s="19"/>
      <c r="IB964" s="19"/>
      <c r="IC964" s="19"/>
      <c r="ID964" s="19"/>
      <c r="IE964" s="19"/>
      <c r="IF964" s="19"/>
      <c r="IG964" s="19"/>
      <c r="IH964" s="19"/>
      <c r="II964" s="19"/>
      <c r="IJ964" s="19"/>
      <c r="IK964" s="19"/>
      <c r="IL964" s="19"/>
      <c r="IM964" s="19"/>
      <c r="IN964" s="19"/>
      <c r="IO964" s="19"/>
      <c r="IP964" s="19"/>
      <c r="IQ964" s="19"/>
      <c r="IR964" s="19"/>
      <c r="IS964" s="19"/>
      <c r="IT964" s="19"/>
      <c r="IU964" s="19"/>
      <c r="IV964" s="19"/>
      <c r="IW964" s="19"/>
      <c r="IX964" s="19"/>
      <c r="IY964" s="19"/>
      <c r="IZ964" s="19"/>
      <c r="JA964" s="19"/>
      <c r="JB964" s="19"/>
      <c r="JC964" s="19"/>
      <c r="JD964" s="19"/>
      <c r="JE964" s="19"/>
      <c r="JF964" s="19"/>
      <c r="JG964" s="19"/>
      <c r="JH964" s="19"/>
      <c r="JI964" s="19"/>
      <c r="JJ964" s="19"/>
      <c r="JK964" s="19"/>
      <c r="JL964" s="19"/>
      <c r="JM964" s="19"/>
      <c r="JN964" s="19"/>
      <c r="JO964" s="19"/>
      <c r="JP964" s="19"/>
      <c r="JQ964" s="19"/>
      <c r="JR964" s="19"/>
      <c r="JS964" s="19"/>
      <c r="JT964" s="19"/>
      <c r="JU964" s="19"/>
      <c r="JV964" s="19"/>
      <c r="JW964" s="19"/>
      <c r="JX964" s="19"/>
      <c r="JY964" s="19"/>
      <c r="JZ964" s="19"/>
      <c r="KA964" s="19"/>
      <c r="KB964" s="19"/>
      <c r="KC964" s="19"/>
      <c r="KD964" s="19"/>
      <c r="KE964" s="19"/>
      <c r="KF964" s="19"/>
      <c r="KG964" s="19"/>
      <c r="KH964" s="19"/>
      <c r="KI964" s="19"/>
      <c r="KJ964" s="19"/>
      <c r="KK964" s="19"/>
      <c r="KL964" s="19"/>
      <c r="KM964" s="19"/>
      <c r="KN964" s="19"/>
      <c r="KO964" s="19"/>
      <c r="KP964" s="19"/>
      <c r="KQ964" s="19"/>
      <c r="KR964" s="19"/>
      <c r="KS964" s="19"/>
      <c r="KT964" s="19"/>
      <c r="KU964" s="19"/>
      <c r="KV964" s="19"/>
      <c r="KW964" s="19"/>
      <c r="KX964" s="19"/>
      <c r="KY964" s="19"/>
      <c r="KZ964" s="19"/>
      <c r="LA964" s="19"/>
      <c r="LB964" s="19"/>
      <c r="LC964" s="19"/>
      <c r="LD964" s="19"/>
      <c r="LE964" s="19"/>
      <c r="LF964" s="19"/>
      <c r="LG964" s="19"/>
      <c r="LH964" s="19"/>
      <c r="LI964" s="19"/>
      <c r="LJ964" s="19"/>
      <c r="LK964" s="19"/>
      <c r="LL964" s="19"/>
      <c r="LM964" s="19"/>
      <c r="LN964" s="19"/>
      <c r="LO964" s="19"/>
      <c r="LP964" s="19"/>
      <c r="LQ964" s="19"/>
      <c r="LR964" s="19"/>
      <c r="LS964" s="19"/>
      <c r="LT964" s="19"/>
      <c r="LU964" s="19"/>
      <c r="LV964" s="19"/>
      <c r="LW964" s="19"/>
      <c r="LX964" s="19"/>
      <c r="LY964" s="19"/>
      <c r="LZ964" s="19"/>
      <c r="MA964" s="19"/>
      <c r="MB964" s="19"/>
      <c r="MC964" s="19"/>
      <c r="MD964" s="19"/>
      <c r="ME964" s="19"/>
      <c r="MF964" s="19"/>
      <c r="MG964" s="19"/>
      <c r="MH964" s="19"/>
      <c r="MI964" s="19"/>
      <c r="MJ964" s="19"/>
      <c r="MK964" s="19"/>
      <c r="ML964" s="19"/>
      <c r="MM964" s="19"/>
      <c r="MN964" s="19"/>
      <c r="MO964" s="19"/>
      <c r="MP964" s="19"/>
      <c r="MQ964" s="19"/>
      <c r="MR964" s="19"/>
      <c r="MS964" s="19"/>
      <c r="MT964" s="19"/>
      <c r="MU964" s="19"/>
      <c r="MV964" s="19"/>
      <c r="MW964" s="19"/>
      <c r="MX964" s="19"/>
      <c r="MY964" s="19"/>
      <c r="MZ964" s="19"/>
      <c r="NA964" s="19"/>
      <c r="NB964" s="19"/>
      <c r="NC964" s="19"/>
      <c r="ND964" s="19"/>
      <c r="NE964" s="19"/>
      <c r="NF964" s="19"/>
      <c r="NG964" s="19"/>
      <c r="NH964" s="19"/>
      <c r="NI964" s="19"/>
      <c r="NJ964" s="19"/>
      <c r="NK964" s="19"/>
      <c r="NL964" s="19"/>
      <c r="NM964" s="19"/>
      <c r="NN964" s="19"/>
      <c r="NO964" s="19"/>
      <c r="NP964" s="19"/>
      <c r="NQ964" s="19"/>
      <c r="NR964" s="19"/>
      <c r="NS964" s="19"/>
      <c r="NT964" s="19"/>
      <c r="NU964" s="19"/>
      <c r="NV964" s="19"/>
      <c r="NW964" s="19"/>
      <c r="NX964" s="19"/>
      <c r="NY964" s="19"/>
      <c r="NZ964" s="19"/>
      <c r="OA964" s="19"/>
      <c r="OB964" s="19"/>
      <c r="OC964" s="19"/>
      <c r="OD964" s="19"/>
      <c r="OE964" s="19"/>
      <c r="OF964" s="19"/>
      <c r="OG964" s="19"/>
      <c r="OH964" s="19"/>
      <c r="OI964" s="19"/>
      <c r="OJ964" s="19"/>
      <c r="OK964" s="19"/>
      <c r="OL964" s="19"/>
      <c r="OM964" s="19"/>
      <c r="ON964" s="19"/>
      <c r="OO964" s="19"/>
      <c r="OP964" s="19"/>
      <c r="OQ964" s="19"/>
      <c r="OR964" s="19"/>
      <c r="OS964" s="19"/>
      <c r="OT964" s="19"/>
      <c r="OU964" s="19"/>
      <c r="OV964" s="19"/>
      <c r="OW964" s="19"/>
      <c r="OX964" s="19"/>
      <c r="OY964" s="19"/>
      <c r="OZ964" s="19"/>
      <c r="PA964" s="19"/>
      <c r="PB964" s="19"/>
      <c r="PC964" s="19"/>
      <c r="PD964" s="19"/>
      <c r="PE964" s="19"/>
      <c r="PF964" s="19"/>
      <c r="PG964" s="19"/>
      <c r="PH964" s="19"/>
      <c r="PI964" s="19"/>
      <c r="PJ964" s="19"/>
      <c r="PK964" s="19"/>
      <c r="PL964" s="19"/>
      <c r="PM964" s="19"/>
      <c r="PN964" s="19"/>
      <c r="PO964" s="19"/>
      <c r="PP964" s="19"/>
      <c r="PQ964" s="19"/>
      <c r="PR964" s="19"/>
      <c r="PS964" s="19"/>
      <c r="PT964" s="19"/>
      <c r="PU964" s="19"/>
      <c r="PV964" s="19"/>
      <c r="PW964" s="19"/>
      <c r="PX964" s="19"/>
      <c r="PY964" s="19"/>
      <c r="PZ964" s="19"/>
      <c r="QA964" s="19"/>
      <c r="QB964" s="19"/>
      <c r="QC964" s="19"/>
      <c r="QD964" s="19"/>
      <c r="QE964" s="19"/>
      <c r="QF964" s="19"/>
      <c r="QG964" s="19"/>
      <c r="QH964" s="19"/>
    </row>
    <row r="965" spans="1:450" s="20" customFormat="1" ht="37.5" customHeight="1" x14ac:dyDescent="0.2">
      <c r="A965" s="43" t="s">
        <v>1256</v>
      </c>
      <c r="B965" s="44"/>
      <c r="C965" s="44"/>
      <c r="D965" s="44"/>
      <c r="E965" s="45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60" t="s">
        <v>544</v>
      </c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 t="s">
        <v>77</v>
      </c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84" t="s">
        <v>78</v>
      </c>
      <c r="AZ965" s="84"/>
      <c r="BA965" s="84"/>
      <c r="BB965" s="84"/>
      <c r="BC965" s="84"/>
      <c r="BD965" s="84"/>
      <c r="BE965" s="60" t="s">
        <v>79</v>
      </c>
      <c r="BF965" s="60"/>
      <c r="BG965" s="60"/>
      <c r="BH965" s="60"/>
      <c r="BI965" s="60"/>
      <c r="BJ965" s="60"/>
      <c r="BK965" s="60"/>
      <c r="BL965" s="60"/>
      <c r="BM965" s="60"/>
      <c r="BN965" s="59" t="s">
        <v>74</v>
      </c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76" t="s">
        <v>22</v>
      </c>
      <c r="BZ965" s="76"/>
      <c r="CA965" s="76"/>
      <c r="CB965" s="76"/>
      <c r="CC965" s="76"/>
      <c r="CD965" s="76"/>
      <c r="CE965" s="62" t="s">
        <v>80</v>
      </c>
      <c r="CF965" s="62"/>
      <c r="CG965" s="62"/>
      <c r="CH965" s="62"/>
      <c r="CI965" s="62"/>
      <c r="CJ965" s="62"/>
      <c r="CK965" s="62"/>
      <c r="CL965" s="62"/>
      <c r="CM965" s="62"/>
      <c r="CN965" s="61">
        <v>2000000</v>
      </c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59" t="s">
        <v>637</v>
      </c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 t="s">
        <v>647</v>
      </c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62" t="s">
        <v>102</v>
      </c>
      <c r="EA965" s="62"/>
      <c r="EB965" s="62"/>
      <c r="EC965" s="62"/>
      <c r="ED965" s="62"/>
      <c r="EE965" s="62"/>
      <c r="EF965" s="62"/>
      <c r="EG965" s="62"/>
      <c r="EH965" s="62"/>
      <c r="EI965" s="62"/>
      <c r="EJ965" s="62"/>
      <c r="EK965" s="62"/>
      <c r="EL965" s="62" t="s">
        <v>103</v>
      </c>
      <c r="EM965" s="62"/>
      <c r="EN965" s="62"/>
      <c r="EO965" s="62"/>
      <c r="EP965" s="62"/>
      <c r="EQ965" s="62"/>
      <c r="ER965" s="62"/>
      <c r="ES965" s="62"/>
      <c r="ET965" s="62"/>
      <c r="EU965" s="62"/>
      <c r="EV965" s="62"/>
      <c r="EW965" s="62"/>
      <c r="EX965" s="62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  <c r="GO965" s="19"/>
      <c r="GP965" s="19"/>
      <c r="GQ965" s="19"/>
      <c r="GR965" s="19"/>
      <c r="GS965" s="19"/>
      <c r="GT965" s="19"/>
      <c r="GU965" s="19"/>
      <c r="GV965" s="19"/>
      <c r="GW965" s="19"/>
      <c r="GX965" s="19"/>
      <c r="GY965" s="19"/>
      <c r="GZ965" s="19"/>
      <c r="HA965" s="19"/>
      <c r="HB965" s="19"/>
      <c r="HC965" s="19"/>
      <c r="HD965" s="19"/>
      <c r="HE965" s="19"/>
      <c r="HF965" s="19"/>
      <c r="HG965" s="19"/>
      <c r="HH965" s="19"/>
      <c r="HI965" s="19"/>
      <c r="HJ965" s="19"/>
      <c r="HK965" s="19"/>
      <c r="HL965" s="19"/>
      <c r="HM965" s="19"/>
      <c r="HN965" s="19"/>
      <c r="HO965" s="19"/>
      <c r="HP965" s="19"/>
      <c r="HQ965" s="19"/>
      <c r="HR965" s="19"/>
      <c r="HS965" s="19"/>
      <c r="HT965" s="19"/>
      <c r="HU965" s="19"/>
      <c r="HV965" s="19"/>
      <c r="HW965" s="19"/>
      <c r="HX965" s="19"/>
      <c r="HY965" s="19"/>
      <c r="HZ965" s="19"/>
      <c r="IA965" s="19"/>
      <c r="IB965" s="19"/>
      <c r="IC965" s="19"/>
      <c r="ID965" s="19"/>
      <c r="IE965" s="19"/>
      <c r="IF965" s="19"/>
      <c r="IG965" s="19"/>
      <c r="IH965" s="19"/>
      <c r="II965" s="19"/>
      <c r="IJ965" s="19"/>
      <c r="IK965" s="19"/>
      <c r="IL965" s="19"/>
      <c r="IM965" s="19"/>
      <c r="IN965" s="19"/>
      <c r="IO965" s="19"/>
      <c r="IP965" s="19"/>
      <c r="IQ965" s="19"/>
      <c r="IR965" s="19"/>
      <c r="IS965" s="19"/>
      <c r="IT965" s="19"/>
      <c r="IU965" s="19"/>
      <c r="IV965" s="19"/>
      <c r="IW965" s="19"/>
      <c r="IX965" s="19"/>
      <c r="IY965" s="19"/>
      <c r="IZ965" s="19"/>
      <c r="JA965" s="19"/>
      <c r="JB965" s="19"/>
      <c r="JC965" s="19"/>
      <c r="JD965" s="19"/>
      <c r="JE965" s="19"/>
      <c r="JF965" s="19"/>
      <c r="JG965" s="19"/>
      <c r="JH965" s="19"/>
      <c r="JI965" s="19"/>
      <c r="JJ965" s="19"/>
      <c r="JK965" s="19"/>
      <c r="JL965" s="19"/>
      <c r="JM965" s="19"/>
      <c r="JN965" s="19"/>
      <c r="JO965" s="19"/>
      <c r="JP965" s="19"/>
      <c r="JQ965" s="19"/>
      <c r="JR965" s="19"/>
      <c r="JS965" s="19"/>
      <c r="JT965" s="19"/>
      <c r="JU965" s="19"/>
      <c r="JV965" s="19"/>
      <c r="JW965" s="19"/>
      <c r="JX965" s="19"/>
      <c r="JY965" s="19"/>
      <c r="JZ965" s="19"/>
      <c r="KA965" s="19"/>
      <c r="KB965" s="19"/>
      <c r="KC965" s="19"/>
      <c r="KD965" s="19"/>
      <c r="KE965" s="19"/>
      <c r="KF965" s="19"/>
      <c r="KG965" s="19"/>
      <c r="KH965" s="19"/>
      <c r="KI965" s="19"/>
      <c r="KJ965" s="19"/>
      <c r="KK965" s="19"/>
      <c r="KL965" s="19"/>
      <c r="KM965" s="19"/>
      <c r="KN965" s="19"/>
      <c r="KO965" s="19"/>
      <c r="KP965" s="19"/>
      <c r="KQ965" s="19"/>
      <c r="KR965" s="19"/>
      <c r="KS965" s="19"/>
      <c r="KT965" s="19"/>
      <c r="KU965" s="19"/>
      <c r="KV965" s="19"/>
      <c r="KW965" s="19"/>
      <c r="KX965" s="19"/>
      <c r="KY965" s="19"/>
      <c r="KZ965" s="19"/>
      <c r="LA965" s="19"/>
      <c r="LB965" s="19"/>
      <c r="LC965" s="19"/>
      <c r="LD965" s="19"/>
      <c r="LE965" s="19"/>
      <c r="LF965" s="19"/>
      <c r="LG965" s="19"/>
      <c r="LH965" s="19"/>
      <c r="LI965" s="19"/>
      <c r="LJ965" s="19"/>
      <c r="LK965" s="19"/>
      <c r="LL965" s="19"/>
      <c r="LM965" s="19"/>
      <c r="LN965" s="19"/>
      <c r="LO965" s="19"/>
      <c r="LP965" s="19"/>
      <c r="LQ965" s="19"/>
      <c r="LR965" s="19"/>
      <c r="LS965" s="19"/>
      <c r="LT965" s="19"/>
      <c r="LU965" s="19"/>
      <c r="LV965" s="19"/>
      <c r="LW965" s="19"/>
      <c r="LX965" s="19"/>
      <c r="LY965" s="19"/>
      <c r="LZ965" s="19"/>
      <c r="MA965" s="19"/>
      <c r="MB965" s="19"/>
      <c r="MC965" s="19"/>
      <c r="MD965" s="19"/>
      <c r="ME965" s="19"/>
      <c r="MF965" s="19"/>
      <c r="MG965" s="19"/>
      <c r="MH965" s="19"/>
      <c r="MI965" s="19"/>
      <c r="MJ965" s="19"/>
      <c r="MK965" s="19"/>
      <c r="ML965" s="19"/>
      <c r="MM965" s="19"/>
      <c r="MN965" s="19"/>
      <c r="MO965" s="19"/>
      <c r="MP965" s="19"/>
      <c r="MQ965" s="19"/>
      <c r="MR965" s="19"/>
      <c r="MS965" s="19"/>
      <c r="MT965" s="19"/>
      <c r="MU965" s="19"/>
      <c r="MV965" s="19"/>
      <c r="MW965" s="19"/>
      <c r="MX965" s="19"/>
      <c r="MY965" s="19"/>
      <c r="MZ965" s="19"/>
      <c r="NA965" s="19"/>
      <c r="NB965" s="19"/>
      <c r="NC965" s="19"/>
      <c r="ND965" s="19"/>
      <c r="NE965" s="19"/>
      <c r="NF965" s="19"/>
      <c r="NG965" s="19"/>
      <c r="NH965" s="19"/>
      <c r="NI965" s="19"/>
      <c r="NJ965" s="19"/>
      <c r="NK965" s="19"/>
      <c r="NL965" s="19"/>
      <c r="NM965" s="19"/>
      <c r="NN965" s="19"/>
      <c r="NO965" s="19"/>
      <c r="NP965" s="19"/>
      <c r="NQ965" s="19"/>
      <c r="NR965" s="19"/>
      <c r="NS965" s="19"/>
      <c r="NT965" s="19"/>
      <c r="NU965" s="19"/>
      <c r="NV965" s="19"/>
      <c r="NW965" s="19"/>
      <c r="NX965" s="19"/>
      <c r="NY965" s="19"/>
      <c r="NZ965" s="19"/>
      <c r="OA965" s="19"/>
      <c r="OB965" s="19"/>
      <c r="OC965" s="19"/>
      <c r="OD965" s="19"/>
      <c r="OE965" s="19"/>
      <c r="OF965" s="19"/>
      <c r="OG965" s="19"/>
      <c r="OH965" s="19"/>
      <c r="OI965" s="19"/>
      <c r="OJ965" s="19"/>
      <c r="OK965" s="19"/>
      <c r="OL965" s="19"/>
      <c r="OM965" s="19"/>
      <c r="ON965" s="19"/>
      <c r="OO965" s="19"/>
      <c r="OP965" s="19"/>
      <c r="OQ965" s="19"/>
      <c r="OR965" s="19"/>
      <c r="OS965" s="19"/>
      <c r="OT965" s="19"/>
      <c r="OU965" s="19"/>
      <c r="OV965" s="19"/>
      <c r="OW965" s="19"/>
      <c r="OX965" s="19"/>
      <c r="OY965" s="19"/>
      <c r="OZ965" s="19"/>
      <c r="PA965" s="19"/>
      <c r="PB965" s="19"/>
      <c r="PC965" s="19"/>
      <c r="PD965" s="19"/>
      <c r="PE965" s="19"/>
      <c r="PF965" s="19"/>
      <c r="PG965" s="19"/>
      <c r="PH965" s="19"/>
      <c r="PI965" s="19"/>
      <c r="PJ965" s="19"/>
      <c r="PK965" s="19"/>
      <c r="PL965" s="19"/>
      <c r="PM965" s="19"/>
      <c r="PN965" s="19"/>
      <c r="PO965" s="19"/>
      <c r="PP965" s="19"/>
      <c r="PQ965" s="19"/>
      <c r="PR965" s="19"/>
      <c r="PS965" s="19"/>
      <c r="PT965" s="19"/>
      <c r="PU965" s="19"/>
      <c r="PV965" s="19"/>
      <c r="PW965" s="19"/>
      <c r="PX965" s="19"/>
      <c r="PY965" s="19"/>
      <c r="PZ965" s="19"/>
      <c r="QA965" s="19"/>
      <c r="QB965" s="19"/>
      <c r="QC965" s="19"/>
      <c r="QD965" s="19"/>
      <c r="QE965" s="19"/>
      <c r="QF965" s="19"/>
      <c r="QG965" s="19"/>
      <c r="QH965" s="19"/>
    </row>
    <row r="966" spans="1:450" s="20" customFormat="1" ht="42.75" customHeight="1" x14ac:dyDescent="0.2">
      <c r="A966" s="43" t="s">
        <v>1257</v>
      </c>
      <c r="B966" s="44"/>
      <c r="C966" s="44"/>
      <c r="D966" s="44"/>
      <c r="E966" s="45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60" t="s">
        <v>388</v>
      </c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 t="s">
        <v>77</v>
      </c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84" t="s">
        <v>78</v>
      </c>
      <c r="AZ966" s="84"/>
      <c r="BA966" s="84"/>
      <c r="BB966" s="84"/>
      <c r="BC966" s="84"/>
      <c r="BD966" s="84"/>
      <c r="BE966" s="60" t="s">
        <v>79</v>
      </c>
      <c r="BF966" s="60"/>
      <c r="BG966" s="60"/>
      <c r="BH966" s="60"/>
      <c r="BI966" s="60"/>
      <c r="BJ966" s="60"/>
      <c r="BK966" s="60"/>
      <c r="BL966" s="60"/>
      <c r="BM966" s="60"/>
      <c r="BN966" s="59" t="s">
        <v>74</v>
      </c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76" t="s">
        <v>22</v>
      </c>
      <c r="BZ966" s="76"/>
      <c r="CA966" s="76"/>
      <c r="CB966" s="76"/>
      <c r="CC966" s="76"/>
      <c r="CD966" s="76"/>
      <c r="CE966" s="62" t="s">
        <v>80</v>
      </c>
      <c r="CF966" s="62"/>
      <c r="CG966" s="62"/>
      <c r="CH966" s="62"/>
      <c r="CI966" s="62"/>
      <c r="CJ966" s="62"/>
      <c r="CK966" s="62"/>
      <c r="CL966" s="62"/>
      <c r="CM966" s="62"/>
      <c r="CN966" s="85">
        <v>580000</v>
      </c>
      <c r="CO966" s="85"/>
      <c r="CP966" s="85"/>
      <c r="CQ966" s="85"/>
      <c r="CR966" s="85"/>
      <c r="CS966" s="85"/>
      <c r="CT966" s="85"/>
      <c r="CU966" s="85"/>
      <c r="CV966" s="85"/>
      <c r="CW966" s="85"/>
      <c r="CX966" s="85"/>
      <c r="CY966" s="85"/>
      <c r="CZ966" s="85"/>
      <c r="DA966" s="85"/>
      <c r="DB966" s="59" t="s">
        <v>637</v>
      </c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 t="s">
        <v>647</v>
      </c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62" t="s">
        <v>86</v>
      </c>
      <c r="EA966" s="62"/>
      <c r="EB966" s="62"/>
      <c r="EC966" s="62"/>
      <c r="ED966" s="62"/>
      <c r="EE966" s="62"/>
      <c r="EF966" s="62"/>
      <c r="EG966" s="62"/>
      <c r="EH966" s="62"/>
      <c r="EI966" s="62"/>
      <c r="EJ966" s="62"/>
      <c r="EK966" s="62"/>
      <c r="EL966" s="62" t="s">
        <v>84</v>
      </c>
      <c r="EM966" s="62"/>
      <c r="EN966" s="62"/>
      <c r="EO966" s="62"/>
      <c r="EP966" s="62"/>
      <c r="EQ966" s="62"/>
      <c r="ER966" s="62"/>
      <c r="ES966" s="62"/>
      <c r="ET966" s="62"/>
      <c r="EU966" s="62"/>
      <c r="EV966" s="62"/>
      <c r="EW966" s="62"/>
      <c r="EX966" s="62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  <c r="GO966" s="19"/>
      <c r="GP966" s="19"/>
      <c r="GQ966" s="19"/>
      <c r="GR966" s="19"/>
      <c r="GS966" s="19"/>
      <c r="GT966" s="19"/>
      <c r="GU966" s="19"/>
      <c r="GV966" s="19"/>
      <c r="GW966" s="19"/>
      <c r="GX966" s="19"/>
      <c r="GY966" s="19"/>
      <c r="GZ966" s="19"/>
      <c r="HA966" s="19"/>
      <c r="HB966" s="19"/>
      <c r="HC966" s="19"/>
      <c r="HD966" s="19"/>
      <c r="HE966" s="19"/>
      <c r="HF966" s="19"/>
      <c r="HG966" s="19"/>
      <c r="HH966" s="19"/>
      <c r="HI966" s="19"/>
      <c r="HJ966" s="19"/>
      <c r="HK966" s="19"/>
      <c r="HL966" s="19"/>
      <c r="HM966" s="19"/>
      <c r="HN966" s="19"/>
      <c r="HO966" s="19"/>
      <c r="HP966" s="19"/>
      <c r="HQ966" s="19"/>
      <c r="HR966" s="19"/>
      <c r="HS966" s="19"/>
      <c r="HT966" s="19"/>
      <c r="HU966" s="19"/>
      <c r="HV966" s="19"/>
      <c r="HW966" s="19"/>
      <c r="HX966" s="19"/>
      <c r="HY966" s="19"/>
      <c r="HZ966" s="19"/>
      <c r="IA966" s="19"/>
      <c r="IB966" s="19"/>
      <c r="IC966" s="19"/>
      <c r="ID966" s="19"/>
      <c r="IE966" s="19"/>
      <c r="IF966" s="19"/>
      <c r="IG966" s="19"/>
      <c r="IH966" s="19"/>
      <c r="II966" s="19"/>
      <c r="IJ966" s="19"/>
      <c r="IK966" s="19"/>
      <c r="IL966" s="19"/>
      <c r="IM966" s="19"/>
      <c r="IN966" s="19"/>
      <c r="IO966" s="19"/>
      <c r="IP966" s="19"/>
      <c r="IQ966" s="19"/>
      <c r="IR966" s="19"/>
      <c r="IS966" s="19"/>
      <c r="IT966" s="19"/>
      <c r="IU966" s="19"/>
      <c r="IV966" s="19"/>
      <c r="IW966" s="19"/>
      <c r="IX966" s="19"/>
      <c r="IY966" s="19"/>
      <c r="IZ966" s="19"/>
      <c r="JA966" s="19"/>
      <c r="JB966" s="19"/>
      <c r="JC966" s="19"/>
      <c r="JD966" s="19"/>
      <c r="JE966" s="19"/>
      <c r="JF966" s="19"/>
      <c r="JG966" s="19"/>
      <c r="JH966" s="19"/>
      <c r="JI966" s="19"/>
      <c r="JJ966" s="19"/>
      <c r="JK966" s="19"/>
      <c r="JL966" s="19"/>
      <c r="JM966" s="19"/>
      <c r="JN966" s="19"/>
      <c r="JO966" s="19"/>
      <c r="JP966" s="19"/>
      <c r="JQ966" s="19"/>
      <c r="JR966" s="19"/>
      <c r="JS966" s="19"/>
      <c r="JT966" s="19"/>
      <c r="JU966" s="19"/>
      <c r="JV966" s="19"/>
      <c r="JW966" s="19"/>
      <c r="JX966" s="19"/>
      <c r="JY966" s="19"/>
      <c r="JZ966" s="19"/>
      <c r="KA966" s="19"/>
      <c r="KB966" s="19"/>
      <c r="KC966" s="19"/>
      <c r="KD966" s="19"/>
      <c r="KE966" s="19"/>
      <c r="KF966" s="19"/>
      <c r="KG966" s="19"/>
      <c r="KH966" s="19"/>
      <c r="KI966" s="19"/>
      <c r="KJ966" s="19"/>
      <c r="KK966" s="19"/>
      <c r="KL966" s="19"/>
      <c r="KM966" s="19"/>
      <c r="KN966" s="19"/>
      <c r="KO966" s="19"/>
      <c r="KP966" s="19"/>
      <c r="KQ966" s="19"/>
      <c r="KR966" s="19"/>
      <c r="KS966" s="19"/>
      <c r="KT966" s="19"/>
      <c r="KU966" s="19"/>
      <c r="KV966" s="19"/>
      <c r="KW966" s="19"/>
      <c r="KX966" s="19"/>
      <c r="KY966" s="19"/>
      <c r="KZ966" s="19"/>
      <c r="LA966" s="19"/>
      <c r="LB966" s="19"/>
      <c r="LC966" s="19"/>
      <c r="LD966" s="19"/>
      <c r="LE966" s="19"/>
      <c r="LF966" s="19"/>
      <c r="LG966" s="19"/>
      <c r="LH966" s="19"/>
      <c r="LI966" s="19"/>
      <c r="LJ966" s="19"/>
      <c r="LK966" s="19"/>
      <c r="LL966" s="19"/>
      <c r="LM966" s="19"/>
      <c r="LN966" s="19"/>
      <c r="LO966" s="19"/>
      <c r="LP966" s="19"/>
      <c r="LQ966" s="19"/>
      <c r="LR966" s="19"/>
      <c r="LS966" s="19"/>
      <c r="LT966" s="19"/>
      <c r="LU966" s="19"/>
      <c r="LV966" s="19"/>
      <c r="LW966" s="19"/>
      <c r="LX966" s="19"/>
      <c r="LY966" s="19"/>
      <c r="LZ966" s="19"/>
      <c r="MA966" s="19"/>
      <c r="MB966" s="19"/>
      <c r="MC966" s="19"/>
      <c r="MD966" s="19"/>
      <c r="ME966" s="19"/>
      <c r="MF966" s="19"/>
      <c r="MG966" s="19"/>
      <c r="MH966" s="19"/>
      <c r="MI966" s="19"/>
      <c r="MJ966" s="19"/>
      <c r="MK966" s="19"/>
      <c r="ML966" s="19"/>
      <c r="MM966" s="19"/>
      <c r="MN966" s="19"/>
      <c r="MO966" s="19"/>
      <c r="MP966" s="19"/>
      <c r="MQ966" s="19"/>
      <c r="MR966" s="19"/>
      <c r="MS966" s="19"/>
      <c r="MT966" s="19"/>
      <c r="MU966" s="19"/>
      <c r="MV966" s="19"/>
      <c r="MW966" s="19"/>
      <c r="MX966" s="19"/>
      <c r="MY966" s="19"/>
      <c r="MZ966" s="19"/>
      <c r="NA966" s="19"/>
      <c r="NB966" s="19"/>
      <c r="NC966" s="19"/>
      <c r="ND966" s="19"/>
      <c r="NE966" s="19"/>
      <c r="NF966" s="19"/>
      <c r="NG966" s="19"/>
      <c r="NH966" s="19"/>
      <c r="NI966" s="19"/>
      <c r="NJ966" s="19"/>
      <c r="NK966" s="19"/>
      <c r="NL966" s="19"/>
      <c r="NM966" s="19"/>
      <c r="NN966" s="19"/>
      <c r="NO966" s="19"/>
      <c r="NP966" s="19"/>
      <c r="NQ966" s="19"/>
      <c r="NR966" s="19"/>
      <c r="NS966" s="19"/>
      <c r="NT966" s="19"/>
      <c r="NU966" s="19"/>
      <c r="NV966" s="19"/>
      <c r="NW966" s="19"/>
      <c r="NX966" s="19"/>
      <c r="NY966" s="19"/>
      <c r="NZ966" s="19"/>
      <c r="OA966" s="19"/>
      <c r="OB966" s="19"/>
      <c r="OC966" s="19"/>
      <c r="OD966" s="19"/>
      <c r="OE966" s="19"/>
      <c r="OF966" s="19"/>
      <c r="OG966" s="19"/>
      <c r="OH966" s="19"/>
      <c r="OI966" s="19"/>
      <c r="OJ966" s="19"/>
      <c r="OK966" s="19"/>
      <c r="OL966" s="19"/>
      <c r="OM966" s="19"/>
      <c r="ON966" s="19"/>
      <c r="OO966" s="19"/>
      <c r="OP966" s="19"/>
      <c r="OQ966" s="19"/>
      <c r="OR966" s="19"/>
      <c r="OS966" s="19"/>
      <c r="OT966" s="19"/>
      <c r="OU966" s="19"/>
      <c r="OV966" s="19"/>
      <c r="OW966" s="19"/>
      <c r="OX966" s="19"/>
      <c r="OY966" s="19"/>
      <c r="OZ966" s="19"/>
      <c r="PA966" s="19"/>
      <c r="PB966" s="19"/>
      <c r="PC966" s="19"/>
      <c r="PD966" s="19"/>
      <c r="PE966" s="19"/>
      <c r="PF966" s="19"/>
      <c r="PG966" s="19"/>
      <c r="PH966" s="19"/>
      <c r="PI966" s="19"/>
      <c r="PJ966" s="19"/>
      <c r="PK966" s="19"/>
      <c r="PL966" s="19"/>
      <c r="PM966" s="19"/>
      <c r="PN966" s="19"/>
      <c r="PO966" s="19"/>
      <c r="PP966" s="19"/>
      <c r="PQ966" s="19"/>
      <c r="PR966" s="19"/>
      <c r="PS966" s="19"/>
      <c r="PT966" s="19"/>
      <c r="PU966" s="19"/>
      <c r="PV966" s="19"/>
      <c r="PW966" s="19"/>
      <c r="PX966" s="19"/>
      <c r="PY966" s="19"/>
      <c r="PZ966" s="19"/>
      <c r="QA966" s="19"/>
      <c r="QB966" s="19"/>
      <c r="QC966" s="19"/>
      <c r="QD966" s="19"/>
      <c r="QE966" s="19"/>
      <c r="QF966" s="19"/>
      <c r="QG966" s="19"/>
      <c r="QH966" s="19"/>
    </row>
    <row r="967" spans="1:450" s="20" customFormat="1" ht="40.5" customHeight="1" x14ac:dyDescent="0.2">
      <c r="A967" s="43" t="s">
        <v>1258</v>
      </c>
      <c r="B967" s="44"/>
      <c r="C967" s="44"/>
      <c r="D967" s="44"/>
      <c r="E967" s="45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60" t="s">
        <v>393</v>
      </c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 t="s">
        <v>77</v>
      </c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84" t="s">
        <v>313</v>
      </c>
      <c r="AZ967" s="84"/>
      <c r="BA967" s="84"/>
      <c r="BB967" s="84"/>
      <c r="BC967" s="84"/>
      <c r="BD967" s="84"/>
      <c r="BE967" s="60" t="s">
        <v>313</v>
      </c>
      <c r="BF967" s="60"/>
      <c r="BG967" s="60"/>
      <c r="BH967" s="60"/>
      <c r="BI967" s="60"/>
      <c r="BJ967" s="60"/>
      <c r="BK967" s="60"/>
      <c r="BL967" s="60"/>
      <c r="BM967" s="60"/>
      <c r="BN967" s="59" t="s">
        <v>177</v>
      </c>
      <c r="BO967" s="62"/>
      <c r="BP967" s="62"/>
      <c r="BQ967" s="62"/>
      <c r="BR967" s="62"/>
      <c r="BS967" s="62"/>
      <c r="BT967" s="62"/>
      <c r="BU967" s="62"/>
      <c r="BV967" s="62"/>
      <c r="BW967" s="62"/>
      <c r="BX967" s="62"/>
      <c r="BY967" s="76" t="s">
        <v>22</v>
      </c>
      <c r="BZ967" s="76"/>
      <c r="CA967" s="76"/>
      <c r="CB967" s="76"/>
      <c r="CC967" s="76"/>
      <c r="CD967" s="76"/>
      <c r="CE967" s="62" t="s">
        <v>80</v>
      </c>
      <c r="CF967" s="62"/>
      <c r="CG967" s="62"/>
      <c r="CH967" s="62"/>
      <c r="CI967" s="62"/>
      <c r="CJ967" s="62"/>
      <c r="CK967" s="62"/>
      <c r="CL967" s="62"/>
      <c r="CM967" s="62"/>
      <c r="CN967" s="61">
        <v>300000</v>
      </c>
      <c r="CO967" s="61"/>
      <c r="CP967" s="61"/>
      <c r="CQ967" s="61"/>
      <c r="CR967" s="61"/>
      <c r="CS967" s="61"/>
      <c r="CT967" s="61"/>
      <c r="CU967" s="61"/>
      <c r="CV967" s="61"/>
      <c r="CW967" s="61"/>
      <c r="CX967" s="61"/>
      <c r="CY967" s="61"/>
      <c r="CZ967" s="61"/>
      <c r="DA967" s="61"/>
      <c r="DB967" s="59" t="s">
        <v>637</v>
      </c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 t="s">
        <v>647</v>
      </c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62" t="s">
        <v>86</v>
      </c>
      <c r="EA967" s="62"/>
      <c r="EB967" s="62"/>
      <c r="EC967" s="62"/>
      <c r="ED967" s="62"/>
      <c r="EE967" s="62"/>
      <c r="EF967" s="62"/>
      <c r="EG967" s="62"/>
      <c r="EH967" s="62"/>
      <c r="EI967" s="62"/>
      <c r="EJ967" s="62"/>
      <c r="EK967" s="62"/>
      <c r="EL967" s="62" t="s">
        <v>84</v>
      </c>
      <c r="EM967" s="62"/>
      <c r="EN967" s="62"/>
      <c r="EO967" s="62"/>
      <c r="EP967" s="62"/>
      <c r="EQ967" s="62"/>
      <c r="ER967" s="62"/>
      <c r="ES967" s="62"/>
      <c r="ET967" s="62"/>
      <c r="EU967" s="62"/>
      <c r="EV967" s="62"/>
      <c r="EW967" s="62"/>
      <c r="EX967" s="62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  <c r="GO967" s="19"/>
      <c r="GP967" s="19"/>
      <c r="GQ967" s="19"/>
      <c r="GR967" s="19"/>
      <c r="GS967" s="19"/>
      <c r="GT967" s="19"/>
      <c r="GU967" s="19"/>
      <c r="GV967" s="19"/>
      <c r="GW967" s="19"/>
      <c r="GX967" s="19"/>
      <c r="GY967" s="19"/>
      <c r="GZ967" s="19"/>
      <c r="HA967" s="19"/>
      <c r="HB967" s="19"/>
      <c r="HC967" s="19"/>
      <c r="HD967" s="19"/>
      <c r="HE967" s="19"/>
      <c r="HF967" s="19"/>
      <c r="HG967" s="19"/>
      <c r="HH967" s="19"/>
      <c r="HI967" s="19"/>
      <c r="HJ967" s="19"/>
      <c r="HK967" s="19"/>
      <c r="HL967" s="19"/>
      <c r="HM967" s="19"/>
      <c r="HN967" s="19"/>
      <c r="HO967" s="19"/>
      <c r="HP967" s="19"/>
      <c r="HQ967" s="19"/>
      <c r="HR967" s="19"/>
      <c r="HS967" s="19"/>
      <c r="HT967" s="19"/>
      <c r="HU967" s="19"/>
      <c r="HV967" s="19"/>
      <c r="HW967" s="19"/>
      <c r="HX967" s="19"/>
      <c r="HY967" s="19"/>
      <c r="HZ967" s="19"/>
      <c r="IA967" s="19"/>
      <c r="IB967" s="19"/>
      <c r="IC967" s="19"/>
      <c r="ID967" s="19"/>
      <c r="IE967" s="19"/>
      <c r="IF967" s="19"/>
      <c r="IG967" s="19"/>
      <c r="IH967" s="19"/>
      <c r="II967" s="19"/>
      <c r="IJ967" s="19"/>
      <c r="IK967" s="19"/>
      <c r="IL967" s="19"/>
      <c r="IM967" s="19"/>
      <c r="IN967" s="19"/>
      <c r="IO967" s="19"/>
      <c r="IP967" s="19"/>
      <c r="IQ967" s="19"/>
      <c r="IR967" s="19"/>
      <c r="IS967" s="19"/>
      <c r="IT967" s="19"/>
      <c r="IU967" s="19"/>
      <c r="IV967" s="19"/>
      <c r="IW967" s="19"/>
      <c r="IX967" s="19"/>
      <c r="IY967" s="19"/>
      <c r="IZ967" s="19"/>
      <c r="JA967" s="19"/>
      <c r="JB967" s="19"/>
      <c r="JC967" s="19"/>
      <c r="JD967" s="19"/>
      <c r="JE967" s="19"/>
      <c r="JF967" s="19"/>
      <c r="JG967" s="19"/>
      <c r="JH967" s="19"/>
      <c r="JI967" s="19"/>
      <c r="JJ967" s="19"/>
      <c r="JK967" s="19"/>
      <c r="JL967" s="19"/>
      <c r="JM967" s="19"/>
      <c r="JN967" s="19"/>
      <c r="JO967" s="19"/>
      <c r="JP967" s="19"/>
      <c r="JQ967" s="19"/>
      <c r="JR967" s="19"/>
      <c r="JS967" s="19"/>
      <c r="JT967" s="19"/>
      <c r="JU967" s="19"/>
      <c r="JV967" s="19"/>
      <c r="JW967" s="19"/>
      <c r="JX967" s="19"/>
      <c r="JY967" s="19"/>
      <c r="JZ967" s="19"/>
      <c r="KA967" s="19"/>
      <c r="KB967" s="19"/>
      <c r="KC967" s="19"/>
      <c r="KD967" s="19"/>
      <c r="KE967" s="19"/>
      <c r="KF967" s="19"/>
      <c r="KG967" s="19"/>
      <c r="KH967" s="19"/>
      <c r="KI967" s="19"/>
      <c r="KJ967" s="19"/>
      <c r="KK967" s="19"/>
      <c r="KL967" s="19"/>
      <c r="KM967" s="19"/>
      <c r="KN967" s="19"/>
      <c r="KO967" s="19"/>
      <c r="KP967" s="19"/>
      <c r="KQ967" s="19"/>
      <c r="KR967" s="19"/>
      <c r="KS967" s="19"/>
      <c r="KT967" s="19"/>
      <c r="KU967" s="19"/>
      <c r="KV967" s="19"/>
      <c r="KW967" s="19"/>
      <c r="KX967" s="19"/>
      <c r="KY967" s="19"/>
      <c r="KZ967" s="19"/>
      <c r="LA967" s="19"/>
      <c r="LB967" s="19"/>
      <c r="LC967" s="19"/>
      <c r="LD967" s="19"/>
      <c r="LE967" s="19"/>
      <c r="LF967" s="19"/>
      <c r="LG967" s="19"/>
      <c r="LH967" s="19"/>
      <c r="LI967" s="19"/>
      <c r="LJ967" s="19"/>
      <c r="LK967" s="19"/>
      <c r="LL967" s="19"/>
      <c r="LM967" s="19"/>
      <c r="LN967" s="19"/>
      <c r="LO967" s="19"/>
      <c r="LP967" s="19"/>
      <c r="LQ967" s="19"/>
      <c r="LR967" s="19"/>
      <c r="LS967" s="19"/>
      <c r="LT967" s="19"/>
      <c r="LU967" s="19"/>
      <c r="LV967" s="19"/>
      <c r="LW967" s="19"/>
      <c r="LX967" s="19"/>
      <c r="LY967" s="19"/>
      <c r="LZ967" s="19"/>
      <c r="MA967" s="19"/>
      <c r="MB967" s="19"/>
      <c r="MC967" s="19"/>
      <c r="MD967" s="19"/>
      <c r="ME967" s="19"/>
      <c r="MF967" s="19"/>
      <c r="MG967" s="19"/>
      <c r="MH967" s="19"/>
      <c r="MI967" s="19"/>
      <c r="MJ967" s="19"/>
      <c r="MK967" s="19"/>
      <c r="ML967" s="19"/>
      <c r="MM967" s="19"/>
      <c r="MN967" s="19"/>
      <c r="MO967" s="19"/>
      <c r="MP967" s="19"/>
      <c r="MQ967" s="19"/>
      <c r="MR967" s="19"/>
      <c r="MS967" s="19"/>
      <c r="MT967" s="19"/>
      <c r="MU967" s="19"/>
      <c r="MV967" s="19"/>
      <c r="MW967" s="19"/>
      <c r="MX967" s="19"/>
      <c r="MY967" s="19"/>
      <c r="MZ967" s="19"/>
      <c r="NA967" s="19"/>
      <c r="NB967" s="19"/>
      <c r="NC967" s="19"/>
      <c r="ND967" s="19"/>
      <c r="NE967" s="19"/>
      <c r="NF967" s="19"/>
      <c r="NG967" s="19"/>
      <c r="NH967" s="19"/>
      <c r="NI967" s="19"/>
      <c r="NJ967" s="19"/>
      <c r="NK967" s="19"/>
      <c r="NL967" s="19"/>
      <c r="NM967" s="19"/>
      <c r="NN967" s="19"/>
      <c r="NO967" s="19"/>
      <c r="NP967" s="19"/>
      <c r="NQ967" s="19"/>
      <c r="NR967" s="19"/>
      <c r="NS967" s="19"/>
      <c r="NT967" s="19"/>
      <c r="NU967" s="19"/>
      <c r="NV967" s="19"/>
      <c r="NW967" s="19"/>
      <c r="NX967" s="19"/>
      <c r="NY967" s="19"/>
      <c r="NZ967" s="19"/>
      <c r="OA967" s="19"/>
      <c r="OB967" s="19"/>
      <c r="OC967" s="19"/>
      <c r="OD967" s="19"/>
      <c r="OE967" s="19"/>
      <c r="OF967" s="19"/>
      <c r="OG967" s="19"/>
      <c r="OH967" s="19"/>
      <c r="OI967" s="19"/>
      <c r="OJ967" s="19"/>
      <c r="OK967" s="19"/>
      <c r="OL967" s="19"/>
      <c r="OM967" s="19"/>
      <c r="ON967" s="19"/>
      <c r="OO967" s="19"/>
      <c r="OP967" s="19"/>
      <c r="OQ967" s="19"/>
      <c r="OR967" s="19"/>
      <c r="OS967" s="19"/>
      <c r="OT967" s="19"/>
      <c r="OU967" s="19"/>
      <c r="OV967" s="19"/>
      <c r="OW967" s="19"/>
      <c r="OX967" s="19"/>
      <c r="OY967" s="19"/>
      <c r="OZ967" s="19"/>
      <c r="PA967" s="19"/>
      <c r="PB967" s="19"/>
      <c r="PC967" s="19"/>
      <c r="PD967" s="19"/>
      <c r="PE967" s="19"/>
      <c r="PF967" s="19"/>
      <c r="PG967" s="19"/>
      <c r="PH967" s="19"/>
      <c r="PI967" s="19"/>
      <c r="PJ967" s="19"/>
      <c r="PK967" s="19"/>
      <c r="PL967" s="19"/>
      <c r="PM967" s="19"/>
      <c r="PN967" s="19"/>
      <c r="PO967" s="19"/>
      <c r="PP967" s="19"/>
      <c r="PQ967" s="19"/>
      <c r="PR967" s="19"/>
      <c r="PS967" s="19"/>
      <c r="PT967" s="19"/>
      <c r="PU967" s="19"/>
      <c r="PV967" s="19"/>
      <c r="PW967" s="19"/>
      <c r="PX967" s="19"/>
      <c r="PY967" s="19"/>
      <c r="PZ967" s="19"/>
      <c r="QA967" s="19"/>
      <c r="QB967" s="19"/>
      <c r="QC967" s="19"/>
      <c r="QD967" s="19"/>
      <c r="QE967" s="19"/>
      <c r="QF967" s="19"/>
      <c r="QG967" s="19"/>
      <c r="QH967" s="19"/>
    </row>
    <row r="968" spans="1:450" s="20" customFormat="1" ht="45" customHeight="1" x14ac:dyDescent="0.2">
      <c r="A968" s="43" t="s">
        <v>1262</v>
      </c>
      <c r="B968" s="44"/>
      <c r="C968" s="44"/>
      <c r="D968" s="44"/>
      <c r="E968" s="45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60" t="s">
        <v>624</v>
      </c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 t="s">
        <v>77</v>
      </c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84" t="s">
        <v>88</v>
      </c>
      <c r="AZ968" s="84"/>
      <c r="BA968" s="84"/>
      <c r="BB968" s="84"/>
      <c r="BC968" s="84"/>
      <c r="BD968" s="84"/>
      <c r="BE968" s="60" t="s">
        <v>89</v>
      </c>
      <c r="BF968" s="60"/>
      <c r="BG968" s="60"/>
      <c r="BH968" s="60"/>
      <c r="BI968" s="60"/>
      <c r="BJ968" s="60"/>
      <c r="BK968" s="60"/>
      <c r="BL968" s="60"/>
      <c r="BM968" s="60"/>
      <c r="BN968" s="59" t="s">
        <v>632</v>
      </c>
      <c r="BO968" s="62"/>
      <c r="BP968" s="62"/>
      <c r="BQ968" s="62"/>
      <c r="BR968" s="62"/>
      <c r="BS968" s="62"/>
      <c r="BT968" s="62"/>
      <c r="BU968" s="62"/>
      <c r="BV968" s="62"/>
      <c r="BW968" s="62"/>
      <c r="BX968" s="62"/>
      <c r="BY968" s="76" t="s">
        <v>22</v>
      </c>
      <c r="BZ968" s="76"/>
      <c r="CA968" s="76"/>
      <c r="CB968" s="76"/>
      <c r="CC968" s="76"/>
      <c r="CD968" s="76"/>
      <c r="CE968" s="62" t="s">
        <v>80</v>
      </c>
      <c r="CF968" s="62"/>
      <c r="CG968" s="62"/>
      <c r="CH968" s="62"/>
      <c r="CI968" s="62"/>
      <c r="CJ968" s="62"/>
      <c r="CK968" s="62"/>
      <c r="CL968" s="62"/>
      <c r="CM968" s="62"/>
      <c r="CN968" s="61">
        <v>400000</v>
      </c>
      <c r="CO968" s="61"/>
      <c r="CP968" s="61"/>
      <c r="CQ968" s="61"/>
      <c r="CR968" s="61"/>
      <c r="CS968" s="61"/>
      <c r="CT968" s="61"/>
      <c r="CU968" s="61"/>
      <c r="CV968" s="61"/>
      <c r="CW968" s="61"/>
      <c r="CX968" s="61"/>
      <c r="CY968" s="61"/>
      <c r="CZ968" s="61"/>
      <c r="DA968" s="61"/>
      <c r="DB968" s="59" t="s">
        <v>637</v>
      </c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 t="s">
        <v>647</v>
      </c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62" t="s">
        <v>86</v>
      </c>
      <c r="EA968" s="62"/>
      <c r="EB968" s="62"/>
      <c r="EC968" s="62"/>
      <c r="ED968" s="62"/>
      <c r="EE968" s="62"/>
      <c r="EF968" s="62"/>
      <c r="EG968" s="62"/>
      <c r="EH968" s="62"/>
      <c r="EI968" s="62"/>
      <c r="EJ968" s="62"/>
      <c r="EK968" s="62"/>
      <c r="EL968" s="62" t="s">
        <v>84</v>
      </c>
      <c r="EM968" s="62"/>
      <c r="EN968" s="62"/>
      <c r="EO968" s="62"/>
      <c r="EP968" s="62"/>
      <c r="EQ968" s="62"/>
      <c r="ER968" s="62"/>
      <c r="ES968" s="62"/>
      <c r="ET968" s="62"/>
      <c r="EU968" s="62"/>
      <c r="EV968" s="62"/>
      <c r="EW968" s="62"/>
      <c r="EX968" s="62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  <c r="GO968" s="19"/>
      <c r="GP968" s="19"/>
      <c r="GQ968" s="19"/>
      <c r="GR968" s="19"/>
      <c r="GS968" s="19"/>
      <c r="GT968" s="19"/>
      <c r="GU968" s="19"/>
      <c r="GV968" s="19"/>
      <c r="GW968" s="19"/>
      <c r="GX968" s="19"/>
      <c r="GY968" s="19"/>
      <c r="GZ968" s="19"/>
      <c r="HA968" s="19"/>
      <c r="HB968" s="19"/>
      <c r="HC968" s="19"/>
      <c r="HD968" s="19"/>
      <c r="HE968" s="19"/>
      <c r="HF968" s="19"/>
      <c r="HG968" s="19"/>
      <c r="HH968" s="19"/>
      <c r="HI968" s="19"/>
      <c r="HJ968" s="19"/>
      <c r="HK968" s="19"/>
      <c r="HL968" s="19"/>
      <c r="HM968" s="19"/>
      <c r="HN968" s="19"/>
      <c r="HO968" s="19"/>
      <c r="HP968" s="19"/>
      <c r="HQ968" s="19"/>
      <c r="HR968" s="19"/>
      <c r="HS968" s="19"/>
      <c r="HT968" s="19"/>
      <c r="HU968" s="19"/>
      <c r="HV968" s="19"/>
      <c r="HW968" s="19"/>
      <c r="HX968" s="19"/>
      <c r="HY968" s="19"/>
      <c r="HZ968" s="19"/>
      <c r="IA968" s="19"/>
      <c r="IB968" s="19"/>
      <c r="IC968" s="19"/>
      <c r="ID968" s="19"/>
      <c r="IE968" s="19"/>
      <c r="IF968" s="19"/>
      <c r="IG968" s="19"/>
      <c r="IH968" s="19"/>
      <c r="II968" s="19"/>
      <c r="IJ968" s="19"/>
      <c r="IK968" s="19"/>
      <c r="IL968" s="19"/>
      <c r="IM968" s="19"/>
      <c r="IN968" s="19"/>
      <c r="IO968" s="19"/>
      <c r="IP968" s="19"/>
      <c r="IQ968" s="19"/>
      <c r="IR968" s="19"/>
      <c r="IS968" s="19"/>
      <c r="IT968" s="19"/>
      <c r="IU968" s="19"/>
      <c r="IV968" s="19"/>
      <c r="IW968" s="19"/>
      <c r="IX968" s="19"/>
      <c r="IY968" s="19"/>
      <c r="IZ968" s="19"/>
      <c r="JA968" s="19"/>
      <c r="JB968" s="19"/>
      <c r="JC968" s="19"/>
      <c r="JD968" s="19"/>
      <c r="JE968" s="19"/>
      <c r="JF968" s="19"/>
      <c r="JG968" s="19"/>
      <c r="JH968" s="19"/>
      <c r="JI968" s="19"/>
      <c r="JJ968" s="19"/>
      <c r="JK968" s="19"/>
      <c r="JL968" s="19"/>
      <c r="JM968" s="19"/>
      <c r="JN968" s="19"/>
      <c r="JO968" s="19"/>
      <c r="JP968" s="19"/>
      <c r="JQ968" s="19"/>
      <c r="JR968" s="19"/>
      <c r="JS968" s="19"/>
      <c r="JT968" s="19"/>
      <c r="JU968" s="19"/>
      <c r="JV968" s="19"/>
      <c r="JW968" s="19"/>
      <c r="JX968" s="19"/>
      <c r="JY968" s="19"/>
      <c r="JZ968" s="19"/>
      <c r="KA968" s="19"/>
      <c r="KB968" s="19"/>
      <c r="KC968" s="19"/>
      <c r="KD968" s="19"/>
      <c r="KE968" s="19"/>
      <c r="KF968" s="19"/>
      <c r="KG968" s="19"/>
      <c r="KH968" s="19"/>
      <c r="KI968" s="19"/>
      <c r="KJ968" s="19"/>
      <c r="KK968" s="19"/>
      <c r="KL968" s="19"/>
      <c r="KM968" s="19"/>
      <c r="KN968" s="19"/>
      <c r="KO968" s="19"/>
      <c r="KP968" s="19"/>
      <c r="KQ968" s="19"/>
      <c r="KR968" s="19"/>
      <c r="KS968" s="19"/>
      <c r="KT968" s="19"/>
      <c r="KU968" s="19"/>
      <c r="KV968" s="19"/>
      <c r="KW968" s="19"/>
      <c r="KX968" s="19"/>
      <c r="KY968" s="19"/>
      <c r="KZ968" s="19"/>
      <c r="LA968" s="19"/>
      <c r="LB968" s="19"/>
      <c r="LC968" s="19"/>
      <c r="LD968" s="19"/>
      <c r="LE968" s="19"/>
      <c r="LF968" s="19"/>
      <c r="LG968" s="19"/>
      <c r="LH968" s="19"/>
      <c r="LI968" s="19"/>
      <c r="LJ968" s="19"/>
      <c r="LK968" s="19"/>
      <c r="LL968" s="19"/>
      <c r="LM968" s="19"/>
      <c r="LN968" s="19"/>
      <c r="LO968" s="19"/>
      <c r="LP968" s="19"/>
      <c r="LQ968" s="19"/>
      <c r="LR968" s="19"/>
      <c r="LS968" s="19"/>
      <c r="LT968" s="19"/>
      <c r="LU968" s="19"/>
      <c r="LV968" s="19"/>
      <c r="LW968" s="19"/>
      <c r="LX968" s="19"/>
      <c r="LY968" s="19"/>
      <c r="LZ968" s="19"/>
      <c r="MA968" s="19"/>
      <c r="MB968" s="19"/>
      <c r="MC968" s="19"/>
      <c r="MD968" s="19"/>
      <c r="ME968" s="19"/>
      <c r="MF968" s="19"/>
      <c r="MG968" s="19"/>
      <c r="MH968" s="19"/>
      <c r="MI968" s="19"/>
      <c r="MJ968" s="19"/>
      <c r="MK968" s="19"/>
      <c r="ML968" s="19"/>
      <c r="MM968" s="19"/>
      <c r="MN968" s="19"/>
      <c r="MO968" s="19"/>
      <c r="MP968" s="19"/>
      <c r="MQ968" s="19"/>
      <c r="MR968" s="19"/>
      <c r="MS968" s="19"/>
      <c r="MT968" s="19"/>
      <c r="MU968" s="19"/>
      <c r="MV968" s="19"/>
      <c r="MW968" s="19"/>
      <c r="MX968" s="19"/>
      <c r="MY968" s="19"/>
      <c r="MZ968" s="19"/>
      <c r="NA968" s="19"/>
      <c r="NB968" s="19"/>
      <c r="NC968" s="19"/>
      <c r="ND968" s="19"/>
      <c r="NE968" s="19"/>
      <c r="NF968" s="19"/>
      <c r="NG968" s="19"/>
      <c r="NH968" s="19"/>
      <c r="NI968" s="19"/>
      <c r="NJ968" s="19"/>
      <c r="NK968" s="19"/>
      <c r="NL968" s="19"/>
      <c r="NM968" s="19"/>
      <c r="NN968" s="19"/>
      <c r="NO968" s="19"/>
      <c r="NP968" s="19"/>
      <c r="NQ968" s="19"/>
      <c r="NR968" s="19"/>
      <c r="NS968" s="19"/>
      <c r="NT968" s="19"/>
      <c r="NU968" s="19"/>
      <c r="NV968" s="19"/>
      <c r="NW968" s="19"/>
      <c r="NX968" s="19"/>
      <c r="NY968" s="19"/>
      <c r="NZ968" s="19"/>
      <c r="OA968" s="19"/>
      <c r="OB968" s="19"/>
      <c r="OC968" s="19"/>
      <c r="OD968" s="19"/>
      <c r="OE968" s="19"/>
      <c r="OF968" s="19"/>
      <c r="OG968" s="19"/>
      <c r="OH968" s="19"/>
      <c r="OI968" s="19"/>
      <c r="OJ968" s="19"/>
      <c r="OK968" s="19"/>
      <c r="OL968" s="19"/>
      <c r="OM968" s="19"/>
      <c r="ON968" s="19"/>
      <c r="OO968" s="19"/>
      <c r="OP968" s="19"/>
      <c r="OQ968" s="19"/>
      <c r="OR968" s="19"/>
      <c r="OS968" s="19"/>
      <c r="OT968" s="19"/>
      <c r="OU968" s="19"/>
      <c r="OV968" s="19"/>
      <c r="OW968" s="19"/>
      <c r="OX968" s="19"/>
      <c r="OY968" s="19"/>
      <c r="OZ968" s="19"/>
      <c r="PA968" s="19"/>
      <c r="PB968" s="19"/>
      <c r="PC968" s="19"/>
      <c r="PD968" s="19"/>
      <c r="PE968" s="19"/>
      <c r="PF968" s="19"/>
      <c r="PG968" s="19"/>
      <c r="PH968" s="19"/>
      <c r="PI968" s="19"/>
      <c r="PJ968" s="19"/>
      <c r="PK968" s="19"/>
      <c r="PL968" s="19"/>
      <c r="PM968" s="19"/>
      <c r="PN968" s="19"/>
      <c r="PO968" s="19"/>
      <c r="PP968" s="19"/>
      <c r="PQ968" s="19"/>
      <c r="PR968" s="19"/>
      <c r="PS968" s="19"/>
      <c r="PT968" s="19"/>
      <c r="PU968" s="19"/>
      <c r="PV968" s="19"/>
      <c r="PW968" s="19"/>
      <c r="PX968" s="19"/>
      <c r="PY968" s="19"/>
      <c r="PZ968" s="19"/>
      <c r="QA968" s="19"/>
      <c r="QB968" s="19"/>
      <c r="QC968" s="19"/>
      <c r="QD968" s="19"/>
      <c r="QE968" s="19"/>
      <c r="QF968" s="19"/>
      <c r="QG968" s="19"/>
      <c r="QH968" s="19"/>
    </row>
    <row r="969" spans="1:450" s="20" customFormat="1" ht="45" customHeight="1" x14ac:dyDescent="0.2">
      <c r="A969" s="43" t="s">
        <v>1263</v>
      </c>
      <c r="B969" s="44"/>
      <c r="C969" s="44"/>
      <c r="D969" s="44"/>
      <c r="E969" s="45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60" t="s">
        <v>625</v>
      </c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 t="s">
        <v>77</v>
      </c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84" t="s">
        <v>78</v>
      </c>
      <c r="AZ969" s="84"/>
      <c r="BA969" s="84"/>
      <c r="BB969" s="84"/>
      <c r="BC969" s="84"/>
      <c r="BD969" s="84"/>
      <c r="BE969" s="60" t="s">
        <v>79</v>
      </c>
      <c r="BF969" s="60"/>
      <c r="BG969" s="60"/>
      <c r="BH969" s="60"/>
      <c r="BI969" s="60"/>
      <c r="BJ969" s="60"/>
      <c r="BK969" s="60"/>
      <c r="BL969" s="60"/>
      <c r="BM969" s="60"/>
      <c r="BN969" s="59" t="s">
        <v>74</v>
      </c>
      <c r="BO969" s="62"/>
      <c r="BP969" s="62"/>
      <c r="BQ969" s="62"/>
      <c r="BR969" s="62"/>
      <c r="BS969" s="62"/>
      <c r="BT969" s="62"/>
      <c r="BU969" s="62"/>
      <c r="BV969" s="62"/>
      <c r="BW969" s="62"/>
      <c r="BX969" s="62"/>
      <c r="BY969" s="76" t="s">
        <v>22</v>
      </c>
      <c r="BZ969" s="76"/>
      <c r="CA969" s="76"/>
      <c r="CB969" s="76"/>
      <c r="CC969" s="76"/>
      <c r="CD969" s="76"/>
      <c r="CE969" s="62" t="s">
        <v>80</v>
      </c>
      <c r="CF969" s="62"/>
      <c r="CG969" s="62"/>
      <c r="CH969" s="62"/>
      <c r="CI969" s="62"/>
      <c r="CJ969" s="62"/>
      <c r="CK969" s="62"/>
      <c r="CL969" s="62"/>
      <c r="CM969" s="62"/>
      <c r="CN969" s="61">
        <v>350000</v>
      </c>
      <c r="CO969" s="61"/>
      <c r="CP969" s="61"/>
      <c r="CQ969" s="61"/>
      <c r="CR969" s="61"/>
      <c r="CS969" s="61"/>
      <c r="CT969" s="61"/>
      <c r="CU969" s="61"/>
      <c r="CV969" s="61"/>
      <c r="CW969" s="61"/>
      <c r="CX969" s="61"/>
      <c r="CY969" s="61"/>
      <c r="CZ969" s="61"/>
      <c r="DA969" s="61"/>
      <c r="DB969" s="59" t="s">
        <v>637</v>
      </c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 t="s">
        <v>647</v>
      </c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62" t="s">
        <v>86</v>
      </c>
      <c r="EA969" s="62"/>
      <c r="EB969" s="62"/>
      <c r="EC969" s="62"/>
      <c r="ED969" s="62"/>
      <c r="EE969" s="62"/>
      <c r="EF969" s="62"/>
      <c r="EG969" s="62"/>
      <c r="EH969" s="62"/>
      <c r="EI969" s="62"/>
      <c r="EJ969" s="62"/>
      <c r="EK969" s="62"/>
      <c r="EL969" s="62" t="s">
        <v>84</v>
      </c>
      <c r="EM969" s="62"/>
      <c r="EN969" s="62"/>
      <c r="EO969" s="62"/>
      <c r="EP969" s="62"/>
      <c r="EQ969" s="62"/>
      <c r="ER969" s="62"/>
      <c r="ES969" s="62"/>
      <c r="ET969" s="62"/>
      <c r="EU969" s="62"/>
      <c r="EV969" s="62"/>
      <c r="EW969" s="62"/>
      <c r="EX969" s="62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  <c r="GO969" s="19"/>
      <c r="GP969" s="19"/>
      <c r="GQ969" s="19"/>
      <c r="GR969" s="19"/>
      <c r="GS969" s="19"/>
      <c r="GT969" s="19"/>
      <c r="GU969" s="19"/>
      <c r="GV969" s="19"/>
      <c r="GW969" s="19"/>
      <c r="GX969" s="19"/>
      <c r="GY969" s="19"/>
      <c r="GZ969" s="19"/>
      <c r="HA969" s="19"/>
      <c r="HB969" s="19"/>
      <c r="HC969" s="19"/>
      <c r="HD969" s="19"/>
      <c r="HE969" s="19"/>
      <c r="HF969" s="19"/>
      <c r="HG969" s="19"/>
      <c r="HH969" s="19"/>
      <c r="HI969" s="19"/>
      <c r="HJ969" s="19"/>
      <c r="HK969" s="19"/>
      <c r="HL969" s="19"/>
      <c r="HM969" s="19"/>
      <c r="HN969" s="19"/>
      <c r="HO969" s="19"/>
      <c r="HP969" s="19"/>
      <c r="HQ969" s="19"/>
      <c r="HR969" s="19"/>
      <c r="HS969" s="19"/>
      <c r="HT969" s="19"/>
      <c r="HU969" s="19"/>
      <c r="HV969" s="19"/>
      <c r="HW969" s="19"/>
      <c r="HX969" s="19"/>
      <c r="HY969" s="19"/>
      <c r="HZ969" s="19"/>
      <c r="IA969" s="19"/>
      <c r="IB969" s="19"/>
      <c r="IC969" s="19"/>
      <c r="ID969" s="19"/>
      <c r="IE969" s="19"/>
      <c r="IF969" s="19"/>
      <c r="IG969" s="19"/>
      <c r="IH969" s="19"/>
      <c r="II969" s="19"/>
      <c r="IJ969" s="19"/>
      <c r="IK969" s="19"/>
      <c r="IL969" s="19"/>
      <c r="IM969" s="19"/>
      <c r="IN969" s="19"/>
      <c r="IO969" s="19"/>
      <c r="IP969" s="19"/>
      <c r="IQ969" s="19"/>
      <c r="IR969" s="19"/>
      <c r="IS969" s="19"/>
      <c r="IT969" s="19"/>
      <c r="IU969" s="19"/>
      <c r="IV969" s="19"/>
      <c r="IW969" s="19"/>
      <c r="IX969" s="19"/>
      <c r="IY969" s="19"/>
      <c r="IZ969" s="19"/>
      <c r="JA969" s="19"/>
      <c r="JB969" s="19"/>
      <c r="JC969" s="19"/>
      <c r="JD969" s="19"/>
      <c r="JE969" s="19"/>
      <c r="JF969" s="19"/>
      <c r="JG969" s="19"/>
      <c r="JH969" s="19"/>
      <c r="JI969" s="19"/>
      <c r="JJ969" s="19"/>
      <c r="JK969" s="19"/>
      <c r="JL969" s="19"/>
      <c r="JM969" s="19"/>
      <c r="JN969" s="19"/>
      <c r="JO969" s="19"/>
      <c r="JP969" s="19"/>
      <c r="JQ969" s="19"/>
      <c r="JR969" s="19"/>
      <c r="JS969" s="19"/>
      <c r="JT969" s="19"/>
      <c r="JU969" s="19"/>
      <c r="JV969" s="19"/>
      <c r="JW969" s="19"/>
      <c r="JX969" s="19"/>
      <c r="JY969" s="19"/>
      <c r="JZ969" s="19"/>
      <c r="KA969" s="19"/>
      <c r="KB969" s="19"/>
      <c r="KC969" s="19"/>
      <c r="KD969" s="19"/>
      <c r="KE969" s="19"/>
      <c r="KF969" s="19"/>
      <c r="KG969" s="19"/>
      <c r="KH969" s="19"/>
      <c r="KI969" s="19"/>
      <c r="KJ969" s="19"/>
      <c r="KK969" s="19"/>
      <c r="KL969" s="19"/>
      <c r="KM969" s="19"/>
      <c r="KN969" s="19"/>
      <c r="KO969" s="19"/>
      <c r="KP969" s="19"/>
      <c r="KQ969" s="19"/>
      <c r="KR969" s="19"/>
      <c r="KS969" s="19"/>
      <c r="KT969" s="19"/>
      <c r="KU969" s="19"/>
      <c r="KV969" s="19"/>
      <c r="KW969" s="19"/>
      <c r="KX969" s="19"/>
      <c r="KY969" s="19"/>
      <c r="KZ969" s="19"/>
      <c r="LA969" s="19"/>
      <c r="LB969" s="19"/>
      <c r="LC969" s="19"/>
      <c r="LD969" s="19"/>
      <c r="LE969" s="19"/>
      <c r="LF969" s="19"/>
      <c r="LG969" s="19"/>
      <c r="LH969" s="19"/>
      <c r="LI969" s="19"/>
      <c r="LJ969" s="19"/>
      <c r="LK969" s="19"/>
      <c r="LL969" s="19"/>
      <c r="LM969" s="19"/>
      <c r="LN969" s="19"/>
      <c r="LO969" s="19"/>
      <c r="LP969" s="19"/>
      <c r="LQ969" s="19"/>
      <c r="LR969" s="19"/>
      <c r="LS969" s="19"/>
      <c r="LT969" s="19"/>
      <c r="LU969" s="19"/>
      <c r="LV969" s="19"/>
      <c r="LW969" s="19"/>
      <c r="LX969" s="19"/>
      <c r="LY969" s="19"/>
      <c r="LZ969" s="19"/>
      <c r="MA969" s="19"/>
      <c r="MB969" s="19"/>
      <c r="MC969" s="19"/>
      <c r="MD969" s="19"/>
      <c r="ME969" s="19"/>
      <c r="MF969" s="19"/>
      <c r="MG969" s="19"/>
      <c r="MH969" s="19"/>
      <c r="MI969" s="19"/>
      <c r="MJ969" s="19"/>
      <c r="MK969" s="19"/>
      <c r="ML969" s="19"/>
      <c r="MM969" s="19"/>
      <c r="MN969" s="19"/>
      <c r="MO969" s="19"/>
      <c r="MP969" s="19"/>
      <c r="MQ969" s="19"/>
      <c r="MR969" s="19"/>
      <c r="MS969" s="19"/>
      <c r="MT969" s="19"/>
      <c r="MU969" s="19"/>
      <c r="MV969" s="19"/>
      <c r="MW969" s="19"/>
      <c r="MX969" s="19"/>
      <c r="MY969" s="19"/>
      <c r="MZ969" s="19"/>
      <c r="NA969" s="19"/>
      <c r="NB969" s="19"/>
      <c r="NC969" s="19"/>
      <c r="ND969" s="19"/>
      <c r="NE969" s="19"/>
      <c r="NF969" s="19"/>
      <c r="NG969" s="19"/>
      <c r="NH969" s="19"/>
      <c r="NI969" s="19"/>
      <c r="NJ969" s="19"/>
      <c r="NK969" s="19"/>
      <c r="NL969" s="19"/>
      <c r="NM969" s="19"/>
      <c r="NN969" s="19"/>
      <c r="NO969" s="19"/>
      <c r="NP969" s="19"/>
      <c r="NQ969" s="19"/>
      <c r="NR969" s="19"/>
      <c r="NS969" s="19"/>
      <c r="NT969" s="19"/>
      <c r="NU969" s="19"/>
      <c r="NV969" s="19"/>
      <c r="NW969" s="19"/>
      <c r="NX969" s="19"/>
      <c r="NY969" s="19"/>
      <c r="NZ969" s="19"/>
      <c r="OA969" s="19"/>
      <c r="OB969" s="19"/>
      <c r="OC969" s="19"/>
      <c r="OD969" s="19"/>
      <c r="OE969" s="19"/>
      <c r="OF969" s="19"/>
      <c r="OG969" s="19"/>
      <c r="OH969" s="19"/>
      <c r="OI969" s="19"/>
      <c r="OJ969" s="19"/>
      <c r="OK969" s="19"/>
      <c r="OL969" s="19"/>
      <c r="OM969" s="19"/>
      <c r="ON969" s="19"/>
      <c r="OO969" s="19"/>
      <c r="OP969" s="19"/>
      <c r="OQ969" s="19"/>
      <c r="OR969" s="19"/>
      <c r="OS969" s="19"/>
      <c r="OT969" s="19"/>
      <c r="OU969" s="19"/>
      <c r="OV969" s="19"/>
      <c r="OW969" s="19"/>
      <c r="OX969" s="19"/>
      <c r="OY969" s="19"/>
      <c r="OZ969" s="19"/>
      <c r="PA969" s="19"/>
      <c r="PB969" s="19"/>
      <c r="PC969" s="19"/>
      <c r="PD969" s="19"/>
      <c r="PE969" s="19"/>
      <c r="PF969" s="19"/>
      <c r="PG969" s="19"/>
      <c r="PH969" s="19"/>
      <c r="PI969" s="19"/>
      <c r="PJ969" s="19"/>
      <c r="PK969" s="19"/>
      <c r="PL969" s="19"/>
      <c r="PM969" s="19"/>
      <c r="PN969" s="19"/>
      <c r="PO969" s="19"/>
      <c r="PP969" s="19"/>
      <c r="PQ969" s="19"/>
      <c r="PR969" s="19"/>
      <c r="PS969" s="19"/>
      <c r="PT969" s="19"/>
      <c r="PU969" s="19"/>
      <c r="PV969" s="19"/>
      <c r="PW969" s="19"/>
      <c r="PX969" s="19"/>
      <c r="PY969" s="19"/>
      <c r="PZ969" s="19"/>
      <c r="QA969" s="19"/>
      <c r="QB969" s="19"/>
      <c r="QC969" s="19"/>
      <c r="QD969" s="19"/>
      <c r="QE969" s="19"/>
      <c r="QF969" s="19"/>
      <c r="QG969" s="19"/>
      <c r="QH969" s="19"/>
    </row>
    <row r="970" spans="1:450" s="20" customFormat="1" ht="45" customHeight="1" x14ac:dyDescent="0.2">
      <c r="A970" s="43" t="s">
        <v>1264</v>
      </c>
      <c r="B970" s="44"/>
      <c r="C970" s="44"/>
      <c r="D970" s="44"/>
      <c r="E970" s="45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60" t="s">
        <v>123</v>
      </c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 t="s">
        <v>77</v>
      </c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84" t="s">
        <v>94</v>
      </c>
      <c r="AZ970" s="84"/>
      <c r="BA970" s="84"/>
      <c r="BB970" s="84"/>
      <c r="BC970" s="84"/>
      <c r="BD970" s="84"/>
      <c r="BE970" s="60" t="s">
        <v>95</v>
      </c>
      <c r="BF970" s="60"/>
      <c r="BG970" s="60"/>
      <c r="BH970" s="60"/>
      <c r="BI970" s="60"/>
      <c r="BJ970" s="60"/>
      <c r="BK970" s="60"/>
      <c r="BL970" s="60"/>
      <c r="BM970" s="60"/>
      <c r="BN970" s="59" t="s">
        <v>194</v>
      </c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76" t="s">
        <v>22</v>
      </c>
      <c r="BZ970" s="76"/>
      <c r="CA970" s="76"/>
      <c r="CB970" s="76"/>
      <c r="CC970" s="76"/>
      <c r="CD970" s="76"/>
      <c r="CE970" s="62" t="s">
        <v>80</v>
      </c>
      <c r="CF970" s="62"/>
      <c r="CG970" s="62"/>
      <c r="CH970" s="62"/>
      <c r="CI970" s="62"/>
      <c r="CJ970" s="62"/>
      <c r="CK970" s="62"/>
      <c r="CL970" s="62"/>
      <c r="CM970" s="62"/>
      <c r="CN970" s="61">
        <v>800000</v>
      </c>
      <c r="CO970" s="61"/>
      <c r="CP970" s="61"/>
      <c r="CQ970" s="61"/>
      <c r="CR970" s="61"/>
      <c r="CS970" s="61"/>
      <c r="CT970" s="61"/>
      <c r="CU970" s="61"/>
      <c r="CV970" s="61"/>
      <c r="CW970" s="61"/>
      <c r="CX970" s="61"/>
      <c r="CY970" s="61"/>
      <c r="CZ970" s="61"/>
      <c r="DA970" s="61"/>
      <c r="DB970" s="59" t="s">
        <v>637</v>
      </c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 t="s">
        <v>647</v>
      </c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62" t="s">
        <v>86</v>
      </c>
      <c r="EA970" s="62"/>
      <c r="EB970" s="62"/>
      <c r="EC970" s="62"/>
      <c r="ED970" s="62"/>
      <c r="EE970" s="62"/>
      <c r="EF970" s="62"/>
      <c r="EG970" s="62"/>
      <c r="EH970" s="62"/>
      <c r="EI970" s="62"/>
      <c r="EJ970" s="62"/>
      <c r="EK970" s="62"/>
      <c r="EL970" s="62" t="s">
        <v>84</v>
      </c>
      <c r="EM970" s="62"/>
      <c r="EN970" s="62"/>
      <c r="EO970" s="62"/>
      <c r="EP970" s="62"/>
      <c r="EQ970" s="62"/>
      <c r="ER970" s="62"/>
      <c r="ES970" s="62"/>
      <c r="ET970" s="62"/>
      <c r="EU970" s="62"/>
      <c r="EV970" s="62"/>
      <c r="EW970" s="62"/>
      <c r="EX970" s="62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  <c r="GO970" s="19"/>
      <c r="GP970" s="19"/>
      <c r="GQ970" s="19"/>
      <c r="GR970" s="19"/>
      <c r="GS970" s="19"/>
      <c r="GT970" s="19"/>
      <c r="GU970" s="19"/>
      <c r="GV970" s="19"/>
      <c r="GW970" s="19"/>
      <c r="GX970" s="19"/>
      <c r="GY970" s="19"/>
      <c r="GZ970" s="19"/>
      <c r="HA970" s="19"/>
      <c r="HB970" s="19"/>
      <c r="HC970" s="19"/>
      <c r="HD970" s="19"/>
      <c r="HE970" s="19"/>
      <c r="HF970" s="19"/>
      <c r="HG970" s="19"/>
      <c r="HH970" s="19"/>
      <c r="HI970" s="19"/>
      <c r="HJ970" s="19"/>
      <c r="HK970" s="19"/>
      <c r="HL970" s="19"/>
      <c r="HM970" s="19"/>
      <c r="HN970" s="19"/>
      <c r="HO970" s="19"/>
      <c r="HP970" s="19"/>
      <c r="HQ970" s="19"/>
      <c r="HR970" s="19"/>
      <c r="HS970" s="19"/>
      <c r="HT970" s="19"/>
      <c r="HU970" s="19"/>
      <c r="HV970" s="19"/>
      <c r="HW970" s="19"/>
      <c r="HX970" s="19"/>
      <c r="HY970" s="19"/>
      <c r="HZ970" s="19"/>
      <c r="IA970" s="19"/>
      <c r="IB970" s="19"/>
      <c r="IC970" s="19"/>
      <c r="ID970" s="19"/>
      <c r="IE970" s="19"/>
      <c r="IF970" s="19"/>
      <c r="IG970" s="19"/>
      <c r="IH970" s="19"/>
      <c r="II970" s="19"/>
      <c r="IJ970" s="19"/>
      <c r="IK970" s="19"/>
      <c r="IL970" s="19"/>
      <c r="IM970" s="19"/>
      <c r="IN970" s="19"/>
      <c r="IO970" s="19"/>
      <c r="IP970" s="19"/>
      <c r="IQ970" s="19"/>
      <c r="IR970" s="19"/>
      <c r="IS970" s="19"/>
      <c r="IT970" s="19"/>
      <c r="IU970" s="19"/>
      <c r="IV970" s="19"/>
      <c r="IW970" s="19"/>
      <c r="IX970" s="19"/>
      <c r="IY970" s="19"/>
      <c r="IZ970" s="19"/>
      <c r="JA970" s="19"/>
      <c r="JB970" s="19"/>
      <c r="JC970" s="19"/>
      <c r="JD970" s="19"/>
      <c r="JE970" s="19"/>
      <c r="JF970" s="19"/>
      <c r="JG970" s="19"/>
      <c r="JH970" s="19"/>
      <c r="JI970" s="19"/>
      <c r="JJ970" s="19"/>
      <c r="JK970" s="19"/>
      <c r="JL970" s="19"/>
      <c r="JM970" s="19"/>
      <c r="JN970" s="19"/>
      <c r="JO970" s="19"/>
      <c r="JP970" s="19"/>
      <c r="JQ970" s="19"/>
      <c r="JR970" s="19"/>
      <c r="JS970" s="19"/>
      <c r="JT970" s="19"/>
      <c r="JU970" s="19"/>
      <c r="JV970" s="19"/>
      <c r="JW970" s="19"/>
      <c r="JX970" s="19"/>
      <c r="JY970" s="19"/>
      <c r="JZ970" s="19"/>
      <c r="KA970" s="19"/>
      <c r="KB970" s="19"/>
      <c r="KC970" s="19"/>
      <c r="KD970" s="19"/>
      <c r="KE970" s="19"/>
      <c r="KF970" s="19"/>
      <c r="KG970" s="19"/>
      <c r="KH970" s="19"/>
      <c r="KI970" s="19"/>
      <c r="KJ970" s="19"/>
      <c r="KK970" s="19"/>
      <c r="KL970" s="19"/>
      <c r="KM970" s="19"/>
      <c r="KN970" s="19"/>
      <c r="KO970" s="19"/>
      <c r="KP970" s="19"/>
      <c r="KQ970" s="19"/>
      <c r="KR970" s="19"/>
      <c r="KS970" s="19"/>
      <c r="KT970" s="19"/>
      <c r="KU970" s="19"/>
      <c r="KV970" s="19"/>
      <c r="KW970" s="19"/>
      <c r="KX970" s="19"/>
      <c r="KY970" s="19"/>
      <c r="KZ970" s="19"/>
      <c r="LA970" s="19"/>
      <c r="LB970" s="19"/>
      <c r="LC970" s="19"/>
      <c r="LD970" s="19"/>
      <c r="LE970" s="19"/>
      <c r="LF970" s="19"/>
      <c r="LG970" s="19"/>
      <c r="LH970" s="19"/>
      <c r="LI970" s="19"/>
      <c r="LJ970" s="19"/>
      <c r="LK970" s="19"/>
      <c r="LL970" s="19"/>
      <c r="LM970" s="19"/>
      <c r="LN970" s="19"/>
      <c r="LO970" s="19"/>
      <c r="LP970" s="19"/>
      <c r="LQ970" s="19"/>
      <c r="LR970" s="19"/>
      <c r="LS970" s="19"/>
      <c r="LT970" s="19"/>
      <c r="LU970" s="19"/>
      <c r="LV970" s="19"/>
      <c r="LW970" s="19"/>
      <c r="LX970" s="19"/>
      <c r="LY970" s="19"/>
      <c r="LZ970" s="19"/>
      <c r="MA970" s="19"/>
      <c r="MB970" s="19"/>
      <c r="MC970" s="19"/>
      <c r="MD970" s="19"/>
      <c r="ME970" s="19"/>
      <c r="MF970" s="19"/>
      <c r="MG970" s="19"/>
      <c r="MH970" s="19"/>
      <c r="MI970" s="19"/>
      <c r="MJ970" s="19"/>
      <c r="MK970" s="19"/>
      <c r="ML970" s="19"/>
      <c r="MM970" s="19"/>
      <c r="MN970" s="19"/>
      <c r="MO970" s="19"/>
      <c r="MP970" s="19"/>
      <c r="MQ970" s="19"/>
      <c r="MR970" s="19"/>
      <c r="MS970" s="19"/>
      <c r="MT970" s="19"/>
      <c r="MU970" s="19"/>
      <c r="MV970" s="19"/>
      <c r="MW970" s="19"/>
      <c r="MX970" s="19"/>
      <c r="MY970" s="19"/>
      <c r="MZ970" s="19"/>
      <c r="NA970" s="19"/>
      <c r="NB970" s="19"/>
      <c r="NC970" s="19"/>
      <c r="ND970" s="19"/>
      <c r="NE970" s="19"/>
      <c r="NF970" s="19"/>
      <c r="NG970" s="19"/>
      <c r="NH970" s="19"/>
      <c r="NI970" s="19"/>
      <c r="NJ970" s="19"/>
      <c r="NK970" s="19"/>
      <c r="NL970" s="19"/>
      <c r="NM970" s="19"/>
      <c r="NN970" s="19"/>
      <c r="NO970" s="19"/>
      <c r="NP970" s="19"/>
      <c r="NQ970" s="19"/>
      <c r="NR970" s="19"/>
      <c r="NS970" s="19"/>
      <c r="NT970" s="19"/>
      <c r="NU970" s="19"/>
      <c r="NV970" s="19"/>
      <c r="NW970" s="19"/>
      <c r="NX970" s="19"/>
      <c r="NY970" s="19"/>
      <c r="NZ970" s="19"/>
      <c r="OA970" s="19"/>
      <c r="OB970" s="19"/>
      <c r="OC970" s="19"/>
      <c r="OD970" s="19"/>
      <c r="OE970" s="19"/>
      <c r="OF970" s="19"/>
      <c r="OG970" s="19"/>
      <c r="OH970" s="19"/>
      <c r="OI970" s="19"/>
      <c r="OJ970" s="19"/>
      <c r="OK970" s="19"/>
      <c r="OL970" s="19"/>
      <c r="OM970" s="19"/>
      <c r="ON970" s="19"/>
      <c r="OO970" s="19"/>
      <c r="OP970" s="19"/>
      <c r="OQ970" s="19"/>
      <c r="OR970" s="19"/>
      <c r="OS970" s="19"/>
      <c r="OT970" s="19"/>
      <c r="OU970" s="19"/>
      <c r="OV970" s="19"/>
      <c r="OW970" s="19"/>
      <c r="OX970" s="19"/>
      <c r="OY970" s="19"/>
      <c r="OZ970" s="19"/>
      <c r="PA970" s="19"/>
      <c r="PB970" s="19"/>
      <c r="PC970" s="19"/>
      <c r="PD970" s="19"/>
      <c r="PE970" s="19"/>
      <c r="PF970" s="19"/>
      <c r="PG970" s="19"/>
      <c r="PH970" s="19"/>
      <c r="PI970" s="19"/>
      <c r="PJ970" s="19"/>
      <c r="PK970" s="19"/>
      <c r="PL970" s="19"/>
      <c r="PM970" s="19"/>
      <c r="PN970" s="19"/>
      <c r="PO970" s="19"/>
      <c r="PP970" s="19"/>
      <c r="PQ970" s="19"/>
      <c r="PR970" s="19"/>
      <c r="PS970" s="19"/>
      <c r="PT970" s="19"/>
      <c r="PU970" s="19"/>
      <c r="PV970" s="19"/>
      <c r="PW970" s="19"/>
      <c r="PX970" s="19"/>
      <c r="PY970" s="19"/>
      <c r="PZ970" s="19"/>
      <c r="QA970" s="19"/>
      <c r="QB970" s="19"/>
      <c r="QC970" s="19"/>
      <c r="QD970" s="19"/>
      <c r="QE970" s="19"/>
      <c r="QF970" s="19"/>
      <c r="QG970" s="19"/>
      <c r="QH970" s="19"/>
    </row>
    <row r="971" spans="1:450" s="20" customFormat="1" ht="63" customHeight="1" x14ac:dyDescent="0.2">
      <c r="A971" s="43" t="s">
        <v>1265</v>
      </c>
      <c r="B971" s="44"/>
      <c r="C971" s="44"/>
      <c r="D971" s="44"/>
      <c r="E971" s="45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60" t="s">
        <v>626</v>
      </c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 t="s">
        <v>77</v>
      </c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84" t="s">
        <v>78</v>
      </c>
      <c r="AZ971" s="84"/>
      <c r="BA971" s="84"/>
      <c r="BB971" s="84"/>
      <c r="BC971" s="84"/>
      <c r="BD971" s="84"/>
      <c r="BE971" s="60" t="s">
        <v>79</v>
      </c>
      <c r="BF971" s="60"/>
      <c r="BG971" s="60"/>
      <c r="BH971" s="60"/>
      <c r="BI971" s="60"/>
      <c r="BJ971" s="60"/>
      <c r="BK971" s="60"/>
      <c r="BL971" s="60"/>
      <c r="BM971" s="60"/>
      <c r="BN971" s="59" t="s">
        <v>74</v>
      </c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76" t="s">
        <v>22</v>
      </c>
      <c r="BZ971" s="76"/>
      <c r="CA971" s="76"/>
      <c r="CB971" s="76"/>
      <c r="CC971" s="76"/>
      <c r="CD971" s="76"/>
      <c r="CE971" s="62" t="s">
        <v>80</v>
      </c>
      <c r="CF971" s="62"/>
      <c r="CG971" s="62"/>
      <c r="CH971" s="62"/>
      <c r="CI971" s="62"/>
      <c r="CJ971" s="62"/>
      <c r="CK971" s="62"/>
      <c r="CL971" s="62"/>
      <c r="CM971" s="62"/>
      <c r="CN971" s="61">
        <v>500000</v>
      </c>
      <c r="CO971" s="61"/>
      <c r="CP971" s="61"/>
      <c r="CQ971" s="61"/>
      <c r="CR971" s="61"/>
      <c r="CS971" s="61"/>
      <c r="CT971" s="61"/>
      <c r="CU971" s="61"/>
      <c r="CV971" s="61"/>
      <c r="CW971" s="61"/>
      <c r="CX971" s="61"/>
      <c r="CY971" s="61"/>
      <c r="CZ971" s="61"/>
      <c r="DA971" s="61"/>
      <c r="DB971" s="59" t="s">
        <v>637</v>
      </c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 t="s">
        <v>647</v>
      </c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62" t="s">
        <v>86</v>
      </c>
      <c r="EA971" s="62"/>
      <c r="EB971" s="62"/>
      <c r="EC971" s="62"/>
      <c r="ED971" s="62"/>
      <c r="EE971" s="62"/>
      <c r="EF971" s="62"/>
      <c r="EG971" s="62"/>
      <c r="EH971" s="62"/>
      <c r="EI971" s="62"/>
      <c r="EJ971" s="62"/>
      <c r="EK971" s="62"/>
      <c r="EL971" s="62" t="s">
        <v>84</v>
      </c>
      <c r="EM971" s="62"/>
      <c r="EN971" s="62"/>
      <c r="EO971" s="62"/>
      <c r="EP971" s="62"/>
      <c r="EQ971" s="62"/>
      <c r="ER971" s="62"/>
      <c r="ES971" s="62"/>
      <c r="ET971" s="62"/>
      <c r="EU971" s="62"/>
      <c r="EV971" s="62"/>
      <c r="EW971" s="62"/>
      <c r="EX971" s="62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  <c r="GO971" s="19"/>
      <c r="GP971" s="19"/>
      <c r="GQ971" s="19"/>
      <c r="GR971" s="19"/>
      <c r="GS971" s="19"/>
      <c r="GT971" s="19"/>
      <c r="GU971" s="19"/>
      <c r="GV971" s="19"/>
      <c r="GW971" s="19"/>
      <c r="GX971" s="19"/>
      <c r="GY971" s="19"/>
      <c r="GZ971" s="19"/>
      <c r="HA971" s="19"/>
      <c r="HB971" s="19"/>
      <c r="HC971" s="19"/>
      <c r="HD971" s="19"/>
      <c r="HE971" s="19"/>
      <c r="HF971" s="19"/>
      <c r="HG971" s="19"/>
      <c r="HH971" s="19"/>
      <c r="HI971" s="19"/>
      <c r="HJ971" s="19"/>
      <c r="HK971" s="19"/>
      <c r="HL971" s="19"/>
      <c r="HM971" s="19"/>
      <c r="HN971" s="19"/>
      <c r="HO971" s="19"/>
      <c r="HP971" s="19"/>
      <c r="HQ971" s="19"/>
      <c r="HR971" s="19"/>
      <c r="HS971" s="19"/>
      <c r="HT971" s="19"/>
      <c r="HU971" s="19"/>
      <c r="HV971" s="19"/>
      <c r="HW971" s="19"/>
      <c r="HX971" s="19"/>
      <c r="HY971" s="19"/>
      <c r="HZ971" s="19"/>
      <c r="IA971" s="19"/>
      <c r="IB971" s="19"/>
      <c r="IC971" s="19"/>
      <c r="ID971" s="19"/>
      <c r="IE971" s="19"/>
      <c r="IF971" s="19"/>
      <c r="IG971" s="19"/>
      <c r="IH971" s="19"/>
      <c r="II971" s="19"/>
      <c r="IJ971" s="19"/>
      <c r="IK971" s="19"/>
      <c r="IL971" s="19"/>
      <c r="IM971" s="19"/>
      <c r="IN971" s="19"/>
      <c r="IO971" s="19"/>
      <c r="IP971" s="19"/>
      <c r="IQ971" s="19"/>
      <c r="IR971" s="19"/>
      <c r="IS971" s="19"/>
      <c r="IT971" s="19"/>
      <c r="IU971" s="19"/>
      <c r="IV971" s="19"/>
      <c r="IW971" s="19"/>
      <c r="IX971" s="19"/>
      <c r="IY971" s="19"/>
      <c r="IZ971" s="19"/>
      <c r="JA971" s="19"/>
      <c r="JB971" s="19"/>
      <c r="JC971" s="19"/>
      <c r="JD971" s="19"/>
      <c r="JE971" s="19"/>
      <c r="JF971" s="19"/>
      <c r="JG971" s="19"/>
      <c r="JH971" s="19"/>
      <c r="JI971" s="19"/>
      <c r="JJ971" s="19"/>
      <c r="JK971" s="19"/>
      <c r="JL971" s="19"/>
      <c r="JM971" s="19"/>
      <c r="JN971" s="19"/>
      <c r="JO971" s="19"/>
      <c r="JP971" s="19"/>
      <c r="JQ971" s="19"/>
      <c r="JR971" s="19"/>
      <c r="JS971" s="19"/>
      <c r="JT971" s="19"/>
      <c r="JU971" s="19"/>
      <c r="JV971" s="19"/>
      <c r="JW971" s="19"/>
      <c r="JX971" s="19"/>
      <c r="JY971" s="19"/>
      <c r="JZ971" s="19"/>
      <c r="KA971" s="19"/>
      <c r="KB971" s="19"/>
      <c r="KC971" s="19"/>
      <c r="KD971" s="19"/>
      <c r="KE971" s="19"/>
      <c r="KF971" s="19"/>
      <c r="KG971" s="19"/>
      <c r="KH971" s="19"/>
      <c r="KI971" s="19"/>
      <c r="KJ971" s="19"/>
      <c r="KK971" s="19"/>
      <c r="KL971" s="19"/>
      <c r="KM971" s="19"/>
      <c r="KN971" s="19"/>
      <c r="KO971" s="19"/>
      <c r="KP971" s="19"/>
      <c r="KQ971" s="19"/>
      <c r="KR971" s="19"/>
      <c r="KS971" s="19"/>
      <c r="KT971" s="19"/>
      <c r="KU971" s="19"/>
      <c r="KV971" s="19"/>
      <c r="KW971" s="19"/>
      <c r="KX971" s="19"/>
      <c r="KY971" s="19"/>
      <c r="KZ971" s="19"/>
      <c r="LA971" s="19"/>
      <c r="LB971" s="19"/>
      <c r="LC971" s="19"/>
      <c r="LD971" s="19"/>
      <c r="LE971" s="19"/>
      <c r="LF971" s="19"/>
      <c r="LG971" s="19"/>
      <c r="LH971" s="19"/>
      <c r="LI971" s="19"/>
      <c r="LJ971" s="19"/>
      <c r="LK971" s="19"/>
      <c r="LL971" s="19"/>
      <c r="LM971" s="19"/>
      <c r="LN971" s="19"/>
      <c r="LO971" s="19"/>
      <c r="LP971" s="19"/>
      <c r="LQ971" s="19"/>
      <c r="LR971" s="19"/>
      <c r="LS971" s="19"/>
      <c r="LT971" s="19"/>
      <c r="LU971" s="19"/>
      <c r="LV971" s="19"/>
      <c r="LW971" s="19"/>
      <c r="LX971" s="19"/>
      <c r="LY971" s="19"/>
      <c r="LZ971" s="19"/>
      <c r="MA971" s="19"/>
      <c r="MB971" s="19"/>
      <c r="MC971" s="19"/>
      <c r="MD971" s="19"/>
      <c r="ME971" s="19"/>
      <c r="MF971" s="19"/>
      <c r="MG971" s="19"/>
      <c r="MH971" s="19"/>
      <c r="MI971" s="19"/>
      <c r="MJ971" s="19"/>
      <c r="MK971" s="19"/>
      <c r="ML971" s="19"/>
      <c r="MM971" s="19"/>
      <c r="MN971" s="19"/>
      <c r="MO971" s="19"/>
      <c r="MP971" s="19"/>
      <c r="MQ971" s="19"/>
      <c r="MR971" s="19"/>
      <c r="MS971" s="19"/>
      <c r="MT971" s="19"/>
      <c r="MU971" s="19"/>
      <c r="MV971" s="19"/>
      <c r="MW971" s="19"/>
      <c r="MX971" s="19"/>
      <c r="MY971" s="19"/>
      <c r="MZ971" s="19"/>
      <c r="NA971" s="19"/>
      <c r="NB971" s="19"/>
      <c r="NC971" s="19"/>
      <c r="ND971" s="19"/>
      <c r="NE971" s="19"/>
      <c r="NF971" s="19"/>
      <c r="NG971" s="19"/>
      <c r="NH971" s="19"/>
      <c r="NI971" s="19"/>
      <c r="NJ971" s="19"/>
      <c r="NK971" s="19"/>
      <c r="NL971" s="19"/>
      <c r="NM971" s="19"/>
      <c r="NN971" s="19"/>
      <c r="NO971" s="19"/>
      <c r="NP971" s="19"/>
      <c r="NQ971" s="19"/>
      <c r="NR971" s="19"/>
      <c r="NS971" s="19"/>
      <c r="NT971" s="19"/>
      <c r="NU971" s="19"/>
      <c r="NV971" s="19"/>
      <c r="NW971" s="19"/>
      <c r="NX971" s="19"/>
      <c r="NY971" s="19"/>
      <c r="NZ971" s="19"/>
      <c r="OA971" s="19"/>
      <c r="OB971" s="19"/>
      <c r="OC971" s="19"/>
      <c r="OD971" s="19"/>
      <c r="OE971" s="19"/>
      <c r="OF971" s="19"/>
      <c r="OG971" s="19"/>
      <c r="OH971" s="19"/>
      <c r="OI971" s="19"/>
      <c r="OJ971" s="19"/>
      <c r="OK971" s="19"/>
      <c r="OL971" s="19"/>
      <c r="OM971" s="19"/>
      <c r="ON971" s="19"/>
      <c r="OO971" s="19"/>
      <c r="OP971" s="19"/>
      <c r="OQ971" s="19"/>
      <c r="OR971" s="19"/>
      <c r="OS971" s="19"/>
      <c r="OT971" s="19"/>
      <c r="OU971" s="19"/>
      <c r="OV971" s="19"/>
      <c r="OW971" s="19"/>
      <c r="OX971" s="19"/>
      <c r="OY971" s="19"/>
      <c r="OZ971" s="19"/>
      <c r="PA971" s="19"/>
      <c r="PB971" s="19"/>
      <c r="PC971" s="19"/>
      <c r="PD971" s="19"/>
      <c r="PE971" s="19"/>
      <c r="PF971" s="19"/>
      <c r="PG971" s="19"/>
      <c r="PH971" s="19"/>
      <c r="PI971" s="19"/>
      <c r="PJ971" s="19"/>
      <c r="PK971" s="19"/>
      <c r="PL971" s="19"/>
      <c r="PM971" s="19"/>
      <c r="PN971" s="19"/>
      <c r="PO971" s="19"/>
      <c r="PP971" s="19"/>
      <c r="PQ971" s="19"/>
      <c r="PR971" s="19"/>
      <c r="PS971" s="19"/>
      <c r="PT971" s="19"/>
      <c r="PU971" s="19"/>
      <c r="PV971" s="19"/>
      <c r="PW971" s="19"/>
      <c r="PX971" s="19"/>
      <c r="PY971" s="19"/>
      <c r="PZ971" s="19"/>
      <c r="QA971" s="19"/>
      <c r="QB971" s="19"/>
      <c r="QC971" s="19"/>
      <c r="QD971" s="19"/>
      <c r="QE971" s="19"/>
      <c r="QF971" s="19"/>
      <c r="QG971" s="19"/>
      <c r="QH971" s="19"/>
    </row>
    <row r="972" spans="1:450" s="20" customFormat="1" ht="42.75" customHeight="1" x14ac:dyDescent="0.2">
      <c r="A972" s="43" t="s">
        <v>1266</v>
      </c>
      <c r="B972" s="44"/>
      <c r="C972" s="44"/>
      <c r="D972" s="44"/>
      <c r="E972" s="45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60" t="s">
        <v>370</v>
      </c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 t="s">
        <v>77</v>
      </c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84" t="s">
        <v>78</v>
      </c>
      <c r="AZ972" s="84"/>
      <c r="BA972" s="84"/>
      <c r="BB972" s="84"/>
      <c r="BC972" s="84"/>
      <c r="BD972" s="84"/>
      <c r="BE972" s="60" t="s">
        <v>79</v>
      </c>
      <c r="BF972" s="60"/>
      <c r="BG972" s="60"/>
      <c r="BH972" s="60"/>
      <c r="BI972" s="60"/>
      <c r="BJ972" s="60"/>
      <c r="BK972" s="60"/>
      <c r="BL972" s="60"/>
      <c r="BM972" s="60"/>
      <c r="BN972" s="59" t="s">
        <v>74</v>
      </c>
      <c r="BO972" s="62"/>
      <c r="BP972" s="62"/>
      <c r="BQ972" s="62"/>
      <c r="BR972" s="62"/>
      <c r="BS972" s="62"/>
      <c r="BT972" s="62"/>
      <c r="BU972" s="62"/>
      <c r="BV972" s="62"/>
      <c r="BW972" s="62"/>
      <c r="BX972" s="62"/>
      <c r="BY972" s="76" t="s">
        <v>22</v>
      </c>
      <c r="BZ972" s="76"/>
      <c r="CA972" s="76"/>
      <c r="CB972" s="76"/>
      <c r="CC972" s="76"/>
      <c r="CD972" s="76"/>
      <c r="CE972" s="62" t="s">
        <v>80</v>
      </c>
      <c r="CF972" s="62"/>
      <c r="CG972" s="62"/>
      <c r="CH972" s="62"/>
      <c r="CI972" s="62"/>
      <c r="CJ972" s="62"/>
      <c r="CK972" s="62"/>
      <c r="CL972" s="62"/>
      <c r="CM972" s="62"/>
      <c r="CN972" s="61">
        <v>1127600</v>
      </c>
      <c r="CO972" s="61"/>
      <c r="CP972" s="61"/>
      <c r="CQ972" s="61"/>
      <c r="CR972" s="61"/>
      <c r="CS972" s="61"/>
      <c r="CT972" s="61"/>
      <c r="CU972" s="61"/>
      <c r="CV972" s="61"/>
      <c r="CW972" s="61"/>
      <c r="CX972" s="61"/>
      <c r="CY972" s="61"/>
      <c r="CZ972" s="61"/>
      <c r="DA972" s="61"/>
      <c r="DB972" s="59" t="s">
        <v>637</v>
      </c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 t="s">
        <v>647</v>
      </c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62" t="s">
        <v>86</v>
      </c>
      <c r="EA972" s="62"/>
      <c r="EB972" s="62"/>
      <c r="EC972" s="62"/>
      <c r="ED972" s="62"/>
      <c r="EE972" s="62"/>
      <c r="EF972" s="62"/>
      <c r="EG972" s="62"/>
      <c r="EH972" s="62"/>
      <c r="EI972" s="62"/>
      <c r="EJ972" s="62"/>
      <c r="EK972" s="62"/>
      <c r="EL972" s="62" t="s">
        <v>84</v>
      </c>
      <c r="EM972" s="62"/>
      <c r="EN972" s="62"/>
      <c r="EO972" s="62"/>
      <c r="EP972" s="62"/>
      <c r="EQ972" s="62"/>
      <c r="ER972" s="62"/>
      <c r="ES972" s="62"/>
      <c r="ET972" s="62"/>
      <c r="EU972" s="62"/>
      <c r="EV972" s="62"/>
      <c r="EW972" s="62"/>
      <c r="EX972" s="62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  <c r="GO972" s="19"/>
      <c r="GP972" s="19"/>
      <c r="GQ972" s="19"/>
      <c r="GR972" s="19"/>
      <c r="GS972" s="19"/>
      <c r="GT972" s="19"/>
      <c r="GU972" s="19"/>
      <c r="GV972" s="19"/>
      <c r="GW972" s="19"/>
      <c r="GX972" s="19"/>
      <c r="GY972" s="19"/>
      <c r="GZ972" s="19"/>
      <c r="HA972" s="19"/>
      <c r="HB972" s="19"/>
      <c r="HC972" s="19"/>
      <c r="HD972" s="19"/>
      <c r="HE972" s="19"/>
      <c r="HF972" s="19"/>
      <c r="HG972" s="19"/>
      <c r="HH972" s="19"/>
      <c r="HI972" s="19"/>
      <c r="HJ972" s="19"/>
      <c r="HK972" s="19"/>
      <c r="HL972" s="19"/>
      <c r="HM972" s="19"/>
      <c r="HN972" s="19"/>
      <c r="HO972" s="19"/>
      <c r="HP972" s="19"/>
      <c r="HQ972" s="19"/>
      <c r="HR972" s="19"/>
      <c r="HS972" s="19"/>
      <c r="HT972" s="19"/>
      <c r="HU972" s="19"/>
      <c r="HV972" s="19"/>
      <c r="HW972" s="19"/>
      <c r="HX972" s="19"/>
      <c r="HY972" s="19"/>
      <c r="HZ972" s="19"/>
      <c r="IA972" s="19"/>
      <c r="IB972" s="19"/>
      <c r="IC972" s="19"/>
      <c r="ID972" s="19"/>
      <c r="IE972" s="19"/>
      <c r="IF972" s="19"/>
      <c r="IG972" s="19"/>
      <c r="IH972" s="19"/>
      <c r="II972" s="19"/>
      <c r="IJ972" s="19"/>
      <c r="IK972" s="19"/>
      <c r="IL972" s="19"/>
      <c r="IM972" s="19"/>
      <c r="IN972" s="19"/>
      <c r="IO972" s="19"/>
      <c r="IP972" s="19"/>
      <c r="IQ972" s="19"/>
      <c r="IR972" s="19"/>
      <c r="IS972" s="19"/>
      <c r="IT972" s="19"/>
      <c r="IU972" s="19"/>
      <c r="IV972" s="19"/>
      <c r="IW972" s="19"/>
      <c r="IX972" s="19"/>
      <c r="IY972" s="19"/>
      <c r="IZ972" s="19"/>
      <c r="JA972" s="19"/>
      <c r="JB972" s="19"/>
      <c r="JC972" s="19"/>
      <c r="JD972" s="19"/>
      <c r="JE972" s="19"/>
      <c r="JF972" s="19"/>
      <c r="JG972" s="19"/>
      <c r="JH972" s="19"/>
      <c r="JI972" s="19"/>
      <c r="JJ972" s="19"/>
      <c r="JK972" s="19"/>
      <c r="JL972" s="19"/>
      <c r="JM972" s="19"/>
      <c r="JN972" s="19"/>
      <c r="JO972" s="19"/>
      <c r="JP972" s="19"/>
      <c r="JQ972" s="19"/>
      <c r="JR972" s="19"/>
      <c r="JS972" s="19"/>
      <c r="JT972" s="19"/>
      <c r="JU972" s="19"/>
      <c r="JV972" s="19"/>
      <c r="JW972" s="19"/>
      <c r="JX972" s="19"/>
      <c r="JY972" s="19"/>
      <c r="JZ972" s="19"/>
      <c r="KA972" s="19"/>
      <c r="KB972" s="19"/>
      <c r="KC972" s="19"/>
      <c r="KD972" s="19"/>
      <c r="KE972" s="19"/>
      <c r="KF972" s="19"/>
      <c r="KG972" s="19"/>
      <c r="KH972" s="19"/>
      <c r="KI972" s="19"/>
      <c r="KJ972" s="19"/>
      <c r="KK972" s="19"/>
      <c r="KL972" s="19"/>
      <c r="KM972" s="19"/>
      <c r="KN972" s="19"/>
      <c r="KO972" s="19"/>
      <c r="KP972" s="19"/>
      <c r="KQ972" s="19"/>
      <c r="KR972" s="19"/>
      <c r="KS972" s="19"/>
      <c r="KT972" s="19"/>
      <c r="KU972" s="19"/>
      <c r="KV972" s="19"/>
      <c r="KW972" s="19"/>
      <c r="KX972" s="19"/>
      <c r="KY972" s="19"/>
      <c r="KZ972" s="19"/>
      <c r="LA972" s="19"/>
      <c r="LB972" s="19"/>
      <c r="LC972" s="19"/>
      <c r="LD972" s="19"/>
      <c r="LE972" s="19"/>
      <c r="LF972" s="19"/>
      <c r="LG972" s="19"/>
      <c r="LH972" s="19"/>
      <c r="LI972" s="19"/>
      <c r="LJ972" s="19"/>
      <c r="LK972" s="19"/>
      <c r="LL972" s="19"/>
      <c r="LM972" s="19"/>
      <c r="LN972" s="19"/>
      <c r="LO972" s="19"/>
      <c r="LP972" s="19"/>
      <c r="LQ972" s="19"/>
      <c r="LR972" s="19"/>
      <c r="LS972" s="19"/>
      <c r="LT972" s="19"/>
      <c r="LU972" s="19"/>
      <c r="LV972" s="19"/>
      <c r="LW972" s="19"/>
      <c r="LX972" s="19"/>
      <c r="LY972" s="19"/>
      <c r="LZ972" s="19"/>
      <c r="MA972" s="19"/>
      <c r="MB972" s="19"/>
      <c r="MC972" s="19"/>
      <c r="MD972" s="19"/>
      <c r="ME972" s="19"/>
      <c r="MF972" s="19"/>
      <c r="MG972" s="19"/>
      <c r="MH972" s="19"/>
      <c r="MI972" s="19"/>
      <c r="MJ972" s="19"/>
      <c r="MK972" s="19"/>
      <c r="ML972" s="19"/>
      <c r="MM972" s="19"/>
      <c r="MN972" s="19"/>
      <c r="MO972" s="19"/>
      <c r="MP972" s="19"/>
      <c r="MQ972" s="19"/>
      <c r="MR972" s="19"/>
      <c r="MS972" s="19"/>
      <c r="MT972" s="19"/>
      <c r="MU972" s="19"/>
      <c r="MV972" s="19"/>
      <c r="MW972" s="19"/>
      <c r="MX972" s="19"/>
      <c r="MY972" s="19"/>
      <c r="MZ972" s="19"/>
      <c r="NA972" s="19"/>
      <c r="NB972" s="19"/>
      <c r="NC972" s="19"/>
      <c r="ND972" s="19"/>
      <c r="NE972" s="19"/>
      <c r="NF972" s="19"/>
      <c r="NG972" s="19"/>
      <c r="NH972" s="19"/>
      <c r="NI972" s="19"/>
      <c r="NJ972" s="19"/>
      <c r="NK972" s="19"/>
      <c r="NL972" s="19"/>
      <c r="NM972" s="19"/>
      <c r="NN972" s="19"/>
      <c r="NO972" s="19"/>
      <c r="NP972" s="19"/>
      <c r="NQ972" s="19"/>
      <c r="NR972" s="19"/>
      <c r="NS972" s="19"/>
      <c r="NT972" s="19"/>
      <c r="NU972" s="19"/>
      <c r="NV972" s="19"/>
      <c r="NW972" s="19"/>
      <c r="NX972" s="19"/>
      <c r="NY972" s="19"/>
      <c r="NZ972" s="19"/>
      <c r="OA972" s="19"/>
      <c r="OB972" s="19"/>
      <c r="OC972" s="19"/>
      <c r="OD972" s="19"/>
      <c r="OE972" s="19"/>
      <c r="OF972" s="19"/>
      <c r="OG972" s="19"/>
      <c r="OH972" s="19"/>
      <c r="OI972" s="19"/>
      <c r="OJ972" s="19"/>
      <c r="OK972" s="19"/>
      <c r="OL972" s="19"/>
      <c r="OM972" s="19"/>
      <c r="ON972" s="19"/>
      <c r="OO972" s="19"/>
      <c r="OP972" s="19"/>
      <c r="OQ972" s="19"/>
      <c r="OR972" s="19"/>
      <c r="OS972" s="19"/>
      <c r="OT972" s="19"/>
      <c r="OU972" s="19"/>
      <c r="OV972" s="19"/>
      <c r="OW972" s="19"/>
      <c r="OX972" s="19"/>
      <c r="OY972" s="19"/>
      <c r="OZ972" s="19"/>
      <c r="PA972" s="19"/>
      <c r="PB972" s="19"/>
      <c r="PC972" s="19"/>
      <c r="PD972" s="19"/>
      <c r="PE972" s="19"/>
      <c r="PF972" s="19"/>
      <c r="PG972" s="19"/>
      <c r="PH972" s="19"/>
      <c r="PI972" s="19"/>
      <c r="PJ972" s="19"/>
      <c r="PK972" s="19"/>
      <c r="PL972" s="19"/>
      <c r="PM972" s="19"/>
      <c r="PN972" s="19"/>
      <c r="PO972" s="19"/>
      <c r="PP972" s="19"/>
      <c r="PQ972" s="19"/>
      <c r="PR972" s="19"/>
      <c r="PS972" s="19"/>
      <c r="PT972" s="19"/>
      <c r="PU972" s="19"/>
      <c r="PV972" s="19"/>
      <c r="PW972" s="19"/>
      <c r="PX972" s="19"/>
      <c r="PY972" s="19"/>
      <c r="PZ972" s="19"/>
      <c r="QA972" s="19"/>
      <c r="QB972" s="19"/>
      <c r="QC972" s="19"/>
      <c r="QD972" s="19"/>
      <c r="QE972" s="19"/>
      <c r="QF972" s="19"/>
      <c r="QG972" s="19"/>
      <c r="QH972" s="19"/>
    </row>
    <row r="973" spans="1:450" s="20" customFormat="1" ht="42.75" customHeight="1" x14ac:dyDescent="0.2">
      <c r="A973" s="43" t="s">
        <v>1267</v>
      </c>
      <c r="B973" s="44"/>
      <c r="C973" s="44"/>
      <c r="D973" s="44"/>
      <c r="E973" s="45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60" t="s">
        <v>627</v>
      </c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 t="s">
        <v>77</v>
      </c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59" t="s">
        <v>94</v>
      </c>
      <c r="AZ973" s="59"/>
      <c r="BA973" s="59"/>
      <c r="BB973" s="59"/>
      <c r="BC973" s="59"/>
      <c r="BD973" s="59"/>
      <c r="BE973" s="60" t="s">
        <v>95</v>
      </c>
      <c r="BF973" s="60"/>
      <c r="BG973" s="60"/>
      <c r="BH973" s="60"/>
      <c r="BI973" s="60"/>
      <c r="BJ973" s="60"/>
      <c r="BK973" s="60"/>
      <c r="BL973" s="60"/>
      <c r="BM973" s="60"/>
      <c r="BN973" s="62">
        <v>202</v>
      </c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80">
        <v>71701000</v>
      </c>
      <c r="BZ973" s="76"/>
      <c r="CA973" s="76"/>
      <c r="CB973" s="76"/>
      <c r="CC973" s="76"/>
      <c r="CD973" s="76"/>
      <c r="CE973" s="62" t="s">
        <v>80</v>
      </c>
      <c r="CF973" s="62"/>
      <c r="CG973" s="62"/>
      <c r="CH973" s="62"/>
      <c r="CI973" s="62"/>
      <c r="CJ973" s="62"/>
      <c r="CK973" s="62"/>
      <c r="CL973" s="62"/>
      <c r="CM973" s="62"/>
      <c r="CN973" s="61">
        <v>415000</v>
      </c>
      <c r="CO973" s="61"/>
      <c r="CP973" s="61"/>
      <c r="CQ973" s="61"/>
      <c r="CR973" s="61"/>
      <c r="CS973" s="61"/>
      <c r="CT973" s="61"/>
      <c r="CU973" s="61"/>
      <c r="CV973" s="61"/>
      <c r="CW973" s="61"/>
      <c r="CX973" s="61"/>
      <c r="CY973" s="61"/>
      <c r="CZ973" s="61"/>
      <c r="DA973" s="61"/>
      <c r="DB973" s="59" t="s">
        <v>637</v>
      </c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 t="s">
        <v>647</v>
      </c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62" t="s">
        <v>86</v>
      </c>
      <c r="EA973" s="62"/>
      <c r="EB973" s="62"/>
      <c r="EC973" s="62"/>
      <c r="ED973" s="62"/>
      <c r="EE973" s="62"/>
      <c r="EF973" s="62"/>
      <c r="EG973" s="62"/>
      <c r="EH973" s="62"/>
      <c r="EI973" s="62"/>
      <c r="EJ973" s="62"/>
      <c r="EK973" s="62"/>
      <c r="EL973" s="62" t="s">
        <v>84</v>
      </c>
      <c r="EM973" s="62"/>
      <c r="EN973" s="62"/>
      <c r="EO973" s="62"/>
      <c r="EP973" s="62"/>
      <c r="EQ973" s="62"/>
      <c r="ER973" s="62"/>
      <c r="ES973" s="62"/>
      <c r="ET973" s="62"/>
      <c r="EU973" s="62"/>
      <c r="EV973" s="62"/>
      <c r="EW973" s="62"/>
      <c r="EX973" s="62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  <c r="GO973" s="19"/>
      <c r="GP973" s="19"/>
      <c r="GQ973" s="19"/>
      <c r="GR973" s="19"/>
      <c r="GS973" s="19"/>
      <c r="GT973" s="19"/>
      <c r="GU973" s="19"/>
      <c r="GV973" s="19"/>
      <c r="GW973" s="19"/>
      <c r="GX973" s="19"/>
      <c r="GY973" s="19"/>
      <c r="GZ973" s="19"/>
      <c r="HA973" s="19"/>
      <c r="HB973" s="19"/>
      <c r="HC973" s="19"/>
      <c r="HD973" s="19"/>
      <c r="HE973" s="19"/>
      <c r="HF973" s="19"/>
      <c r="HG973" s="19"/>
      <c r="HH973" s="19"/>
      <c r="HI973" s="19"/>
      <c r="HJ973" s="19"/>
      <c r="HK973" s="19"/>
      <c r="HL973" s="19"/>
      <c r="HM973" s="19"/>
      <c r="HN973" s="19"/>
      <c r="HO973" s="19"/>
      <c r="HP973" s="19"/>
      <c r="HQ973" s="19"/>
      <c r="HR973" s="19"/>
      <c r="HS973" s="19"/>
      <c r="HT973" s="19"/>
      <c r="HU973" s="19"/>
      <c r="HV973" s="19"/>
      <c r="HW973" s="19"/>
      <c r="HX973" s="19"/>
      <c r="HY973" s="19"/>
      <c r="HZ973" s="19"/>
      <c r="IA973" s="19"/>
      <c r="IB973" s="19"/>
      <c r="IC973" s="19"/>
      <c r="ID973" s="19"/>
      <c r="IE973" s="19"/>
      <c r="IF973" s="19"/>
      <c r="IG973" s="19"/>
      <c r="IH973" s="19"/>
      <c r="II973" s="19"/>
      <c r="IJ973" s="19"/>
      <c r="IK973" s="19"/>
      <c r="IL973" s="19"/>
      <c r="IM973" s="19"/>
      <c r="IN973" s="19"/>
      <c r="IO973" s="19"/>
      <c r="IP973" s="19"/>
      <c r="IQ973" s="19"/>
      <c r="IR973" s="19"/>
      <c r="IS973" s="19"/>
      <c r="IT973" s="19"/>
      <c r="IU973" s="19"/>
      <c r="IV973" s="19"/>
      <c r="IW973" s="19"/>
      <c r="IX973" s="19"/>
      <c r="IY973" s="19"/>
      <c r="IZ973" s="19"/>
      <c r="JA973" s="19"/>
      <c r="JB973" s="19"/>
      <c r="JC973" s="19"/>
      <c r="JD973" s="19"/>
      <c r="JE973" s="19"/>
      <c r="JF973" s="19"/>
      <c r="JG973" s="19"/>
      <c r="JH973" s="19"/>
      <c r="JI973" s="19"/>
      <c r="JJ973" s="19"/>
      <c r="JK973" s="19"/>
      <c r="JL973" s="19"/>
      <c r="JM973" s="19"/>
      <c r="JN973" s="19"/>
      <c r="JO973" s="19"/>
      <c r="JP973" s="19"/>
      <c r="JQ973" s="19"/>
      <c r="JR973" s="19"/>
      <c r="JS973" s="19"/>
      <c r="JT973" s="19"/>
      <c r="JU973" s="19"/>
      <c r="JV973" s="19"/>
      <c r="JW973" s="19"/>
      <c r="JX973" s="19"/>
      <c r="JY973" s="19"/>
      <c r="JZ973" s="19"/>
      <c r="KA973" s="19"/>
      <c r="KB973" s="19"/>
      <c r="KC973" s="19"/>
      <c r="KD973" s="19"/>
      <c r="KE973" s="19"/>
      <c r="KF973" s="19"/>
      <c r="KG973" s="19"/>
      <c r="KH973" s="19"/>
      <c r="KI973" s="19"/>
      <c r="KJ973" s="19"/>
      <c r="KK973" s="19"/>
      <c r="KL973" s="19"/>
      <c r="KM973" s="19"/>
      <c r="KN973" s="19"/>
      <c r="KO973" s="19"/>
      <c r="KP973" s="19"/>
      <c r="KQ973" s="19"/>
      <c r="KR973" s="19"/>
      <c r="KS973" s="19"/>
      <c r="KT973" s="19"/>
      <c r="KU973" s="19"/>
      <c r="KV973" s="19"/>
      <c r="KW973" s="19"/>
      <c r="KX973" s="19"/>
      <c r="KY973" s="19"/>
      <c r="KZ973" s="19"/>
      <c r="LA973" s="19"/>
      <c r="LB973" s="19"/>
      <c r="LC973" s="19"/>
      <c r="LD973" s="19"/>
      <c r="LE973" s="19"/>
      <c r="LF973" s="19"/>
      <c r="LG973" s="19"/>
      <c r="LH973" s="19"/>
      <c r="LI973" s="19"/>
      <c r="LJ973" s="19"/>
      <c r="LK973" s="19"/>
      <c r="LL973" s="19"/>
      <c r="LM973" s="19"/>
      <c r="LN973" s="19"/>
      <c r="LO973" s="19"/>
      <c r="LP973" s="19"/>
      <c r="LQ973" s="19"/>
      <c r="LR973" s="19"/>
      <c r="LS973" s="19"/>
      <c r="LT973" s="19"/>
      <c r="LU973" s="19"/>
      <c r="LV973" s="19"/>
      <c r="LW973" s="19"/>
      <c r="LX973" s="19"/>
      <c r="LY973" s="19"/>
      <c r="LZ973" s="19"/>
      <c r="MA973" s="19"/>
      <c r="MB973" s="19"/>
      <c r="MC973" s="19"/>
      <c r="MD973" s="19"/>
      <c r="ME973" s="19"/>
      <c r="MF973" s="19"/>
      <c r="MG973" s="19"/>
      <c r="MH973" s="19"/>
      <c r="MI973" s="19"/>
      <c r="MJ973" s="19"/>
      <c r="MK973" s="19"/>
      <c r="ML973" s="19"/>
      <c r="MM973" s="19"/>
      <c r="MN973" s="19"/>
      <c r="MO973" s="19"/>
      <c r="MP973" s="19"/>
      <c r="MQ973" s="19"/>
      <c r="MR973" s="19"/>
      <c r="MS973" s="19"/>
      <c r="MT973" s="19"/>
      <c r="MU973" s="19"/>
      <c r="MV973" s="19"/>
      <c r="MW973" s="19"/>
      <c r="MX973" s="19"/>
      <c r="MY973" s="19"/>
      <c r="MZ973" s="19"/>
      <c r="NA973" s="19"/>
      <c r="NB973" s="19"/>
      <c r="NC973" s="19"/>
      <c r="ND973" s="19"/>
      <c r="NE973" s="19"/>
      <c r="NF973" s="19"/>
      <c r="NG973" s="19"/>
      <c r="NH973" s="19"/>
      <c r="NI973" s="19"/>
      <c r="NJ973" s="19"/>
      <c r="NK973" s="19"/>
      <c r="NL973" s="19"/>
      <c r="NM973" s="19"/>
      <c r="NN973" s="19"/>
      <c r="NO973" s="19"/>
      <c r="NP973" s="19"/>
      <c r="NQ973" s="19"/>
      <c r="NR973" s="19"/>
      <c r="NS973" s="19"/>
      <c r="NT973" s="19"/>
      <c r="NU973" s="19"/>
      <c r="NV973" s="19"/>
      <c r="NW973" s="19"/>
      <c r="NX973" s="19"/>
      <c r="NY973" s="19"/>
      <c r="NZ973" s="19"/>
      <c r="OA973" s="19"/>
      <c r="OB973" s="19"/>
      <c r="OC973" s="19"/>
      <c r="OD973" s="19"/>
      <c r="OE973" s="19"/>
      <c r="OF973" s="19"/>
      <c r="OG973" s="19"/>
      <c r="OH973" s="19"/>
      <c r="OI973" s="19"/>
      <c r="OJ973" s="19"/>
      <c r="OK973" s="19"/>
      <c r="OL973" s="19"/>
      <c r="OM973" s="19"/>
      <c r="ON973" s="19"/>
      <c r="OO973" s="19"/>
      <c r="OP973" s="19"/>
      <c r="OQ973" s="19"/>
      <c r="OR973" s="19"/>
      <c r="OS973" s="19"/>
      <c r="OT973" s="19"/>
      <c r="OU973" s="19"/>
      <c r="OV973" s="19"/>
      <c r="OW973" s="19"/>
      <c r="OX973" s="19"/>
      <c r="OY973" s="19"/>
      <c r="OZ973" s="19"/>
      <c r="PA973" s="19"/>
      <c r="PB973" s="19"/>
      <c r="PC973" s="19"/>
      <c r="PD973" s="19"/>
      <c r="PE973" s="19"/>
      <c r="PF973" s="19"/>
      <c r="PG973" s="19"/>
      <c r="PH973" s="19"/>
      <c r="PI973" s="19"/>
      <c r="PJ973" s="19"/>
      <c r="PK973" s="19"/>
      <c r="PL973" s="19"/>
      <c r="PM973" s="19"/>
      <c r="PN973" s="19"/>
      <c r="PO973" s="19"/>
      <c r="PP973" s="19"/>
      <c r="PQ973" s="19"/>
      <c r="PR973" s="19"/>
      <c r="PS973" s="19"/>
      <c r="PT973" s="19"/>
      <c r="PU973" s="19"/>
      <c r="PV973" s="19"/>
      <c r="PW973" s="19"/>
      <c r="PX973" s="19"/>
      <c r="PY973" s="19"/>
      <c r="PZ973" s="19"/>
      <c r="QA973" s="19"/>
      <c r="QB973" s="19"/>
      <c r="QC973" s="19"/>
      <c r="QD973" s="19"/>
      <c r="QE973" s="19"/>
      <c r="QF973" s="19"/>
      <c r="QG973" s="19"/>
      <c r="QH973" s="19"/>
    </row>
    <row r="974" spans="1:450" s="20" customFormat="1" ht="44.25" customHeight="1" x14ac:dyDescent="0.2">
      <c r="A974" s="43" t="s">
        <v>1268</v>
      </c>
      <c r="B974" s="44"/>
      <c r="C974" s="44"/>
      <c r="D974" s="44"/>
      <c r="E974" s="45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60" t="s">
        <v>628</v>
      </c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 t="s">
        <v>77</v>
      </c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59" t="s">
        <v>94</v>
      </c>
      <c r="AZ974" s="59"/>
      <c r="BA974" s="59"/>
      <c r="BB974" s="59"/>
      <c r="BC974" s="59"/>
      <c r="BD974" s="59"/>
      <c r="BE974" s="60" t="s">
        <v>95</v>
      </c>
      <c r="BF974" s="60"/>
      <c r="BG974" s="60"/>
      <c r="BH974" s="60"/>
      <c r="BI974" s="60"/>
      <c r="BJ974" s="60"/>
      <c r="BK974" s="60"/>
      <c r="BL974" s="60"/>
      <c r="BM974" s="60"/>
      <c r="BN974" s="62">
        <v>62</v>
      </c>
      <c r="BO974" s="62"/>
      <c r="BP974" s="62"/>
      <c r="BQ974" s="62"/>
      <c r="BR974" s="62"/>
      <c r="BS974" s="62"/>
      <c r="BT974" s="62"/>
      <c r="BU974" s="62"/>
      <c r="BV974" s="62"/>
      <c r="BW974" s="62"/>
      <c r="BX974" s="62"/>
      <c r="BY974" s="80">
        <v>71701000</v>
      </c>
      <c r="BZ974" s="76"/>
      <c r="CA974" s="76"/>
      <c r="CB974" s="76"/>
      <c r="CC974" s="76"/>
      <c r="CD974" s="76"/>
      <c r="CE974" s="62" t="s">
        <v>80</v>
      </c>
      <c r="CF974" s="62"/>
      <c r="CG974" s="62"/>
      <c r="CH974" s="62"/>
      <c r="CI974" s="62"/>
      <c r="CJ974" s="62"/>
      <c r="CK974" s="62"/>
      <c r="CL974" s="62"/>
      <c r="CM974" s="62"/>
      <c r="CN974" s="61">
        <v>570000</v>
      </c>
      <c r="CO974" s="61"/>
      <c r="CP974" s="61"/>
      <c r="CQ974" s="61"/>
      <c r="CR974" s="61"/>
      <c r="CS974" s="61"/>
      <c r="CT974" s="61"/>
      <c r="CU974" s="61"/>
      <c r="CV974" s="61"/>
      <c r="CW974" s="61"/>
      <c r="CX974" s="61"/>
      <c r="CY974" s="61"/>
      <c r="CZ974" s="61"/>
      <c r="DA974" s="61"/>
      <c r="DB974" s="59" t="s">
        <v>637</v>
      </c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 t="s">
        <v>647</v>
      </c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62" t="s">
        <v>86</v>
      </c>
      <c r="EA974" s="62"/>
      <c r="EB974" s="62"/>
      <c r="EC974" s="62"/>
      <c r="ED974" s="62"/>
      <c r="EE974" s="62"/>
      <c r="EF974" s="62"/>
      <c r="EG974" s="62"/>
      <c r="EH974" s="62"/>
      <c r="EI974" s="62"/>
      <c r="EJ974" s="62"/>
      <c r="EK974" s="62"/>
      <c r="EL974" s="62" t="s">
        <v>84</v>
      </c>
      <c r="EM974" s="62"/>
      <c r="EN974" s="62"/>
      <c r="EO974" s="62"/>
      <c r="EP974" s="62"/>
      <c r="EQ974" s="62"/>
      <c r="ER974" s="62"/>
      <c r="ES974" s="62"/>
      <c r="ET974" s="62"/>
      <c r="EU974" s="62"/>
      <c r="EV974" s="62"/>
      <c r="EW974" s="62"/>
      <c r="EX974" s="62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  <c r="GO974" s="19"/>
      <c r="GP974" s="19"/>
      <c r="GQ974" s="19"/>
      <c r="GR974" s="19"/>
      <c r="GS974" s="19"/>
      <c r="GT974" s="19"/>
      <c r="GU974" s="19"/>
      <c r="GV974" s="19"/>
      <c r="GW974" s="19"/>
      <c r="GX974" s="19"/>
      <c r="GY974" s="19"/>
      <c r="GZ974" s="19"/>
      <c r="HA974" s="19"/>
      <c r="HB974" s="19"/>
      <c r="HC974" s="19"/>
      <c r="HD974" s="19"/>
      <c r="HE974" s="19"/>
      <c r="HF974" s="19"/>
      <c r="HG974" s="19"/>
      <c r="HH974" s="19"/>
      <c r="HI974" s="19"/>
      <c r="HJ974" s="19"/>
      <c r="HK974" s="19"/>
      <c r="HL974" s="19"/>
      <c r="HM974" s="19"/>
      <c r="HN974" s="19"/>
      <c r="HO974" s="19"/>
      <c r="HP974" s="19"/>
      <c r="HQ974" s="19"/>
      <c r="HR974" s="19"/>
      <c r="HS974" s="19"/>
      <c r="HT974" s="19"/>
      <c r="HU974" s="19"/>
      <c r="HV974" s="19"/>
      <c r="HW974" s="19"/>
      <c r="HX974" s="19"/>
      <c r="HY974" s="19"/>
      <c r="HZ974" s="19"/>
      <c r="IA974" s="19"/>
      <c r="IB974" s="19"/>
      <c r="IC974" s="19"/>
      <c r="ID974" s="19"/>
      <c r="IE974" s="19"/>
      <c r="IF974" s="19"/>
      <c r="IG974" s="19"/>
      <c r="IH974" s="19"/>
      <c r="II974" s="19"/>
      <c r="IJ974" s="19"/>
      <c r="IK974" s="19"/>
      <c r="IL974" s="19"/>
      <c r="IM974" s="19"/>
      <c r="IN974" s="19"/>
      <c r="IO974" s="19"/>
      <c r="IP974" s="19"/>
      <c r="IQ974" s="19"/>
      <c r="IR974" s="19"/>
      <c r="IS974" s="19"/>
      <c r="IT974" s="19"/>
      <c r="IU974" s="19"/>
      <c r="IV974" s="19"/>
      <c r="IW974" s="19"/>
      <c r="IX974" s="19"/>
      <c r="IY974" s="19"/>
      <c r="IZ974" s="19"/>
      <c r="JA974" s="19"/>
      <c r="JB974" s="19"/>
      <c r="JC974" s="19"/>
      <c r="JD974" s="19"/>
      <c r="JE974" s="19"/>
      <c r="JF974" s="19"/>
      <c r="JG974" s="19"/>
      <c r="JH974" s="19"/>
      <c r="JI974" s="19"/>
      <c r="JJ974" s="19"/>
      <c r="JK974" s="19"/>
      <c r="JL974" s="19"/>
      <c r="JM974" s="19"/>
      <c r="JN974" s="19"/>
      <c r="JO974" s="19"/>
      <c r="JP974" s="19"/>
      <c r="JQ974" s="19"/>
      <c r="JR974" s="19"/>
      <c r="JS974" s="19"/>
      <c r="JT974" s="19"/>
      <c r="JU974" s="19"/>
      <c r="JV974" s="19"/>
      <c r="JW974" s="19"/>
      <c r="JX974" s="19"/>
      <c r="JY974" s="19"/>
      <c r="JZ974" s="19"/>
      <c r="KA974" s="19"/>
      <c r="KB974" s="19"/>
      <c r="KC974" s="19"/>
      <c r="KD974" s="19"/>
      <c r="KE974" s="19"/>
      <c r="KF974" s="19"/>
      <c r="KG974" s="19"/>
      <c r="KH974" s="19"/>
      <c r="KI974" s="19"/>
      <c r="KJ974" s="19"/>
      <c r="KK974" s="19"/>
      <c r="KL974" s="19"/>
      <c r="KM974" s="19"/>
      <c r="KN974" s="19"/>
      <c r="KO974" s="19"/>
      <c r="KP974" s="19"/>
      <c r="KQ974" s="19"/>
      <c r="KR974" s="19"/>
      <c r="KS974" s="19"/>
      <c r="KT974" s="19"/>
      <c r="KU974" s="19"/>
      <c r="KV974" s="19"/>
      <c r="KW974" s="19"/>
      <c r="KX974" s="19"/>
      <c r="KY974" s="19"/>
      <c r="KZ974" s="19"/>
      <c r="LA974" s="19"/>
      <c r="LB974" s="19"/>
      <c r="LC974" s="19"/>
      <c r="LD974" s="19"/>
      <c r="LE974" s="19"/>
      <c r="LF974" s="19"/>
      <c r="LG974" s="19"/>
      <c r="LH974" s="19"/>
      <c r="LI974" s="19"/>
      <c r="LJ974" s="19"/>
      <c r="LK974" s="19"/>
      <c r="LL974" s="19"/>
      <c r="LM974" s="19"/>
      <c r="LN974" s="19"/>
      <c r="LO974" s="19"/>
      <c r="LP974" s="19"/>
      <c r="LQ974" s="19"/>
      <c r="LR974" s="19"/>
      <c r="LS974" s="19"/>
      <c r="LT974" s="19"/>
      <c r="LU974" s="19"/>
      <c r="LV974" s="19"/>
      <c r="LW974" s="19"/>
      <c r="LX974" s="19"/>
      <c r="LY974" s="19"/>
      <c r="LZ974" s="19"/>
      <c r="MA974" s="19"/>
      <c r="MB974" s="19"/>
      <c r="MC974" s="19"/>
      <c r="MD974" s="19"/>
      <c r="ME974" s="19"/>
      <c r="MF974" s="19"/>
      <c r="MG974" s="19"/>
      <c r="MH974" s="19"/>
      <c r="MI974" s="19"/>
      <c r="MJ974" s="19"/>
      <c r="MK974" s="19"/>
      <c r="ML974" s="19"/>
      <c r="MM974" s="19"/>
      <c r="MN974" s="19"/>
      <c r="MO974" s="19"/>
      <c r="MP974" s="19"/>
      <c r="MQ974" s="19"/>
      <c r="MR974" s="19"/>
      <c r="MS974" s="19"/>
      <c r="MT974" s="19"/>
      <c r="MU974" s="19"/>
      <c r="MV974" s="19"/>
      <c r="MW974" s="19"/>
      <c r="MX974" s="19"/>
      <c r="MY974" s="19"/>
      <c r="MZ974" s="19"/>
      <c r="NA974" s="19"/>
      <c r="NB974" s="19"/>
      <c r="NC974" s="19"/>
      <c r="ND974" s="19"/>
      <c r="NE974" s="19"/>
      <c r="NF974" s="19"/>
      <c r="NG974" s="19"/>
      <c r="NH974" s="19"/>
      <c r="NI974" s="19"/>
      <c r="NJ974" s="19"/>
      <c r="NK974" s="19"/>
      <c r="NL974" s="19"/>
      <c r="NM974" s="19"/>
      <c r="NN974" s="19"/>
      <c r="NO974" s="19"/>
      <c r="NP974" s="19"/>
      <c r="NQ974" s="19"/>
      <c r="NR974" s="19"/>
      <c r="NS974" s="19"/>
      <c r="NT974" s="19"/>
      <c r="NU974" s="19"/>
      <c r="NV974" s="19"/>
      <c r="NW974" s="19"/>
      <c r="NX974" s="19"/>
      <c r="NY974" s="19"/>
      <c r="NZ974" s="19"/>
      <c r="OA974" s="19"/>
      <c r="OB974" s="19"/>
      <c r="OC974" s="19"/>
      <c r="OD974" s="19"/>
      <c r="OE974" s="19"/>
      <c r="OF974" s="19"/>
      <c r="OG974" s="19"/>
      <c r="OH974" s="19"/>
      <c r="OI974" s="19"/>
      <c r="OJ974" s="19"/>
      <c r="OK974" s="19"/>
      <c r="OL974" s="19"/>
      <c r="OM974" s="19"/>
      <c r="ON974" s="19"/>
      <c r="OO974" s="19"/>
      <c r="OP974" s="19"/>
      <c r="OQ974" s="19"/>
      <c r="OR974" s="19"/>
      <c r="OS974" s="19"/>
      <c r="OT974" s="19"/>
      <c r="OU974" s="19"/>
      <c r="OV974" s="19"/>
      <c r="OW974" s="19"/>
      <c r="OX974" s="19"/>
      <c r="OY974" s="19"/>
      <c r="OZ974" s="19"/>
      <c r="PA974" s="19"/>
      <c r="PB974" s="19"/>
      <c r="PC974" s="19"/>
      <c r="PD974" s="19"/>
      <c r="PE974" s="19"/>
      <c r="PF974" s="19"/>
      <c r="PG974" s="19"/>
      <c r="PH974" s="19"/>
      <c r="PI974" s="19"/>
      <c r="PJ974" s="19"/>
      <c r="PK974" s="19"/>
      <c r="PL974" s="19"/>
      <c r="PM974" s="19"/>
      <c r="PN974" s="19"/>
      <c r="PO974" s="19"/>
      <c r="PP974" s="19"/>
      <c r="PQ974" s="19"/>
      <c r="PR974" s="19"/>
      <c r="PS974" s="19"/>
      <c r="PT974" s="19"/>
      <c r="PU974" s="19"/>
      <c r="PV974" s="19"/>
      <c r="PW974" s="19"/>
      <c r="PX974" s="19"/>
      <c r="PY974" s="19"/>
      <c r="PZ974" s="19"/>
      <c r="QA974" s="19"/>
      <c r="QB974" s="19"/>
      <c r="QC974" s="19"/>
      <c r="QD974" s="19"/>
      <c r="QE974" s="19"/>
      <c r="QF974" s="19"/>
      <c r="QG974" s="19"/>
      <c r="QH974" s="19"/>
    </row>
    <row r="975" spans="1:450" s="20" customFormat="1" ht="44.25" customHeight="1" x14ac:dyDescent="0.2">
      <c r="A975" s="43" t="s">
        <v>1269</v>
      </c>
      <c r="B975" s="44"/>
      <c r="C975" s="44"/>
      <c r="D975" s="44"/>
      <c r="E975" s="45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60" t="s">
        <v>568</v>
      </c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 t="s">
        <v>77</v>
      </c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84" t="s">
        <v>146</v>
      </c>
      <c r="AZ975" s="84"/>
      <c r="BA975" s="84"/>
      <c r="BB975" s="84"/>
      <c r="BC975" s="84"/>
      <c r="BD975" s="84"/>
      <c r="BE975" s="60" t="s">
        <v>146</v>
      </c>
      <c r="BF975" s="60"/>
      <c r="BG975" s="60"/>
      <c r="BH975" s="60"/>
      <c r="BI975" s="60"/>
      <c r="BJ975" s="60"/>
      <c r="BK975" s="60"/>
      <c r="BL975" s="60"/>
      <c r="BM975" s="60"/>
      <c r="BN975" s="81">
        <v>270</v>
      </c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0">
        <v>71701000</v>
      </c>
      <c r="BZ975" s="76"/>
      <c r="CA975" s="76"/>
      <c r="CB975" s="76"/>
      <c r="CC975" s="76"/>
      <c r="CD975" s="76"/>
      <c r="CE975" s="62" t="s">
        <v>80</v>
      </c>
      <c r="CF975" s="62"/>
      <c r="CG975" s="62"/>
      <c r="CH975" s="62"/>
      <c r="CI975" s="62"/>
      <c r="CJ975" s="62"/>
      <c r="CK975" s="62"/>
      <c r="CL975" s="62"/>
      <c r="CM975" s="62"/>
      <c r="CN975" s="61">
        <v>5250000</v>
      </c>
      <c r="CO975" s="61"/>
      <c r="CP975" s="61"/>
      <c r="CQ975" s="61"/>
      <c r="CR975" s="61"/>
      <c r="CS975" s="61"/>
      <c r="CT975" s="61"/>
      <c r="CU975" s="61"/>
      <c r="CV975" s="61"/>
      <c r="CW975" s="61"/>
      <c r="CX975" s="61"/>
      <c r="CY975" s="61"/>
      <c r="CZ975" s="61"/>
      <c r="DA975" s="61"/>
      <c r="DB975" s="59" t="s">
        <v>637</v>
      </c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 t="s">
        <v>647</v>
      </c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62" t="s">
        <v>102</v>
      </c>
      <c r="EA975" s="62"/>
      <c r="EB975" s="62"/>
      <c r="EC975" s="62"/>
      <c r="ED975" s="62"/>
      <c r="EE975" s="62"/>
      <c r="EF975" s="62"/>
      <c r="EG975" s="62"/>
      <c r="EH975" s="62"/>
      <c r="EI975" s="62"/>
      <c r="EJ975" s="62"/>
      <c r="EK975" s="62"/>
      <c r="EL975" s="62" t="s">
        <v>103</v>
      </c>
      <c r="EM975" s="62"/>
      <c r="EN975" s="62"/>
      <c r="EO975" s="62"/>
      <c r="EP975" s="62"/>
      <c r="EQ975" s="62"/>
      <c r="ER975" s="62"/>
      <c r="ES975" s="62"/>
      <c r="ET975" s="62"/>
      <c r="EU975" s="62"/>
      <c r="EV975" s="62"/>
      <c r="EW975" s="62"/>
      <c r="EX975" s="62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  <c r="GO975" s="19"/>
      <c r="GP975" s="19"/>
      <c r="GQ975" s="19"/>
      <c r="GR975" s="19"/>
      <c r="GS975" s="19"/>
      <c r="GT975" s="19"/>
      <c r="GU975" s="19"/>
      <c r="GV975" s="19"/>
      <c r="GW975" s="19"/>
      <c r="GX975" s="19"/>
      <c r="GY975" s="19"/>
      <c r="GZ975" s="19"/>
      <c r="HA975" s="19"/>
      <c r="HB975" s="19"/>
      <c r="HC975" s="19"/>
      <c r="HD975" s="19"/>
      <c r="HE975" s="19"/>
      <c r="HF975" s="19"/>
      <c r="HG975" s="19"/>
      <c r="HH975" s="19"/>
      <c r="HI975" s="19"/>
      <c r="HJ975" s="19"/>
      <c r="HK975" s="19"/>
      <c r="HL975" s="19"/>
      <c r="HM975" s="19"/>
      <c r="HN975" s="19"/>
      <c r="HO975" s="19"/>
      <c r="HP975" s="19"/>
      <c r="HQ975" s="19"/>
      <c r="HR975" s="19"/>
      <c r="HS975" s="19"/>
      <c r="HT975" s="19"/>
      <c r="HU975" s="19"/>
      <c r="HV975" s="19"/>
      <c r="HW975" s="19"/>
      <c r="HX975" s="19"/>
      <c r="HY975" s="19"/>
      <c r="HZ975" s="19"/>
      <c r="IA975" s="19"/>
      <c r="IB975" s="19"/>
      <c r="IC975" s="19"/>
      <c r="ID975" s="19"/>
      <c r="IE975" s="19"/>
      <c r="IF975" s="19"/>
      <c r="IG975" s="19"/>
      <c r="IH975" s="19"/>
      <c r="II975" s="19"/>
      <c r="IJ975" s="19"/>
      <c r="IK975" s="19"/>
      <c r="IL975" s="19"/>
      <c r="IM975" s="19"/>
      <c r="IN975" s="19"/>
      <c r="IO975" s="19"/>
      <c r="IP975" s="19"/>
      <c r="IQ975" s="19"/>
      <c r="IR975" s="19"/>
      <c r="IS975" s="19"/>
      <c r="IT975" s="19"/>
      <c r="IU975" s="19"/>
      <c r="IV975" s="19"/>
      <c r="IW975" s="19"/>
      <c r="IX975" s="19"/>
      <c r="IY975" s="19"/>
      <c r="IZ975" s="19"/>
      <c r="JA975" s="19"/>
      <c r="JB975" s="19"/>
      <c r="JC975" s="19"/>
      <c r="JD975" s="19"/>
      <c r="JE975" s="19"/>
      <c r="JF975" s="19"/>
      <c r="JG975" s="19"/>
      <c r="JH975" s="19"/>
      <c r="JI975" s="19"/>
      <c r="JJ975" s="19"/>
      <c r="JK975" s="19"/>
      <c r="JL975" s="19"/>
      <c r="JM975" s="19"/>
      <c r="JN975" s="19"/>
      <c r="JO975" s="19"/>
      <c r="JP975" s="19"/>
      <c r="JQ975" s="19"/>
      <c r="JR975" s="19"/>
      <c r="JS975" s="19"/>
      <c r="JT975" s="19"/>
      <c r="JU975" s="19"/>
      <c r="JV975" s="19"/>
      <c r="JW975" s="19"/>
      <c r="JX975" s="19"/>
      <c r="JY975" s="19"/>
      <c r="JZ975" s="19"/>
      <c r="KA975" s="19"/>
      <c r="KB975" s="19"/>
      <c r="KC975" s="19"/>
      <c r="KD975" s="19"/>
      <c r="KE975" s="19"/>
      <c r="KF975" s="19"/>
      <c r="KG975" s="19"/>
      <c r="KH975" s="19"/>
      <c r="KI975" s="19"/>
      <c r="KJ975" s="19"/>
      <c r="KK975" s="19"/>
      <c r="KL975" s="19"/>
      <c r="KM975" s="19"/>
      <c r="KN975" s="19"/>
      <c r="KO975" s="19"/>
      <c r="KP975" s="19"/>
      <c r="KQ975" s="19"/>
      <c r="KR975" s="19"/>
      <c r="KS975" s="19"/>
      <c r="KT975" s="19"/>
      <c r="KU975" s="19"/>
      <c r="KV975" s="19"/>
      <c r="KW975" s="19"/>
      <c r="KX975" s="19"/>
      <c r="KY975" s="19"/>
      <c r="KZ975" s="19"/>
      <c r="LA975" s="19"/>
      <c r="LB975" s="19"/>
      <c r="LC975" s="19"/>
      <c r="LD975" s="19"/>
      <c r="LE975" s="19"/>
      <c r="LF975" s="19"/>
      <c r="LG975" s="19"/>
      <c r="LH975" s="19"/>
      <c r="LI975" s="19"/>
      <c r="LJ975" s="19"/>
      <c r="LK975" s="19"/>
      <c r="LL975" s="19"/>
      <c r="LM975" s="19"/>
      <c r="LN975" s="19"/>
      <c r="LO975" s="19"/>
      <c r="LP975" s="19"/>
      <c r="LQ975" s="19"/>
      <c r="LR975" s="19"/>
      <c r="LS975" s="19"/>
      <c r="LT975" s="19"/>
      <c r="LU975" s="19"/>
      <c r="LV975" s="19"/>
      <c r="LW975" s="19"/>
      <c r="LX975" s="19"/>
      <c r="LY975" s="19"/>
      <c r="LZ975" s="19"/>
      <c r="MA975" s="19"/>
      <c r="MB975" s="19"/>
      <c r="MC975" s="19"/>
      <c r="MD975" s="19"/>
      <c r="ME975" s="19"/>
      <c r="MF975" s="19"/>
      <c r="MG975" s="19"/>
      <c r="MH975" s="19"/>
      <c r="MI975" s="19"/>
      <c r="MJ975" s="19"/>
      <c r="MK975" s="19"/>
      <c r="ML975" s="19"/>
      <c r="MM975" s="19"/>
      <c r="MN975" s="19"/>
      <c r="MO975" s="19"/>
      <c r="MP975" s="19"/>
      <c r="MQ975" s="19"/>
      <c r="MR975" s="19"/>
      <c r="MS975" s="19"/>
      <c r="MT975" s="19"/>
      <c r="MU975" s="19"/>
      <c r="MV975" s="19"/>
      <c r="MW975" s="19"/>
      <c r="MX975" s="19"/>
      <c r="MY975" s="19"/>
      <c r="MZ975" s="19"/>
      <c r="NA975" s="19"/>
      <c r="NB975" s="19"/>
      <c r="NC975" s="19"/>
      <c r="ND975" s="19"/>
      <c r="NE975" s="19"/>
      <c r="NF975" s="19"/>
      <c r="NG975" s="19"/>
      <c r="NH975" s="19"/>
      <c r="NI975" s="19"/>
      <c r="NJ975" s="19"/>
      <c r="NK975" s="19"/>
      <c r="NL975" s="19"/>
      <c r="NM975" s="19"/>
      <c r="NN975" s="19"/>
      <c r="NO975" s="19"/>
      <c r="NP975" s="19"/>
      <c r="NQ975" s="19"/>
      <c r="NR975" s="19"/>
      <c r="NS975" s="19"/>
      <c r="NT975" s="19"/>
      <c r="NU975" s="19"/>
      <c r="NV975" s="19"/>
      <c r="NW975" s="19"/>
      <c r="NX975" s="19"/>
      <c r="NY975" s="19"/>
      <c r="NZ975" s="19"/>
      <c r="OA975" s="19"/>
      <c r="OB975" s="19"/>
      <c r="OC975" s="19"/>
      <c r="OD975" s="19"/>
      <c r="OE975" s="19"/>
      <c r="OF975" s="19"/>
      <c r="OG975" s="19"/>
      <c r="OH975" s="19"/>
      <c r="OI975" s="19"/>
      <c r="OJ975" s="19"/>
      <c r="OK975" s="19"/>
      <c r="OL975" s="19"/>
      <c r="OM975" s="19"/>
      <c r="ON975" s="19"/>
      <c r="OO975" s="19"/>
      <c r="OP975" s="19"/>
      <c r="OQ975" s="19"/>
      <c r="OR975" s="19"/>
      <c r="OS975" s="19"/>
      <c r="OT975" s="19"/>
      <c r="OU975" s="19"/>
      <c r="OV975" s="19"/>
      <c r="OW975" s="19"/>
      <c r="OX975" s="19"/>
      <c r="OY975" s="19"/>
      <c r="OZ975" s="19"/>
      <c r="PA975" s="19"/>
      <c r="PB975" s="19"/>
      <c r="PC975" s="19"/>
      <c r="PD975" s="19"/>
      <c r="PE975" s="19"/>
      <c r="PF975" s="19"/>
      <c r="PG975" s="19"/>
      <c r="PH975" s="19"/>
      <c r="PI975" s="19"/>
      <c r="PJ975" s="19"/>
      <c r="PK975" s="19"/>
      <c r="PL975" s="19"/>
      <c r="PM975" s="19"/>
      <c r="PN975" s="19"/>
      <c r="PO975" s="19"/>
      <c r="PP975" s="19"/>
      <c r="PQ975" s="19"/>
      <c r="PR975" s="19"/>
      <c r="PS975" s="19"/>
      <c r="PT975" s="19"/>
      <c r="PU975" s="19"/>
      <c r="PV975" s="19"/>
      <c r="PW975" s="19"/>
      <c r="PX975" s="19"/>
      <c r="PY975" s="19"/>
      <c r="PZ975" s="19"/>
      <c r="QA975" s="19"/>
      <c r="QB975" s="19"/>
      <c r="QC975" s="19"/>
      <c r="QD975" s="19"/>
      <c r="QE975" s="19"/>
      <c r="QF975" s="19"/>
      <c r="QG975" s="19"/>
      <c r="QH975" s="19"/>
    </row>
    <row r="976" spans="1:450" s="20" customFormat="1" ht="44.25" customHeight="1" x14ac:dyDescent="0.2">
      <c r="A976" s="43" t="s">
        <v>1270</v>
      </c>
      <c r="B976" s="44"/>
      <c r="C976" s="44"/>
      <c r="D976" s="44"/>
      <c r="E976" s="45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60" t="s">
        <v>337</v>
      </c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 t="s">
        <v>77</v>
      </c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84" t="s">
        <v>88</v>
      </c>
      <c r="AZ976" s="84"/>
      <c r="BA976" s="84"/>
      <c r="BB976" s="84"/>
      <c r="BC976" s="84"/>
      <c r="BD976" s="84"/>
      <c r="BE976" s="60" t="s">
        <v>89</v>
      </c>
      <c r="BF976" s="60"/>
      <c r="BG976" s="60"/>
      <c r="BH976" s="60"/>
      <c r="BI976" s="60"/>
      <c r="BJ976" s="60"/>
      <c r="BK976" s="60"/>
      <c r="BL976" s="60"/>
      <c r="BM976" s="60"/>
      <c r="BN976" s="62">
        <v>231</v>
      </c>
      <c r="BO976" s="62"/>
      <c r="BP976" s="62"/>
      <c r="BQ976" s="62"/>
      <c r="BR976" s="62"/>
      <c r="BS976" s="62"/>
      <c r="BT976" s="62"/>
      <c r="BU976" s="62"/>
      <c r="BV976" s="62"/>
      <c r="BW976" s="62"/>
      <c r="BX976" s="62"/>
      <c r="BY976" s="80">
        <v>71701000</v>
      </c>
      <c r="BZ976" s="76"/>
      <c r="CA976" s="76"/>
      <c r="CB976" s="76"/>
      <c r="CC976" s="76"/>
      <c r="CD976" s="76"/>
      <c r="CE976" s="62" t="s">
        <v>80</v>
      </c>
      <c r="CF976" s="62"/>
      <c r="CG976" s="62"/>
      <c r="CH976" s="62"/>
      <c r="CI976" s="62"/>
      <c r="CJ976" s="62"/>
      <c r="CK976" s="62"/>
      <c r="CL976" s="62"/>
      <c r="CM976" s="62"/>
      <c r="CN976" s="61">
        <v>11962500</v>
      </c>
      <c r="CO976" s="61"/>
      <c r="CP976" s="61"/>
      <c r="CQ976" s="61"/>
      <c r="CR976" s="61"/>
      <c r="CS976" s="61"/>
      <c r="CT976" s="61"/>
      <c r="CU976" s="61"/>
      <c r="CV976" s="61"/>
      <c r="CW976" s="61"/>
      <c r="CX976" s="61"/>
      <c r="CY976" s="61"/>
      <c r="CZ976" s="61"/>
      <c r="DA976" s="61"/>
      <c r="DB976" s="59" t="s">
        <v>637</v>
      </c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 t="s">
        <v>647</v>
      </c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62" t="s">
        <v>102</v>
      </c>
      <c r="EA976" s="62"/>
      <c r="EB976" s="62"/>
      <c r="EC976" s="62"/>
      <c r="ED976" s="62"/>
      <c r="EE976" s="62"/>
      <c r="EF976" s="62"/>
      <c r="EG976" s="62"/>
      <c r="EH976" s="62"/>
      <c r="EI976" s="62"/>
      <c r="EJ976" s="62"/>
      <c r="EK976" s="62"/>
      <c r="EL976" s="62" t="s">
        <v>103</v>
      </c>
      <c r="EM976" s="62"/>
      <c r="EN976" s="62"/>
      <c r="EO976" s="62"/>
      <c r="EP976" s="62"/>
      <c r="EQ976" s="62"/>
      <c r="ER976" s="62"/>
      <c r="ES976" s="62"/>
      <c r="ET976" s="62"/>
      <c r="EU976" s="62"/>
      <c r="EV976" s="62"/>
      <c r="EW976" s="62"/>
      <c r="EX976" s="62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  <c r="GO976" s="19"/>
      <c r="GP976" s="19"/>
      <c r="GQ976" s="19"/>
      <c r="GR976" s="19"/>
      <c r="GS976" s="19"/>
      <c r="GT976" s="19"/>
      <c r="GU976" s="19"/>
      <c r="GV976" s="19"/>
      <c r="GW976" s="19"/>
      <c r="GX976" s="19"/>
      <c r="GY976" s="19"/>
      <c r="GZ976" s="19"/>
      <c r="HA976" s="19"/>
      <c r="HB976" s="19"/>
      <c r="HC976" s="19"/>
      <c r="HD976" s="19"/>
      <c r="HE976" s="19"/>
      <c r="HF976" s="19"/>
      <c r="HG976" s="19"/>
      <c r="HH976" s="19"/>
      <c r="HI976" s="19"/>
      <c r="HJ976" s="19"/>
      <c r="HK976" s="19"/>
      <c r="HL976" s="19"/>
      <c r="HM976" s="19"/>
      <c r="HN976" s="19"/>
      <c r="HO976" s="19"/>
      <c r="HP976" s="19"/>
      <c r="HQ976" s="19"/>
      <c r="HR976" s="19"/>
      <c r="HS976" s="19"/>
      <c r="HT976" s="19"/>
      <c r="HU976" s="19"/>
      <c r="HV976" s="19"/>
      <c r="HW976" s="19"/>
      <c r="HX976" s="19"/>
      <c r="HY976" s="19"/>
      <c r="HZ976" s="19"/>
      <c r="IA976" s="19"/>
      <c r="IB976" s="19"/>
      <c r="IC976" s="19"/>
      <c r="ID976" s="19"/>
      <c r="IE976" s="19"/>
      <c r="IF976" s="19"/>
      <c r="IG976" s="19"/>
      <c r="IH976" s="19"/>
      <c r="II976" s="19"/>
      <c r="IJ976" s="19"/>
      <c r="IK976" s="19"/>
      <c r="IL976" s="19"/>
      <c r="IM976" s="19"/>
      <c r="IN976" s="19"/>
      <c r="IO976" s="19"/>
      <c r="IP976" s="19"/>
      <c r="IQ976" s="19"/>
      <c r="IR976" s="19"/>
      <c r="IS976" s="19"/>
      <c r="IT976" s="19"/>
      <c r="IU976" s="19"/>
      <c r="IV976" s="19"/>
      <c r="IW976" s="19"/>
      <c r="IX976" s="19"/>
      <c r="IY976" s="19"/>
      <c r="IZ976" s="19"/>
      <c r="JA976" s="19"/>
      <c r="JB976" s="19"/>
      <c r="JC976" s="19"/>
      <c r="JD976" s="19"/>
      <c r="JE976" s="19"/>
      <c r="JF976" s="19"/>
      <c r="JG976" s="19"/>
      <c r="JH976" s="19"/>
      <c r="JI976" s="19"/>
      <c r="JJ976" s="19"/>
      <c r="JK976" s="19"/>
      <c r="JL976" s="19"/>
      <c r="JM976" s="19"/>
      <c r="JN976" s="19"/>
      <c r="JO976" s="19"/>
      <c r="JP976" s="19"/>
      <c r="JQ976" s="19"/>
      <c r="JR976" s="19"/>
      <c r="JS976" s="19"/>
      <c r="JT976" s="19"/>
      <c r="JU976" s="19"/>
      <c r="JV976" s="19"/>
      <c r="JW976" s="19"/>
      <c r="JX976" s="19"/>
      <c r="JY976" s="19"/>
      <c r="JZ976" s="19"/>
      <c r="KA976" s="19"/>
      <c r="KB976" s="19"/>
      <c r="KC976" s="19"/>
      <c r="KD976" s="19"/>
      <c r="KE976" s="19"/>
      <c r="KF976" s="19"/>
      <c r="KG976" s="19"/>
      <c r="KH976" s="19"/>
      <c r="KI976" s="19"/>
      <c r="KJ976" s="19"/>
      <c r="KK976" s="19"/>
      <c r="KL976" s="19"/>
      <c r="KM976" s="19"/>
      <c r="KN976" s="19"/>
      <c r="KO976" s="19"/>
      <c r="KP976" s="19"/>
      <c r="KQ976" s="19"/>
      <c r="KR976" s="19"/>
      <c r="KS976" s="19"/>
      <c r="KT976" s="19"/>
      <c r="KU976" s="19"/>
      <c r="KV976" s="19"/>
      <c r="KW976" s="19"/>
      <c r="KX976" s="19"/>
      <c r="KY976" s="19"/>
      <c r="KZ976" s="19"/>
      <c r="LA976" s="19"/>
      <c r="LB976" s="19"/>
      <c r="LC976" s="19"/>
      <c r="LD976" s="19"/>
      <c r="LE976" s="19"/>
      <c r="LF976" s="19"/>
      <c r="LG976" s="19"/>
      <c r="LH976" s="19"/>
      <c r="LI976" s="19"/>
      <c r="LJ976" s="19"/>
      <c r="LK976" s="19"/>
      <c r="LL976" s="19"/>
      <c r="LM976" s="19"/>
      <c r="LN976" s="19"/>
      <c r="LO976" s="19"/>
      <c r="LP976" s="19"/>
      <c r="LQ976" s="19"/>
      <c r="LR976" s="19"/>
      <c r="LS976" s="19"/>
      <c r="LT976" s="19"/>
      <c r="LU976" s="19"/>
      <c r="LV976" s="19"/>
      <c r="LW976" s="19"/>
      <c r="LX976" s="19"/>
      <c r="LY976" s="19"/>
      <c r="LZ976" s="19"/>
      <c r="MA976" s="19"/>
      <c r="MB976" s="19"/>
      <c r="MC976" s="19"/>
      <c r="MD976" s="19"/>
      <c r="ME976" s="19"/>
      <c r="MF976" s="19"/>
      <c r="MG976" s="19"/>
      <c r="MH976" s="19"/>
      <c r="MI976" s="19"/>
      <c r="MJ976" s="19"/>
      <c r="MK976" s="19"/>
      <c r="ML976" s="19"/>
      <c r="MM976" s="19"/>
      <c r="MN976" s="19"/>
      <c r="MO976" s="19"/>
      <c r="MP976" s="19"/>
      <c r="MQ976" s="19"/>
      <c r="MR976" s="19"/>
      <c r="MS976" s="19"/>
      <c r="MT976" s="19"/>
      <c r="MU976" s="19"/>
      <c r="MV976" s="19"/>
      <c r="MW976" s="19"/>
      <c r="MX976" s="19"/>
      <c r="MY976" s="19"/>
      <c r="MZ976" s="19"/>
      <c r="NA976" s="19"/>
      <c r="NB976" s="19"/>
      <c r="NC976" s="19"/>
      <c r="ND976" s="19"/>
      <c r="NE976" s="19"/>
      <c r="NF976" s="19"/>
      <c r="NG976" s="19"/>
      <c r="NH976" s="19"/>
      <c r="NI976" s="19"/>
      <c r="NJ976" s="19"/>
      <c r="NK976" s="19"/>
      <c r="NL976" s="19"/>
      <c r="NM976" s="19"/>
      <c r="NN976" s="19"/>
      <c r="NO976" s="19"/>
      <c r="NP976" s="19"/>
      <c r="NQ976" s="19"/>
      <c r="NR976" s="19"/>
      <c r="NS976" s="19"/>
      <c r="NT976" s="19"/>
      <c r="NU976" s="19"/>
      <c r="NV976" s="19"/>
      <c r="NW976" s="19"/>
      <c r="NX976" s="19"/>
      <c r="NY976" s="19"/>
      <c r="NZ976" s="19"/>
      <c r="OA976" s="19"/>
      <c r="OB976" s="19"/>
      <c r="OC976" s="19"/>
      <c r="OD976" s="19"/>
      <c r="OE976" s="19"/>
      <c r="OF976" s="19"/>
      <c r="OG976" s="19"/>
      <c r="OH976" s="19"/>
      <c r="OI976" s="19"/>
      <c r="OJ976" s="19"/>
      <c r="OK976" s="19"/>
      <c r="OL976" s="19"/>
      <c r="OM976" s="19"/>
      <c r="ON976" s="19"/>
      <c r="OO976" s="19"/>
      <c r="OP976" s="19"/>
      <c r="OQ976" s="19"/>
      <c r="OR976" s="19"/>
      <c r="OS976" s="19"/>
      <c r="OT976" s="19"/>
      <c r="OU976" s="19"/>
      <c r="OV976" s="19"/>
      <c r="OW976" s="19"/>
      <c r="OX976" s="19"/>
      <c r="OY976" s="19"/>
      <c r="OZ976" s="19"/>
      <c r="PA976" s="19"/>
      <c r="PB976" s="19"/>
      <c r="PC976" s="19"/>
      <c r="PD976" s="19"/>
      <c r="PE976" s="19"/>
      <c r="PF976" s="19"/>
      <c r="PG976" s="19"/>
      <c r="PH976" s="19"/>
      <c r="PI976" s="19"/>
      <c r="PJ976" s="19"/>
      <c r="PK976" s="19"/>
      <c r="PL976" s="19"/>
      <c r="PM976" s="19"/>
      <c r="PN976" s="19"/>
      <c r="PO976" s="19"/>
      <c r="PP976" s="19"/>
      <c r="PQ976" s="19"/>
      <c r="PR976" s="19"/>
      <c r="PS976" s="19"/>
      <c r="PT976" s="19"/>
      <c r="PU976" s="19"/>
      <c r="PV976" s="19"/>
      <c r="PW976" s="19"/>
      <c r="PX976" s="19"/>
      <c r="PY976" s="19"/>
      <c r="PZ976" s="19"/>
      <c r="QA976" s="19"/>
      <c r="QB976" s="19"/>
      <c r="QC976" s="19"/>
      <c r="QD976" s="19"/>
      <c r="QE976" s="19"/>
      <c r="QF976" s="19"/>
      <c r="QG976" s="19"/>
      <c r="QH976" s="19"/>
    </row>
    <row r="977" spans="1:450" s="20" customFormat="1" ht="38.25" customHeight="1" x14ac:dyDescent="0.2">
      <c r="A977" s="43" t="s">
        <v>1271</v>
      </c>
      <c r="B977" s="44"/>
      <c r="C977" s="44"/>
      <c r="D977" s="44"/>
      <c r="E977" s="45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60" t="s">
        <v>629</v>
      </c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 t="s">
        <v>77</v>
      </c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84" t="s">
        <v>78</v>
      </c>
      <c r="AZ977" s="84"/>
      <c r="BA977" s="84"/>
      <c r="BB977" s="84"/>
      <c r="BC977" s="84"/>
      <c r="BD977" s="84"/>
      <c r="BE977" s="60" t="s">
        <v>79</v>
      </c>
      <c r="BF977" s="60"/>
      <c r="BG977" s="60"/>
      <c r="BH977" s="60"/>
      <c r="BI977" s="60"/>
      <c r="BJ977" s="60"/>
      <c r="BK977" s="60"/>
      <c r="BL977" s="60"/>
      <c r="BM977" s="60"/>
      <c r="BN977" s="62">
        <v>1</v>
      </c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80">
        <v>71701000</v>
      </c>
      <c r="BZ977" s="76"/>
      <c r="CA977" s="76"/>
      <c r="CB977" s="76"/>
      <c r="CC977" s="76"/>
      <c r="CD977" s="76"/>
      <c r="CE977" s="62" t="s">
        <v>80</v>
      </c>
      <c r="CF977" s="62"/>
      <c r="CG977" s="62"/>
      <c r="CH977" s="62"/>
      <c r="CI977" s="62"/>
      <c r="CJ977" s="62"/>
      <c r="CK977" s="62"/>
      <c r="CL977" s="62"/>
      <c r="CM977" s="62"/>
      <c r="CN977" s="61">
        <v>300000</v>
      </c>
      <c r="CO977" s="61"/>
      <c r="CP977" s="61"/>
      <c r="CQ977" s="61"/>
      <c r="CR977" s="61"/>
      <c r="CS977" s="61"/>
      <c r="CT977" s="61"/>
      <c r="CU977" s="61"/>
      <c r="CV977" s="61"/>
      <c r="CW977" s="61"/>
      <c r="CX977" s="61"/>
      <c r="CY977" s="61"/>
      <c r="CZ977" s="61"/>
      <c r="DA977" s="61"/>
      <c r="DB977" s="59" t="s">
        <v>637</v>
      </c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 t="s">
        <v>647</v>
      </c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62" t="s">
        <v>86</v>
      </c>
      <c r="EA977" s="62"/>
      <c r="EB977" s="62"/>
      <c r="EC977" s="62"/>
      <c r="ED977" s="62"/>
      <c r="EE977" s="62"/>
      <c r="EF977" s="62"/>
      <c r="EG977" s="62"/>
      <c r="EH977" s="62"/>
      <c r="EI977" s="62"/>
      <c r="EJ977" s="62"/>
      <c r="EK977" s="62"/>
      <c r="EL977" s="62" t="s">
        <v>84</v>
      </c>
      <c r="EM977" s="62"/>
      <c r="EN977" s="62"/>
      <c r="EO977" s="62"/>
      <c r="EP977" s="62"/>
      <c r="EQ977" s="62"/>
      <c r="ER977" s="62"/>
      <c r="ES977" s="62"/>
      <c r="ET977" s="62"/>
      <c r="EU977" s="62"/>
      <c r="EV977" s="62"/>
      <c r="EW977" s="62"/>
      <c r="EX977" s="62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  <c r="GO977" s="19"/>
      <c r="GP977" s="19"/>
      <c r="GQ977" s="19"/>
      <c r="GR977" s="19"/>
      <c r="GS977" s="19"/>
      <c r="GT977" s="19"/>
      <c r="GU977" s="19"/>
      <c r="GV977" s="19"/>
      <c r="GW977" s="19"/>
      <c r="GX977" s="19"/>
      <c r="GY977" s="19"/>
      <c r="GZ977" s="19"/>
      <c r="HA977" s="19"/>
      <c r="HB977" s="19"/>
      <c r="HC977" s="19"/>
      <c r="HD977" s="19"/>
      <c r="HE977" s="19"/>
      <c r="HF977" s="19"/>
      <c r="HG977" s="19"/>
      <c r="HH977" s="19"/>
      <c r="HI977" s="19"/>
      <c r="HJ977" s="19"/>
      <c r="HK977" s="19"/>
      <c r="HL977" s="19"/>
      <c r="HM977" s="19"/>
      <c r="HN977" s="19"/>
      <c r="HO977" s="19"/>
      <c r="HP977" s="19"/>
      <c r="HQ977" s="19"/>
      <c r="HR977" s="19"/>
      <c r="HS977" s="19"/>
      <c r="HT977" s="19"/>
      <c r="HU977" s="19"/>
      <c r="HV977" s="19"/>
      <c r="HW977" s="19"/>
      <c r="HX977" s="19"/>
      <c r="HY977" s="19"/>
      <c r="HZ977" s="19"/>
      <c r="IA977" s="19"/>
      <c r="IB977" s="19"/>
      <c r="IC977" s="19"/>
      <c r="ID977" s="19"/>
      <c r="IE977" s="19"/>
      <c r="IF977" s="19"/>
      <c r="IG977" s="19"/>
      <c r="IH977" s="19"/>
      <c r="II977" s="19"/>
      <c r="IJ977" s="19"/>
      <c r="IK977" s="19"/>
      <c r="IL977" s="19"/>
      <c r="IM977" s="19"/>
      <c r="IN977" s="19"/>
      <c r="IO977" s="19"/>
      <c r="IP977" s="19"/>
      <c r="IQ977" s="19"/>
      <c r="IR977" s="19"/>
      <c r="IS977" s="19"/>
      <c r="IT977" s="19"/>
      <c r="IU977" s="19"/>
      <c r="IV977" s="19"/>
      <c r="IW977" s="19"/>
      <c r="IX977" s="19"/>
      <c r="IY977" s="19"/>
      <c r="IZ977" s="19"/>
      <c r="JA977" s="19"/>
      <c r="JB977" s="19"/>
      <c r="JC977" s="19"/>
      <c r="JD977" s="19"/>
      <c r="JE977" s="19"/>
      <c r="JF977" s="19"/>
      <c r="JG977" s="19"/>
      <c r="JH977" s="19"/>
      <c r="JI977" s="19"/>
      <c r="JJ977" s="19"/>
      <c r="JK977" s="19"/>
      <c r="JL977" s="19"/>
      <c r="JM977" s="19"/>
      <c r="JN977" s="19"/>
      <c r="JO977" s="19"/>
      <c r="JP977" s="19"/>
      <c r="JQ977" s="19"/>
      <c r="JR977" s="19"/>
      <c r="JS977" s="19"/>
      <c r="JT977" s="19"/>
      <c r="JU977" s="19"/>
      <c r="JV977" s="19"/>
      <c r="JW977" s="19"/>
      <c r="JX977" s="19"/>
      <c r="JY977" s="19"/>
      <c r="JZ977" s="19"/>
      <c r="KA977" s="19"/>
      <c r="KB977" s="19"/>
      <c r="KC977" s="19"/>
      <c r="KD977" s="19"/>
      <c r="KE977" s="19"/>
      <c r="KF977" s="19"/>
      <c r="KG977" s="19"/>
      <c r="KH977" s="19"/>
      <c r="KI977" s="19"/>
      <c r="KJ977" s="19"/>
      <c r="KK977" s="19"/>
      <c r="KL977" s="19"/>
      <c r="KM977" s="19"/>
      <c r="KN977" s="19"/>
      <c r="KO977" s="19"/>
      <c r="KP977" s="19"/>
      <c r="KQ977" s="19"/>
      <c r="KR977" s="19"/>
      <c r="KS977" s="19"/>
      <c r="KT977" s="19"/>
      <c r="KU977" s="19"/>
      <c r="KV977" s="19"/>
      <c r="KW977" s="19"/>
      <c r="KX977" s="19"/>
      <c r="KY977" s="19"/>
      <c r="KZ977" s="19"/>
      <c r="LA977" s="19"/>
      <c r="LB977" s="19"/>
      <c r="LC977" s="19"/>
      <c r="LD977" s="19"/>
      <c r="LE977" s="19"/>
      <c r="LF977" s="19"/>
      <c r="LG977" s="19"/>
      <c r="LH977" s="19"/>
      <c r="LI977" s="19"/>
      <c r="LJ977" s="19"/>
      <c r="LK977" s="19"/>
      <c r="LL977" s="19"/>
      <c r="LM977" s="19"/>
      <c r="LN977" s="19"/>
      <c r="LO977" s="19"/>
      <c r="LP977" s="19"/>
      <c r="LQ977" s="19"/>
      <c r="LR977" s="19"/>
      <c r="LS977" s="19"/>
      <c r="LT977" s="19"/>
      <c r="LU977" s="19"/>
      <c r="LV977" s="19"/>
      <c r="LW977" s="19"/>
      <c r="LX977" s="19"/>
      <c r="LY977" s="19"/>
      <c r="LZ977" s="19"/>
      <c r="MA977" s="19"/>
      <c r="MB977" s="19"/>
      <c r="MC977" s="19"/>
      <c r="MD977" s="19"/>
      <c r="ME977" s="19"/>
      <c r="MF977" s="19"/>
      <c r="MG977" s="19"/>
      <c r="MH977" s="19"/>
      <c r="MI977" s="19"/>
      <c r="MJ977" s="19"/>
      <c r="MK977" s="19"/>
      <c r="ML977" s="19"/>
      <c r="MM977" s="19"/>
      <c r="MN977" s="19"/>
      <c r="MO977" s="19"/>
      <c r="MP977" s="19"/>
      <c r="MQ977" s="19"/>
      <c r="MR977" s="19"/>
      <c r="MS977" s="19"/>
      <c r="MT977" s="19"/>
      <c r="MU977" s="19"/>
      <c r="MV977" s="19"/>
      <c r="MW977" s="19"/>
      <c r="MX977" s="19"/>
      <c r="MY977" s="19"/>
      <c r="MZ977" s="19"/>
      <c r="NA977" s="19"/>
      <c r="NB977" s="19"/>
      <c r="NC977" s="19"/>
      <c r="ND977" s="19"/>
      <c r="NE977" s="19"/>
      <c r="NF977" s="19"/>
      <c r="NG977" s="19"/>
      <c r="NH977" s="19"/>
      <c r="NI977" s="19"/>
      <c r="NJ977" s="19"/>
      <c r="NK977" s="19"/>
      <c r="NL977" s="19"/>
      <c r="NM977" s="19"/>
      <c r="NN977" s="19"/>
      <c r="NO977" s="19"/>
      <c r="NP977" s="19"/>
      <c r="NQ977" s="19"/>
      <c r="NR977" s="19"/>
      <c r="NS977" s="19"/>
      <c r="NT977" s="19"/>
      <c r="NU977" s="19"/>
      <c r="NV977" s="19"/>
      <c r="NW977" s="19"/>
      <c r="NX977" s="19"/>
      <c r="NY977" s="19"/>
      <c r="NZ977" s="19"/>
      <c r="OA977" s="19"/>
      <c r="OB977" s="19"/>
      <c r="OC977" s="19"/>
      <c r="OD977" s="19"/>
      <c r="OE977" s="19"/>
      <c r="OF977" s="19"/>
      <c r="OG977" s="19"/>
      <c r="OH977" s="19"/>
      <c r="OI977" s="19"/>
      <c r="OJ977" s="19"/>
      <c r="OK977" s="19"/>
      <c r="OL977" s="19"/>
      <c r="OM977" s="19"/>
      <c r="ON977" s="19"/>
      <c r="OO977" s="19"/>
      <c r="OP977" s="19"/>
      <c r="OQ977" s="19"/>
      <c r="OR977" s="19"/>
      <c r="OS977" s="19"/>
      <c r="OT977" s="19"/>
      <c r="OU977" s="19"/>
      <c r="OV977" s="19"/>
      <c r="OW977" s="19"/>
      <c r="OX977" s="19"/>
      <c r="OY977" s="19"/>
      <c r="OZ977" s="19"/>
      <c r="PA977" s="19"/>
      <c r="PB977" s="19"/>
      <c r="PC977" s="19"/>
      <c r="PD977" s="19"/>
      <c r="PE977" s="19"/>
      <c r="PF977" s="19"/>
      <c r="PG977" s="19"/>
      <c r="PH977" s="19"/>
      <c r="PI977" s="19"/>
      <c r="PJ977" s="19"/>
      <c r="PK977" s="19"/>
      <c r="PL977" s="19"/>
      <c r="PM977" s="19"/>
      <c r="PN977" s="19"/>
      <c r="PO977" s="19"/>
      <c r="PP977" s="19"/>
      <c r="PQ977" s="19"/>
      <c r="PR977" s="19"/>
      <c r="PS977" s="19"/>
      <c r="PT977" s="19"/>
      <c r="PU977" s="19"/>
      <c r="PV977" s="19"/>
      <c r="PW977" s="19"/>
      <c r="PX977" s="19"/>
      <c r="PY977" s="19"/>
      <c r="PZ977" s="19"/>
      <c r="QA977" s="19"/>
      <c r="QB977" s="19"/>
      <c r="QC977" s="19"/>
      <c r="QD977" s="19"/>
      <c r="QE977" s="19"/>
      <c r="QF977" s="19"/>
      <c r="QG977" s="19"/>
      <c r="QH977" s="19"/>
    </row>
    <row r="978" spans="1:450" s="20" customFormat="1" ht="81.75" customHeight="1" x14ac:dyDescent="0.2">
      <c r="A978" s="43" t="s">
        <v>1272</v>
      </c>
      <c r="B978" s="44"/>
      <c r="C978" s="44"/>
      <c r="D978" s="44"/>
      <c r="E978" s="45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60" t="s">
        <v>559</v>
      </c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 t="s">
        <v>77</v>
      </c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84" t="s">
        <v>94</v>
      </c>
      <c r="AZ978" s="84"/>
      <c r="BA978" s="84"/>
      <c r="BB978" s="84"/>
      <c r="BC978" s="84"/>
      <c r="BD978" s="84"/>
      <c r="BE978" s="60" t="s">
        <v>95</v>
      </c>
      <c r="BF978" s="60"/>
      <c r="BG978" s="60"/>
      <c r="BH978" s="60"/>
      <c r="BI978" s="60"/>
      <c r="BJ978" s="60"/>
      <c r="BK978" s="60"/>
      <c r="BL978" s="60"/>
      <c r="BM978" s="60"/>
      <c r="BN978" s="62">
        <f>24+15+120+3+48</f>
        <v>210</v>
      </c>
      <c r="BO978" s="62"/>
      <c r="BP978" s="62"/>
      <c r="BQ978" s="62"/>
      <c r="BR978" s="62"/>
      <c r="BS978" s="62"/>
      <c r="BT978" s="62"/>
      <c r="BU978" s="62"/>
      <c r="BV978" s="62"/>
      <c r="BW978" s="62"/>
      <c r="BX978" s="62"/>
      <c r="BY978" s="76" t="s">
        <v>22</v>
      </c>
      <c r="BZ978" s="76"/>
      <c r="CA978" s="76"/>
      <c r="CB978" s="76"/>
      <c r="CC978" s="76"/>
      <c r="CD978" s="76"/>
      <c r="CE978" s="62" t="s">
        <v>80</v>
      </c>
      <c r="CF978" s="62"/>
      <c r="CG978" s="62"/>
      <c r="CH978" s="62"/>
      <c r="CI978" s="62"/>
      <c r="CJ978" s="62"/>
      <c r="CK978" s="62"/>
      <c r="CL978" s="62"/>
      <c r="CM978" s="62"/>
      <c r="CN978" s="85">
        <v>2000000</v>
      </c>
      <c r="CO978" s="85"/>
      <c r="CP978" s="85"/>
      <c r="CQ978" s="85"/>
      <c r="CR978" s="85"/>
      <c r="CS978" s="85"/>
      <c r="CT978" s="85"/>
      <c r="CU978" s="85"/>
      <c r="CV978" s="85"/>
      <c r="CW978" s="85"/>
      <c r="CX978" s="85"/>
      <c r="CY978" s="85"/>
      <c r="CZ978" s="85"/>
      <c r="DA978" s="85"/>
      <c r="DB978" s="59" t="s">
        <v>638</v>
      </c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 t="s">
        <v>648</v>
      </c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62" t="s">
        <v>102</v>
      </c>
      <c r="EA978" s="62"/>
      <c r="EB978" s="62"/>
      <c r="EC978" s="62"/>
      <c r="ED978" s="62"/>
      <c r="EE978" s="62"/>
      <c r="EF978" s="62"/>
      <c r="EG978" s="62"/>
      <c r="EH978" s="62"/>
      <c r="EI978" s="62"/>
      <c r="EJ978" s="62"/>
      <c r="EK978" s="62"/>
      <c r="EL978" s="62" t="s">
        <v>103</v>
      </c>
      <c r="EM978" s="62"/>
      <c r="EN978" s="62"/>
      <c r="EO978" s="62"/>
      <c r="EP978" s="62"/>
      <c r="EQ978" s="62"/>
      <c r="ER978" s="62"/>
      <c r="ES978" s="62"/>
      <c r="ET978" s="62"/>
      <c r="EU978" s="62"/>
      <c r="EV978" s="62"/>
      <c r="EW978" s="62"/>
      <c r="EX978" s="62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  <c r="GO978" s="19"/>
      <c r="GP978" s="19"/>
      <c r="GQ978" s="19"/>
      <c r="GR978" s="19"/>
      <c r="GS978" s="19"/>
      <c r="GT978" s="19"/>
      <c r="GU978" s="19"/>
      <c r="GV978" s="19"/>
      <c r="GW978" s="19"/>
      <c r="GX978" s="19"/>
      <c r="GY978" s="19"/>
      <c r="GZ978" s="19"/>
      <c r="HA978" s="19"/>
      <c r="HB978" s="19"/>
      <c r="HC978" s="19"/>
      <c r="HD978" s="19"/>
      <c r="HE978" s="19"/>
      <c r="HF978" s="19"/>
      <c r="HG978" s="19"/>
      <c r="HH978" s="19"/>
      <c r="HI978" s="19"/>
      <c r="HJ978" s="19"/>
      <c r="HK978" s="19"/>
      <c r="HL978" s="19"/>
      <c r="HM978" s="19"/>
      <c r="HN978" s="19"/>
      <c r="HO978" s="19"/>
      <c r="HP978" s="19"/>
      <c r="HQ978" s="19"/>
      <c r="HR978" s="19"/>
      <c r="HS978" s="19"/>
      <c r="HT978" s="19"/>
      <c r="HU978" s="19"/>
      <c r="HV978" s="19"/>
      <c r="HW978" s="19"/>
      <c r="HX978" s="19"/>
      <c r="HY978" s="19"/>
      <c r="HZ978" s="19"/>
      <c r="IA978" s="19"/>
      <c r="IB978" s="19"/>
      <c r="IC978" s="19"/>
      <c r="ID978" s="19"/>
      <c r="IE978" s="19"/>
      <c r="IF978" s="19"/>
      <c r="IG978" s="19"/>
      <c r="IH978" s="19"/>
      <c r="II978" s="19"/>
      <c r="IJ978" s="19"/>
      <c r="IK978" s="19"/>
      <c r="IL978" s="19"/>
      <c r="IM978" s="19"/>
      <c r="IN978" s="19"/>
      <c r="IO978" s="19"/>
      <c r="IP978" s="19"/>
      <c r="IQ978" s="19"/>
      <c r="IR978" s="19"/>
      <c r="IS978" s="19"/>
      <c r="IT978" s="19"/>
      <c r="IU978" s="19"/>
      <c r="IV978" s="19"/>
      <c r="IW978" s="19"/>
      <c r="IX978" s="19"/>
      <c r="IY978" s="19"/>
      <c r="IZ978" s="19"/>
      <c r="JA978" s="19"/>
      <c r="JB978" s="19"/>
      <c r="JC978" s="19"/>
      <c r="JD978" s="19"/>
      <c r="JE978" s="19"/>
      <c r="JF978" s="19"/>
      <c r="JG978" s="19"/>
      <c r="JH978" s="19"/>
      <c r="JI978" s="19"/>
      <c r="JJ978" s="19"/>
      <c r="JK978" s="19"/>
      <c r="JL978" s="19"/>
      <c r="JM978" s="19"/>
      <c r="JN978" s="19"/>
      <c r="JO978" s="19"/>
      <c r="JP978" s="19"/>
      <c r="JQ978" s="19"/>
      <c r="JR978" s="19"/>
      <c r="JS978" s="19"/>
      <c r="JT978" s="19"/>
      <c r="JU978" s="19"/>
      <c r="JV978" s="19"/>
      <c r="JW978" s="19"/>
      <c r="JX978" s="19"/>
      <c r="JY978" s="19"/>
      <c r="JZ978" s="19"/>
      <c r="KA978" s="19"/>
      <c r="KB978" s="19"/>
      <c r="KC978" s="19"/>
      <c r="KD978" s="19"/>
      <c r="KE978" s="19"/>
      <c r="KF978" s="19"/>
      <c r="KG978" s="19"/>
      <c r="KH978" s="19"/>
      <c r="KI978" s="19"/>
      <c r="KJ978" s="19"/>
      <c r="KK978" s="19"/>
      <c r="KL978" s="19"/>
      <c r="KM978" s="19"/>
      <c r="KN978" s="19"/>
      <c r="KO978" s="19"/>
      <c r="KP978" s="19"/>
      <c r="KQ978" s="19"/>
      <c r="KR978" s="19"/>
      <c r="KS978" s="19"/>
      <c r="KT978" s="19"/>
      <c r="KU978" s="19"/>
      <c r="KV978" s="19"/>
      <c r="KW978" s="19"/>
      <c r="KX978" s="19"/>
      <c r="KY978" s="19"/>
      <c r="KZ978" s="19"/>
      <c r="LA978" s="19"/>
      <c r="LB978" s="19"/>
      <c r="LC978" s="19"/>
      <c r="LD978" s="19"/>
      <c r="LE978" s="19"/>
      <c r="LF978" s="19"/>
      <c r="LG978" s="19"/>
      <c r="LH978" s="19"/>
      <c r="LI978" s="19"/>
      <c r="LJ978" s="19"/>
      <c r="LK978" s="19"/>
      <c r="LL978" s="19"/>
      <c r="LM978" s="19"/>
      <c r="LN978" s="19"/>
      <c r="LO978" s="19"/>
      <c r="LP978" s="19"/>
      <c r="LQ978" s="19"/>
      <c r="LR978" s="19"/>
      <c r="LS978" s="19"/>
      <c r="LT978" s="19"/>
      <c r="LU978" s="19"/>
      <c r="LV978" s="19"/>
      <c r="LW978" s="19"/>
      <c r="LX978" s="19"/>
      <c r="LY978" s="19"/>
      <c r="LZ978" s="19"/>
      <c r="MA978" s="19"/>
      <c r="MB978" s="19"/>
      <c r="MC978" s="19"/>
      <c r="MD978" s="19"/>
      <c r="ME978" s="19"/>
      <c r="MF978" s="19"/>
      <c r="MG978" s="19"/>
      <c r="MH978" s="19"/>
      <c r="MI978" s="19"/>
      <c r="MJ978" s="19"/>
      <c r="MK978" s="19"/>
      <c r="ML978" s="19"/>
      <c r="MM978" s="19"/>
      <c r="MN978" s="19"/>
      <c r="MO978" s="19"/>
      <c r="MP978" s="19"/>
      <c r="MQ978" s="19"/>
      <c r="MR978" s="19"/>
      <c r="MS978" s="19"/>
      <c r="MT978" s="19"/>
      <c r="MU978" s="19"/>
      <c r="MV978" s="19"/>
      <c r="MW978" s="19"/>
      <c r="MX978" s="19"/>
      <c r="MY978" s="19"/>
      <c r="MZ978" s="19"/>
      <c r="NA978" s="19"/>
      <c r="NB978" s="19"/>
      <c r="NC978" s="19"/>
      <c r="ND978" s="19"/>
      <c r="NE978" s="19"/>
      <c r="NF978" s="19"/>
      <c r="NG978" s="19"/>
      <c r="NH978" s="19"/>
      <c r="NI978" s="19"/>
      <c r="NJ978" s="19"/>
      <c r="NK978" s="19"/>
      <c r="NL978" s="19"/>
      <c r="NM978" s="19"/>
      <c r="NN978" s="19"/>
      <c r="NO978" s="19"/>
      <c r="NP978" s="19"/>
      <c r="NQ978" s="19"/>
      <c r="NR978" s="19"/>
      <c r="NS978" s="19"/>
      <c r="NT978" s="19"/>
      <c r="NU978" s="19"/>
      <c r="NV978" s="19"/>
      <c r="NW978" s="19"/>
      <c r="NX978" s="19"/>
      <c r="NY978" s="19"/>
      <c r="NZ978" s="19"/>
      <c r="OA978" s="19"/>
      <c r="OB978" s="19"/>
      <c r="OC978" s="19"/>
      <c r="OD978" s="19"/>
      <c r="OE978" s="19"/>
      <c r="OF978" s="19"/>
      <c r="OG978" s="19"/>
      <c r="OH978" s="19"/>
      <c r="OI978" s="19"/>
      <c r="OJ978" s="19"/>
      <c r="OK978" s="19"/>
      <c r="OL978" s="19"/>
      <c r="OM978" s="19"/>
      <c r="ON978" s="19"/>
      <c r="OO978" s="19"/>
      <c r="OP978" s="19"/>
      <c r="OQ978" s="19"/>
      <c r="OR978" s="19"/>
      <c r="OS978" s="19"/>
      <c r="OT978" s="19"/>
      <c r="OU978" s="19"/>
      <c r="OV978" s="19"/>
      <c r="OW978" s="19"/>
      <c r="OX978" s="19"/>
      <c r="OY978" s="19"/>
      <c r="OZ978" s="19"/>
      <c r="PA978" s="19"/>
      <c r="PB978" s="19"/>
      <c r="PC978" s="19"/>
      <c r="PD978" s="19"/>
      <c r="PE978" s="19"/>
      <c r="PF978" s="19"/>
      <c r="PG978" s="19"/>
      <c r="PH978" s="19"/>
      <c r="PI978" s="19"/>
      <c r="PJ978" s="19"/>
      <c r="PK978" s="19"/>
      <c r="PL978" s="19"/>
      <c r="PM978" s="19"/>
      <c r="PN978" s="19"/>
      <c r="PO978" s="19"/>
      <c r="PP978" s="19"/>
      <c r="PQ978" s="19"/>
      <c r="PR978" s="19"/>
      <c r="PS978" s="19"/>
      <c r="PT978" s="19"/>
      <c r="PU978" s="19"/>
      <c r="PV978" s="19"/>
      <c r="PW978" s="19"/>
      <c r="PX978" s="19"/>
      <c r="PY978" s="19"/>
      <c r="PZ978" s="19"/>
      <c r="QA978" s="19"/>
      <c r="QB978" s="19"/>
      <c r="QC978" s="19"/>
      <c r="QD978" s="19"/>
      <c r="QE978" s="19"/>
      <c r="QF978" s="19"/>
      <c r="QG978" s="19"/>
      <c r="QH978" s="19"/>
    </row>
    <row r="979" spans="1:450" s="20" customFormat="1" ht="42.75" customHeight="1" x14ac:dyDescent="0.2">
      <c r="A979" s="43" t="s">
        <v>1273</v>
      </c>
      <c r="B979" s="44"/>
      <c r="C979" s="44"/>
      <c r="D979" s="44"/>
      <c r="E979" s="45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60" t="s">
        <v>617</v>
      </c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 t="s">
        <v>77</v>
      </c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84" t="s">
        <v>94</v>
      </c>
      <c r="AZ979" s="84"/>
      <c r="BA979" s="84"/>
      <c r="BB979" s="84"/>
      <c r="BC979" s="84"/>
      <c r="BD979" s="84"/>
      <c r="BE979" s="60" t="s">
        <v>95</v>
      </c>
      <c r="BF979" s="60"/>
      <c r="BG979" s="60"/>
      <c r="BH979" s="60"/>
      <c r="BI979" s="60"/>
      <c r="BJ979" s="60"/>
      <c r="BK979" s="60"/>
      <c r="BL979" s="60"/>
      <c r="BM979" s="60"/>
      <c r="BN979" s="58">
        <v>300</v>
      </c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76" t="s">
        <v>22</v>
      </c>
      <c r="BZ979" s="76"/>
      <c r="CA979" s="76"/>
      <c r="CB979" s="76"/>
      <c r="CC979" s="76"/>
      <c r="CD979" s="76"/>
      <c r="CE979" s="62" t="s">
        <v>80</v>
      </c>
      <c r="CF979" s="62"/>
      <c r="CG979" s="62"/>
      <c r="CH979" s="62"/>
      <c r="CI979" s="62"/>
      <c r="CJ979" s="62"/>
      <c r="CK979" s="62"/>
      <c r="CL979" s="62"/>
      <c r="CM979" s="62"/>
      <c r="CN979" s="85">
        <v>19810750</v>
      </c>
      <c r="CO979" s="85"/>
      <c r="CP979" s="85"/>
      <c r="CQ979" s="85"/>
      <c r="CR979" s="85"/>
      <c r="CS979" s="85"/>
      <c r="CT979" s="85"/>
      <c r="CU979" s="85"/>
      <c r="CV979" s="85"/>
      <c r="CW979" s="85"/>
      <c r="CX979" s="85"/>
      <c r="CY979" s="85"/>
      <c r="CZ979" s="85"/>
      <c r="DA979" s="85"/>
      <c r="DB979" s="59" t="s">
        <v>638</v>
      </c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 t="s">
        <v>648</v>
      </c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62" t="s">
        <v>102</v>
      </c>
      <c r="EA979" s="62"/>
      <c r="EB979" s="62"/>
      <c r="EC979" s="62"/>
      <c r="ED979" s="62"/>
      <c r="EE979" s="62"/>
      <c r="EF979" s="62"/>
      <c r="EG979" s="62"/>
      <c r="EH979" s="62"/>
      <c r="EI979" s="62"/>
      <c r="EJ979" s="62"/>
      <c r="EK979" s="62"/>
      <c r="EL979" s="62" t="s">
        <v>103</v>
      </c>
      <c r="EM979" s="62"/>
      <c r="EN979" s="62"/>
      <c r="EO979" s="62"/>
      <c r="EP979" s="62"/>
      <c r="EQ979" s="62"/>
      <c r="ER979" s="62"/>
      <c r="ES979" s="62"/>
      <c r="ET979" s="62"/>
      <c r="EU979" s="62"/>
      <c r="EV979" s="62"/>
      <c r="EW979" s="62"/>
      <c r="EX979" s="62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  <c r="GO979" s="19"/>
      <c r="GP979" s="19"/>
      <c r="GQ979" s="19"/>
      <c r="GR979" s="19"/>
      <c r="GS979" s="19"/>
      <c r="GT979" s="19"/>
      <c r="GU979" s="19"/>
      <c r="GV979" s="19"/>
      <c r="GW979" s="19"/>
      <c r="GX979" s="19"/>
      <c r="GY979" s="19"/>
      <c r="GZ979" s="19"/>
      <c r="HA979" s="19"/>
      <c r="HB979" s="19"/>
      <c r="HC979" s="19"/>
      <c r="HD979" s="19"/>
      <c r="HE979" s="19"/>
      <c r="HF979" s="19"/>
      <c r="HG979" s="19"/>
      <c r="HH979" s="19"/>
      <c r="HI979" s="19"/>
      <c r="HJ979" s="19"/>
      <c r="HK979" s="19"/>
      <c r="HL979" s="19"/>
      <c r="HM979" s="19"/>
      <c r="HN979" s="19"/>
      <c r="HO979" s="19"/>
      <c r="HP979" s="19"/>
      <c r="HQ979" s="19"/>
      <c r="HR979" s="19"/>
      <c r="HS979" s="19"/>
      <c r="HT979" s="19"/>
      <c r="HU979" s="19"/>
      <c r="HV979" s="19"/>
      <c r="HW979" s="19"/>
      <c r="HX979" s="19"/>
      <c r="HY979" s="19"/>
      <c r="HZ979" s="19"/>
      <c r="IA979" s="19"/>
      <c r="IB979" s="19"/>
      <c r="IC979" s="19"/>
      <c r="ID979" s="19"/>
      <c r="IE979" s="19"/>
      <c r="IF979" s="19"/>
      <c r="IG979" s="19"/>
      <c r="IH979" s="19"/>
      <c r="II979" s="19"/>
      <c r="IJ979" s="19"/>
      <c r="IK979" s="19"/>
      <c r="IL979" s="19"/>
      <c r="IM979" s="19"/>
      <c r="IN979" s="19"/>
      <c r="IO979" s="19"/>
      <c r="IP979" s="19"/>
      <c r="IQ979" s="19"/>
      <c r="IR979" s="19"/>
      <c r="IS979" s="19"/>
      <c r="IT979" s="19"/>
      <c r="IU979" s="19"/>
      <c r="IV979" s="19"/>
      <c r="IW979" s="19"/>
      <c r="IX979" s="19"/>
      <c r="IY979" s="19"/>
      <c r="IZ979" s="19"/>
      <c r="JA979" s="19"/>
      <c r="JB979" s="19"/>
      <c r="JC979" s="19"/>
      <c r="JD979" s="19"/>
      <c r="JE979" s="19"/>
      <c r="JF979" s="19"/>
      <c r="JG979" s="19"/>
      <c r="JH979" s="19"/>
      <c r="JI979" s="19"/>
      <c r="JJ979" s="19"/>
      <c r="JK979" s="19"/>
      <c r="JL979" s="19"/>
      <c r="JM979" s="19"/>
      <c r="JN979" s="19"/>
      <c r="JO979" s="19"/>
      <c r="JP979" s="19"/>
      <c r="JQ979" s="19"/>
      <c r="JR979" s="19"/>
      <c r="JS979" s="19"/>
      <c r="JT979" s="19"/>
      <c r="JU979" s="19"/>
      <c r="JV979" s="19"/>
      <c r="JW979" s="19"/>
      <c r="JX979" s="19"/>
      <c r="JY979" s="19"/>
      <c r="JZ979" s="19"/>
      <c r="KA979" s="19"/>
      <c r="KB979" s="19"/>
      <c r="KC979" s="19"/>
      <c r="KD979" s="19"/>
      <c r="KE979" s="19"/>
      <c r="KF979" s="19"/>
      <c r="KG979" s="19"/>
      <c r="KH979" s="19"/>
      <c r="KI979" s="19"/>
      <c r="KJ979" s="19"/>
      <c r="KK979" s="19"/>
      <c r="KL979" s="19"/>
      <c r="KM979" s="19"/>
      <c r="KN979" s="19"/>
      <c r="KO979" s="19"/>
      <c r="KP979" s="19"/>
      <c r="KQ979" s="19"/>
      <c r="KR979" s="19"/>
      <c r="KS979" s="19"/>
      <c r="KT979" s="19"/>
      <c r="KU979" s="19"/>
      <c r="KV979" s="19"/>
      <c r="KW979" s="19"/>
      <c r="KX979" s="19"/>
      <c r="KY979" s="19"/>
      <c r="KZ979" s="19"/>
      <c r="LA979" s="19"/>
      <c r="LB979" s="19"/>
      <c r="LC979" s="19"/>
      <c r="LD979" s="19"/>
      <c r="LE979" s="19"/>
      <c r="LF979" s="19"/>
      <c r="LG979" s="19"/>
      <c r="LH979" s="19"/>
      <c r="LI979" s="19"/>
      <c r="LJ979" s="19"/>
      <c r="LK979" s="19"/>
      <c r="LL979" s="19"/>
      <c r="LM979" s="19"/>
      <c r="LN979" s="19"/>
      <c r="LO979" s="19"/>
      <c r="LP979" s="19"/>
      <c r="LQ979" s="19"/>
      <c r="LR979" s="19"/>
      <c r="LS979" s="19"/>
      <c r="LT979" s="19"/>
      <c r="LU979" s="19"/>
      <c r="LV979" s="19"/>
      <c r="LW979" s="19"/>
      <c r="LX979" s="19"/>
      <c r="LY979" s="19"/>
      <c r="LZ979" s="19"/>
      <c r="MA979" s="19"/>
      <c r="MB979" s="19"/>
      <c r="MC979" s="19"/>
      <c r="MD979" s="19"/>
      <c r="ME979" s="19"/>
      <c r="MF979" s="19"/>
      <c r="MG979" s="19"/>
      <c r="MH979" s="19"/>
      <c r="MI979" s="19"/>
      <c r="MJ979" s="19"/>
      <c r="MK979" s="19"/>
      <c r="ML979" s="19"/>
      <c r="MM979" s="19"/>
      <c r="MN979" s="19"/>
      <c r="MO979" s="19"/>
      <c r="MP979" s="19"/>
      <c r="MQ979" s="19"/>
      <c r="MR979" s="19"/>
      <c r="MS979" s="19"/>
      <c r="MT979" s="19"/>
      <c r="MU979" s="19"/>
      <c r="MV979" s="19"/>
      <c r="MW979" s="19"/>
      <c r="MX979" s="19"/>
      <c r="MY979" s="19"/>
      <c r="MZ979" s="19"/>
      <c r="NA979" s="19"/>
      <c r="NB979" s="19"/>
      <c r="NC979" s="19"/>
      <c r="ND979" s="19"/>
      <c r="NE979" s="19"/>
      <c r="NF979" s="19"/>
      <c r="NG979" s="19"/>
      <c r="NH979" s="19"/>
      <c r="NI979" s="19"/>
      <c r="NJ979" s="19"/>
      <c r="NK979" s="19"/>
      <c r="NL979" s="19"/>
      <c r="NM979" s="19"/>
      <c r="NN979" s="19"/>
      <c r="NO979" s="19"/>
      <c r="NP979" s="19"/>
      <c r="NQ979" s="19"/>
      <c r="NR979" s="19"/>
      <c r="NS979" s="19"/>
      <c r="NT979" s="19"/>
      <c r="NU979" s="19"/>
      <c r="NV979" s="19"/>
      <c r="NW979" s="19"/>
      <c r="NX979" s="19"/>
      <c r="NY979" s="19"/>
      <c r="NZ979" s="19"/>
      <c r="OA979" s="19"/>
      <c r="OB979" s="19"/>
      <c r="OC979" s="19"/>
      <c r="OD979" s="19"/>
      <c r="OE979" s="19"/>
      <c r="OF979" s="19"/>
      <c r="OG979" s="19"/>
      <c r="OH979" s="19"/>
      <c r="OI979" s="19"/>
      <c r="OJ979" s="19"/>
      <c r="OK979" s="19"/>
      <c r="OL979" s="19"/>
      <c r="OM979" s="19"/>
      <c r="ON979" s="19"/>
      <c r="OO979" s="19"/>
      <c r="OP979" s="19"/>
      <c r="OQ979" s="19"/>
      <c r="OR979" s="19"/>
      <c r="OS979" s="19"/>
      <c r="OT979" s="19"/>
      <c r="OU979" s="19"/>
      <c r="OV979" s="19"/>
      <c r="OW979" s="19"/>
      <c r="OX979" s="19"/>
      <c r="OY979" s="19"/>
      <c r="OZ979" s="19"/>
      <c r="PA979" s="19"/>
      <c r="PB979" s="19"/>
      <c r="PC979" s="19"/>
      <c r="PD979" s="19"/>
      <c r="PE979" s="19"/>
      <c r="PF979" s="19"/>
      <c r="PG979" s="19"/>
      <c r="PH979" s="19"/>
      <c r="PI979" s="19"/>
      <c r="PJ979" s="19"/>
      <c r="PK979" s="19"/>
      <c r="PL979" s="19"/>
      <c r="PM979" s="19"/>
      <c r="PN979" s="19"/>
      <c r="PO979" s="19"/>
      <c r="PP979" s="19"/>
      <c r="PQ979" s="19"/>
      <c r="PR979" s="19"/>
      <c r="PS979" s="19"/>
      <c r="PT979" s="19"/>
      <c r="PU979" s="19"/>
      <c r="PV979" s="19"/>
      <c r="PW979" s="19"/>
      <c r="PX979" s="19"/>
      <c r="PY979" s="19"/>
      <c r="PZ979" s="19"/>
      <c r="QA979" s="19"/>
      <c r="QB979" s="19"/>
      <c r="QC979" s="19"/>
      <c r="QD979" s="19"/>
      <c r="QE979" s="19"/>
      <c r="QF979" s="19"/>
      <c r="QG979" s="19"/>
      <c r="QH979" s="19"/>
    </row>
    <row r="980" spans="1:450" s="20" customFormat="1" ht="72.75" customHeight="1" x14ac:dyDescent="0.2">
      <c r="A980" s="43" t="s">
        <v>1274</v>
      </c>
      <c r="B980" s="44"/>
      <c r="C980" s="44"/>
      <c r="D980" s="44"/>
      <c r="E980" s="45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60" t="s">
        <v>556</v>
      </c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 t="s">
        <v>77</v>
      </c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84" t="s">
        <v>78</v>
      </c>
      <c r="AZ980" s="84"/>
      <c r="BA980" s="84"/>
      <c r="BB980" s="84"/>
      <c r="BC980" s="84"/>
      <c r="BD980" s="84"/>
      <c r="BE980" s="60" t="s">
        <v>79</v>
      </c>
      <c r="BF980" s="60"/>
      <c r="BG980" s="60"/>
      <c r="BH980" s="60"/>
      <c r="BI980" s="60"/>
      <c r="BJ980" s="60"/>
      <c r="BK980" s="60"/>
      <c r="BL980" s="60"/>
      <c r="BM980" s="60"/>
      <c r="BN980" s="59" t="s">
        <v>74</v>
      </c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76" t="s">
        <v>22</v>
      </c>
      <c r="BZ980" s="76"/>
      <c r="CA980" s="76"/>
      <c r="CB980" s="76"/>
      <c r="CC980" s="76"/>
      <c r="CD980" s="76"/>
      <c r="CE980" s="62" t="s">
        <v>80</v>
      </c>
      <c r="CF980" s="62"/>
      <c r="CG980" s="62"/>
      <c r="CH980" s="62"/>
      <c r="CI980" s="62"/>
      <c r="CJ980" s="62"/>
      <c r="CK980" s="62"/>
      <c r="CL980" s="62"/>
      <c r="CM980" s="62"/>
      <c r="CN980" s="85">
        <v>8574148</v>
      </c>
      <c r="CO980" s="85"/>
      <c r="CP980" s="85"/>
      <c r="CQ980" s="85"/>
      <c r="CR980" s="85"/>
      <c r="CS980" s="85"/>
      <c r="CT980" s="85"/>
      <c r="CU980" s="85"/>
      <c r="CV980" s="85"/>
      <c r="CW980" s="85"/>
      <c r="CX980" s="85"/>
      <c r="CY980" s="85"/>
      <c r="CZ980" s="85"/>
      <c r="DA980" s="85"/>
      <c r="DB980" s="59" t="s">
        <v>638</v>
      </c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 t="s">
        <v>648</v>
      </c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62" t="s">
        <v>102</v>
      </c>
      <c r="EA980" s="62"/>
      <c r="EB980" s="62"/>
      <c r="EC980" s="62"/>
      <c r="ED980" s="62"/>
      <c r="EE980" s="62"/>
      <c r="EF980" s="62"/>
      <c r="EG980" s="62"/>
      <c r="EH980" s="62"/>
      <c r="EI980" s="62"/>
      <c r="EJ980" s="62"/>
      <c r="EK980" s="62"/>
      <c r="EL980" s="62" t="s">
        <v>103</v>
      </c>
      <c r="EM980" s="62"/>
      <c r="EN980" s="62"/>
      <c r="EO980" s="62"/>
      <c r="EP980" s="62"/>
      <c r="EQ980" s="62"/>
      <c r="ER980" s="62"/>
      <c r="ES980" s="62"/>
      <c r="ET980" s="62"/>
      <c r="EU980" s="62"/>
      <c r="EV980" s="62"/>
      <c r="EW980" s="62"/>
      <c r="EX980" s="62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  <c r="GO980" s="19"/>
      <c r="GP980" s="19"/>
      <c r="GQ980" s="19"/>
      <c r="GR980" s="19"/>
      <c r="GS980" s="19"/>
      <c r="GT980" s="19"/>
      <c r="GU980" s="19"/>
      <c r="GV980" s="19"/>
      <c r="GW980" s="19"/>
      <c r="GX980" s="19"/>
      <c r="GY980" s="19"/>
      <c r="GZ980" s="19"/>
      <c r="HA980" s="19"/>
      <c r="HB980" s="19"/>
      <c r="HC980" s="19"/>
      <c r="HD980" s="19"/>
      <c r="HE980" s="19"/>
      <c r="HF980" s="19"/>
      <c r="HG980" s="19"/>
      <c r="HH980" s="19"/>
      <c r="HI980" s="19"/>
      <c r="HJ980" s="19"/>
      <c r="HK980" s="19"/>
      <c r="HL980" s="19"/>
      <c r="HM980" s="19"/>
      <c r="HN980" s="19"/>
      <c r="HO980" s="19"/>
      <c r="HP980" s="19"/>
      <c r="HQ980" s="19"/>
      <c r="HR980" s="19"/>
      <c r="HS980" s="19"/>
      <c r="HT980" s="19"/>
      <c r="HU980" s="19"/>
      <c r="HV980" s="19"/>
      <c r="HW980" s="19"/>
      <c r="HX980" s="19"/>
      <c r="HY980" s="19"/>
      <c r="HZ980" s="19"/>
      <c r="IA980" s="19"/>
      <c r="IB980" s="19"/>
      <c r="IC980" s="19"/>
      <c r="ID980" s="19"/>
      <c r="IE980" s="19"/>
      <c r="IF980" s="19"/>
      <c r="IG980" s="19"/>
      <c r="IH980" s="19"/>
      <c r="II980" s="19"/>
      <c r="IJ980" s="19"/>
      <c r="IK980" s="19"/>
      <c r="IL980" s="19"/>
      <c r="IM980" s="19"/>
      <c r="IN980" s="19"/>
      <c r="IO980" s="19"/>
      <c r="IP980" s="19"/>
      <c r="IQ980" s="19"/>
      <c r="IR980" s="19"/>
      <c r="IS980" s="19"/>
      <c r="IT980" s="19"/>
      <c r="IU980" s="19"/>
      <c r="IV980" s="19"/>
      <c r="IW980" s="19"/>
      <c r="IX980" s="19"/>
      <c r="IY980" s="19"/>
      <c r="IZ980" s="19"/>
      <c r="JA980" s="19"/>
      <c r="JB980" s="19"/>
      <c r="JC980" s="19"/>
      <c r="JD980" s="19"/>
      <c r="JE980" s="19"/>
      <c r="JF980" s="19"/>
      <c r="JG980" s="19"/>
      <c r="JH980" s="19"/>
      <c r="JI980" s="19"/>
      <c r="JJ980" s="19"/>
      <c r="JK980" s="19"/>
      <c r="JL980" s="19"/>
      <c r="JM980" s="19"/>
      <c r="JN980" s="19"/>
      <c r="JO980" s="19"/>
      <c r="JP980" s="19"/>
      <c r="JQ980" s="19"/>
      <c r="JR980" s="19"/>
      <c r="JS980" s="19"/>
      <c r="JT980" s="19"/>
      <c r="JU980" s="19"/>
      <c r="JV980" s="19"/>
      <c r="JW980" s="19"/>
      <c r="JX980" s="19"/>
      <c r="JY980" s="19"/>
      <c r="JZ980" s="19"/>
      <c r="KA980" s="19"/>
      <c r="KB980" s="19"/>
      <c r="KC980" s="19"/>
      <c r="KD980" s="19"/>
      <c r="KE980" s="19"/>
      <c r="KF980" s="19"/>
      <c r="KG980" s="19"/>
      <c r="KH980" s="19"/>
      <c r="KI980" s="19"/>
      <c r="KJ980" s="19"/>
      <c r="KK980" s="19"/>
      <c r="KL980" s="19"/>
      <c r="KM980" s="19"/>
      <c r="KN980" s="19"/>
      <c r="KO980" s="19"/>
      <c r="KP980" s="19"/>
      <c r="KQ980" s="19"/>
      <c r="KR980" s="19"/>
      <c r="KS980" s="19"/>
      <c r="KT980" s="19"/>
      <c r="KU980" s="19"/>
      <c r="KV980" s="19"/>
      <c r="KW980" s="19"/>
      <c r="KX980" s="19"/>
      <c r="KY980" s="19"/>
      <c r="KZ980" s="19"/>
      <c r="LA980" s="19"/>
      <c r="LB980" s="19"/>
      <c r="LC980" s="19"/>
      <c r="LD980" s="19"/>
      <c r="LE980" s="19"/>
      <c r="LF980" s="19"/>
      <c r="LG980" s="19"/>
      <c r="LH980" s="19"/>
      <c r="LI980" s="19"/>
      <c r="LJ980" s="19"/>
      <c r="LK980" s="19"/>
      <c r="LL980" s="19"/>
      <c r="LM980" s="19"/>
      <c r="LN980" s="19"/>
      <c r="LO980" s="19"/>
      <c r="LP980" s="19"/>
      <c r="LQ980" s="19"/>
      <c r="LR980" s="19"/>
      <c r="LS980" s="19"/>
      <c r="LT980" s="19"/>
      <c r="LU980" s="19"/>
      <c r="LV980" s="19"/>
      <c r="LW980" s="19"/>
      <c r="LX980" s="19"/>
      <c r="LY980" s="19"/>
      <c r="LZ980" s="19"/>
      <c r="MA980" s="19"/>
      <c r="MB980" s="19"/>
      <c r="MC980" s="19"/>
      <c r="MD980" s="19"/>
      <c r="ME980" s="19"/>
      <c r="MF980" s="19"/>
      <c r="MG980" s="19"/>
      <c r="MH980" s="19"/>
      <c r="MI980" s="19"/>
      <c r="MJ980" s="19"/>
      <c r="MK980" s="19"/>
      <c r="ML980" s="19"/>
      <c r="MM980" s="19"/>
      <c r="MN980" s="19"/>
      <c r="MO980" s="19"/>
      <c r="MP980" s="19"/>
      <c r="MQ980" s="19"/>
      <c r="MR980" s="19"/>
      <c r="MS980" s="19"/>
      <c r="MT980" s="19"/>
      <c r="MU980" s="19"/>
      <c r="MV980" s="19"/>
      <c r="MW980" s="19"/>
      <c r="MX980" s="19"/>
      <c r="MY980" s="19"/>
      <c r="MZ980" s="19"/>
      <c r="NA980" s="19"/>
      <c r="NB980" s="19"/>
      <c r="NC980" s="19"/>
      <c r="ND980" s="19"/>
      <c r="NE980" s="19"/>
      <c r="NF980" s="19"/>
      <c r="NG980" s="19"/>
      <c r="NH980" s="19"/>
      <c r="NI980" s="19"/>
      <c r="NJ980" s="19"/>
      <c r="NK980" s="19"/>
      <c r="NL980" s="19"/>
      <c r="NM980" s="19"/>
      <c r="NN980" s="19"/>
      <c r="NO980" s="19"/>
      <c r="NP980" s="19"/>
      <c r="NQ980" s="19"/>
      <c r="NR980" s="19"/>
      <c r="NS980" s="19"/>
      <c r="NT980" s="19"/>
      <c r="NU980" s="19"/>
      <c r="NV980" s="19"/>
      <c r="NW980" s="19"/>
      <c r="NX980" s="19"/>
      <c r="NY980" s="19"/>
      <c r="NZ980" s="19"/>
      <c r="OA980" s="19"/>
      <c r="OB980" s="19"/>
      <c r="OC980" s="19"/>
      <c r="OD980" s="19"/>
      <c r="OE980" s="19"/>
      <c r="OF980" s="19"/>
      <c r="OG980" s="19"/>
      <c r="OH980" s="19"/>
      <c r="OI980" s="19"/>
      <c r="OJ980" s="19"/>
      <c r="OK980" s="19"/>
      <c r="OL980" s="19"/>
      <c r="OM980" s="19"/>
      <c r="ON980" s="19"/>
      <c r="OO980" s="19"/>
      <c r="OP980" s="19"/>
      <c r="OQ980" s="19"/>
      <c r="OR980" s="19"/>
      <c r="OS980" s="19"/>
      <c r="OT980" s="19"/>
      <c r="OU980" s="19"/>
      <c r="OV980" s="19"/>
      <c r="OW980" s="19"/>
      <c r="OX980" s="19"/>
      <c r="OY980" s="19"/>
      <c r="OZ980" s="19"/>
      <c r="PA980" s="19"/>
      <c r="PB980" s="19"/>
      <c r="PC980" s="19"/>
      <c r="PD980" s="19"/>
      <c r="PE980" s="19"/>
      <c r="PF980" s="19"/>
      <c r="PG980" s="19"/>
      <c r="PH980" s="19"/>
      <c r="PI980" s="19"/>
      <c r="PJ980" s="19"/>
      <c r="PK980" s="19"/>
      <c r="PL980" s="19"/>
      <c r="PM980" s="19"/>
      <c r="PN980" s="19"/>
      <c r="PO980" s="19"/>
      <c r="PP980" s="19"/>
      <c r="PQ980" s="19"/>
      <c r="PR980" s="19"/>
      <c r="PS980" s="19"/>
      <c r="PT980" s="19"/>
      <c r="PU980" s="19"/>
      <c r="PV980" s="19"/>
      <c r="PW980" s="19"/>
      <c r="PX980" s="19"/>
      <c r="PY980" s="19"/>
      <c r="PZ980" s="19"/>
      <c r="QA980" s="19"/>
      <c r="QB980" s="19"/>
      <c r="QC980" s="19"/>
      <c r="QD980" s="19"/>
      <c r="QE980" s="19"/>
      <c r="QF980" s="19"/>
      <c r="QG980" s="19"/>
      <c r="QH980" s="19"/>
    </row>
    <row r="981" spans="1:450" s="20" customFormat="1" ht="72.75" customHeight="1" x14ac:dyDescent="0.2">
      <c r="A981" s="43" t="s">
        <v>1276</v>
      </c>
      <c r="B981" s="44"/>
      <c r="C981" s="44"/>
      <c r="D981" s="44"/>
      <c r="E981" s="45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60" t="s">
        <v>618</v>
      </c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 t="s">
        <v>77</v>
      </c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84" t="s">
        <v>94</v>
      </c>
      <c r="AZ981" s="84"/>
      <c r="BA981" s="84"/>
      <c r="BB981" s="84"/>
      <c r="BC981" s="84"/>
      <c r="BD981" s="84"/>
      <c r="BE981" s="60" t="s">
        <v>95</v>
      </c>
      <c r="BF981" s="60"/>
      <c r="BG981" s="60"/>
      <c r="BH981" s="60"/>
      <c r="BI981" s="60"/>
      <c r="BJ981" s="60"/>
      <c r="BK981" s="60"/>
      <c r="BL981" s="60"/>
      <c r="BM981" s="60"/>
      <c r="BN981" s="59" t="s">
        <v>177</v>
      </c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76" t="s">
        <v>22</v>
      </c>
      <c r="BZ981" s="76"/>
      <c r="CA981" s="76"/>
      <c r="CB981" s="76"/>
      <c r="CC981" s="76"/>
      <c r="CD981" s="76"/>
      <c r="CE981" s="62" t="s">
        <v>80</v>
      </c>
      <c r="CF981" s="62"/>
      <c r="CG981" s="62"/>
      <c r="CH981" s="62"/>
      <c r="CI981" s="62"/>
      <c r="CJ981" s="62"/>
      <c r="CK981" s="62"/>
      <c r="CL981" s="62"/>
      <c r="CM981" s="62"/>
      <c r="CN981" s="85">
        <v>6402000</v>
      </c>
      <c r="CO981" s="85"/>
      <c r="CP981" s="85"/>
      <c r="CQ981" s="85"/>
      <c r="CR981" s="85"/>
      <c r="CS981" s="85"/>
      <c r="CT981" s="85"/>
      <c r="CU981" s="85"/>
      <c r="CV981" s="85"/>
      <c r="CW981" s="85"/>
      <c r="CX981" s="85"/>
      <c r="CY981" s="85"/>
      <c r="CZ981" s="85"/>
      <c r="DA981" s="85"/>
      <c r="DB981" s="59" t="s">
        <v>638</v>
      </c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 t="s">
        <v>648</v>
      </c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62" t="s">
        <v>102</v>
      </c>
      <c r="EA981" s="62"/>
      <c r="EB981" s="62"/>
      <c r="EC981" s="62"/>
      <c r="ED981" s="62"/>
      <c r="EE981" s="62"/>
      <c r="EF981" s="62"/>
      <c r="EG981" s="62"/>
      <c r="EH981" s="62"/>
      <c r="EI981" s="62"/>
      <c r="EJ981" s="62"/>
      <c r="EK981" s="62"/>
      <c r="EL981" s="62" t="s">
        <v>103</v>
      </c>
      <c r="EM981" s="62"/>
      <c r="EN981" s="62"/>
      <c r="EO981" s="62"/>
      <c r="EP981" s="62"/>
      <c r="EQ981" s="62"/>
      <c r="ER981" s="62"/>
      <c r="ES981" s="62"/>
      <c r="ET981" s="62"/>
      <c r="EU981" s="62"/>
      <c r="EV981" s="62"/>
      <c r="EW981" s="62"/>
      <c r="EX981" s="62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  <c r="GO981" s="19"/>
      <c r="GP981" s="19"/>
      <c r="GQ981" s="19"/>
      <c r="GR981" s="19"/>
      <c r="GS981" s="19"/>
      <c r="GT981" s="19"/>
      <c r="GU981" s="19"/>
      <c r="GV981" s="19"/>
      <c r="GW981" s="19"/>
      <c r="GX981" s="19"/>
      <c r="GY981" s="19"/>
      <c r="GZ981" s="19"/>
      <c r="HA981" s="19"/>
      <c r="HB981" s="19"/>
      <c r="HC981" s="19"/>
      <c r="HD981" s="19"/>
      <c r="HE981" s="19"/>
      <c r="HF981" s="19"/>
      <c r="HG981" s="19"/>
      <c r="HH981" s="19"/>
      <c r="HI981" s="19"/>
      <c r="HJ981" s="19"/>
      <c r="HK981" s="19"/>
      <c r="HL981" s="19"/>
      <c r="HM981" s="19"/>
      <c r="HN981" s="19"/>
      <c r="HO981" s="19"/>
      <c r="HP981" s="19"/>
      <c r="HQ981" s="19"/>
      <c r="HR981" s="19"/>
      <c r="HS981" s="19"/>
      <c r="HT981" s="19"/>
      <c r="HU981" s="19"/>
      <c r="HV981" s="19"/>
      <c r="HW981" s="19"/>
      <c r="HX981" s="19"/>
      <c r="HY981" s="19"/>
      <c r="HZ981" s="19"/>
      <c r="IA981" s="19"/>
      <c r="IB981" s="19"/>
      <c r="IC981" s="19"/>
      <c r="ID981" s="19"/>
      <c r="IE981" s="19"/>
      <c r="IF981" s="19"/>
      <c r="IG981" s="19"/>
      <c r="IH981" s="19"/>
      <c r="II981" s="19"/>
      <c r="IJ981" s="19"/>
      <c r="IK981" s="19"/>
      <c r="IL981" s="19"/>
      <c r="IM981" s="19"/>
      <c r="IN981" s="19"/>
      <c r="IO981" s="19"/>
      <c r="IP981" s="19"/>
      <c r="IQ981" s="19"/>
      <c r="IR981" s="19"/>
      <c r="IS981" s="19"/>
      <c r="IT981" s="19"/>
      <c r="IU981" s="19"/>
      <c r="IV981" s="19"/>
      <c r="IW981" s="19"/>
      <c r="IX981" s="19"/>
      <c r="IY981" s="19"/>
      <c r="IZ981" s="19"/>
      <c r="JA981" s="19"/>
      <c r="JB981" s="19"/>
      <c r="JC981" s="19"/>
      <c r="JD981" s="19"/>
      <c r="JE981" s="19"/>
      <c r="JF981" s="19"/>
      <c r="JG981" s="19"/>
      <c r="JH981" s="19"/>
      <c r="JI981" s="19"/>
      <c r="JJ981" s="19"/>
      <c r="JK981" s="19"/>
      <c r="JL981" s="19"/>
      <c r="JM981" s="19"/>
      <c r="JN981" s="19"/>
      <c r="JO981" s="19"/>
      <c r="JP981" s="19"/>
      <c r="JQ981" s="19"/>
      <c r="JR981" s="19"/>
      <c r="JS981" s="19"/>
      <c r="JT981" s="19"/>
      <c r="JU981" s="19"/>
      <c r="JV981" s="19"/>
      <c r="JW981" s="19"/>
      <c r="JX981" s="19"/>
      <c r="JY981" s="19"/>
      <c r="JZ981" s="19"/>
      <c r="KA981" s="19"/>
      <c r="KB981" s="19"/>
      <c r="KC981" s="19"/>
      <c r="KD981" s="19"/>
      <c r="KE981" s="19"/>
      <c r="KF981" s="19"/>
      <c r="KG981" s="19"/>
      <c r="KH981" s="19"/>
      <c r="KI981" s="19"/>
      <c r="KJ981" s="19"/>
      <c r="KK981" s="19"/>
      <c r="KL981" s="19"/>
      <c r="KM981" s="19"/>
      <c r="KN981" s="19"/>
      <c r="KO981" s="19"/>
      <c r="KP981" s="19"/>
      <c r="KQ981" s="19"/>
      <c r="KR981" s="19"/>
      <c r="KS981" s="19"/>
      <c r="KT981" s="19"/>
      <c r="KU981" s="19"/>
      <c r="KV981" s="19"/>
      <c r="KW981" s="19"/>
      <c r="KX981" s="19"/>
      <c r="KY981" s="19"/>
      <c r="KZ981" s="19"/>
      <c r="LA981" s="19"/>
      <c r="LB981" s="19"/>
      <c r="LC981" s="19"/>
      <c r="LD981" s="19"/>
      <c r="LE981" s="19"/>
      <c r="LF981" s="19"/>
      <c r="LG981" s="19"/>
      <c r="LH981" s="19"/>
      <c r="LI981" s="19"/>
      <c r="LJ981" s="19"/>
      <c r="LK981" s="19"/>
      <c r="LL981" s="19"/>
      <c r="LM981" s="19"/>
      <c r="LN981" s="19"/>
      <c r="LO981" s="19"/>
      <c r="LP981" s="19"/>
      <c r="LQ981" s="19"/>
      <c r="LR981" s="19"/>
      <c r="LS981" s="19"/>
      <c r="LT981" s="19"/>
      <c r="LU981" s="19"/>
      <c r="LV981" s="19"/>
      <c r="LW981" s="19"/>
      <c r="LX981" s="19"/>
      <c r="LY981" s="19"/>
      <c r="LZ981" s="19"/>
      <c r="MA981" s="19"/>
      <c r="MB981" s="19"/>
      <c r="MC981" s="19"/>
      <c r="MD981" s="19"/>
      <c r="ME981" s="19"/>
      <c r="MF981" s="19"/>
      <c r="MG981" s="19"/>
      <c r="MH981" s="19"/>
      <c r="MI981" s="19"/>
      <c r="MJ981" s="19"/>
      <c r="MK981" s="19"/>
      <c r="ML981" s="19"/>
      <c r="MM981" s="19"/>
      <c r="MN981" s="19"/>
      <c r="MO981" s="19"/>
      <c r="MP981" s="19"/>
      <c r="MQ981" s="19"/>
      <c r="MR981" s="19"/>
      <c r="MS981" s="19"/>
      <c r="MT981" s="19"/>
      <c r="MU981" s="19"/>
      <c r="MV981" s="19"/>
      <c r="MW981" s="19"/>
      <c r="MX981" s="19"/>
      <c r="MY981" s="19"/>
      <c r="MZ981" s="19"/>
      <c r="NA981" s="19"/>
      <c r="NB981" s="19"/>
      <c r="NC981" s="19"/>
      <c r="ND981" s="19"/>
      <c r="NE981" s="19"/>
      <c r="NF981" s="19"/>
      <c r="NG981" s="19"/>
      <c r="NH981" s="19"/>
      <c r="NI981" s="19"/>
      <c r="NJ981" s="19"/>
      <c r="NK981" s="19"/>
      <c r="NL981" s="19"/>
      <c r="NM981" s="19"/>
      <c r="NN981" s="19"/>
      <c r="NO981" s="19"/>
      <c r="NP981" s="19"/>
      <c r="NQ981" s="19"/>
      <c r="NR981" s="19"/>
      <c r="NS981" s="19"/>
      <c r="NT981" s="19"/>
      <c r="NU981" s="19"/>
      <c r="NV981" s="19"/>
      <c r="NW981" s="19"/>
      <c r="NX981" s="19"/>
      <c r="NY981" s="19"/>
      <c r="NZ981" s="19"/>
      <c r="OA981" s="19"/>
      <c r="OB981" s="19"/>
      <c r="OC981" s="19"/>
      <c r="OD981" s="19"/>
      <c r="OE981" s="19"/>
      <c r="OF981" s="19"/>
      <c r="OG981" s="19"/>
      <c r="OH981" s="19"/>
      <c r="OI981" s="19"/>
      <c r="OJ981" s="19"/>
      <c r="OK981" s="19"/>
      <c r="OL981" s="19"/>
      <c r="OM981" s="19"/>
      <c r="ON981" s="19"/>
      <c r="OO981" s="19"/>
      <c r="OP981" s="19"/>
      <c r="OQ981" s="19"/>
      <c r="OR981" s="19"/>
      <c r="OS981" s="19"/>
      <c r="OT981" s="19"/>
      <c r="OU981" s="19"/>
      <c r="OV981" s="19"/>
      <c r="OW981" s="19"/>
      <c r="OX981" s="19"/>
      <c r="OY981" s="19"/>
      <c r="OZ981" s="19"/>
      <c r="PA981" s="19"/>
      <c r="PB981" s="19"/>
      <c r="PC981" s="19"/>
      <c r="PD981" s="19"/>
      <c r="PE981" s="19"/>
      <c r="PF981" s="19"/>
      <c r="PG981" s="19"/>
      <c r="PH981" s="19"/>
      <c r="PI981" s="19"/>
      <c r="PJ981" s="19"/>
      <c r="PK981" s="19"/>
      <c r="PL981" s="19"/>
      <c r="PM981" s="19"/>
      <c r="PN981" s="19"/>
      <c r="PO981" s="19"/>
      <c r="PP981" s="19"/>
      <c r="PQ981" s="19"/>
      <c r="PR981" s="19"/>
      <c r="PS981" s="19"/>
      <c r="PT981" s="19"/>
      <c r="PU981" s="19"/>
      <c r="PV981" s="19"/>
      <c r="PW981" s="19"/>
      <c r="PX981" s="19"/>
      <c r="PY981" s="19"/>
      <c r="PZ981" s="19"/>
      <c r="QA981" s="19"/>
      <c r="QB981" s="19"/>
      <c r="QC981" s="19"/>
      <c r="QD981" s="19"/>
      <c r="QE981" s="19"/>
      <c r="QF981" s="19"/>
      <c r="QG981" s="19"/>
      <c r="QH981" s="19"/>
    </row>
    <row r="982" spans="1:450" s="20" customFormat="1" ht="72.75" customHeight="1" x14ac:dyDescent="0.2">
      <c r="A982" s="43" t="s">
        <v>1277</v>
      </c>
      <c r="B982" s="44"/>
      <c r="C982" s="44"/>
      <c r="D982" s="44"/>
      <c r="E982" s="45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60" t="s">
        <v>546</v>
      </c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 t="s">
        <v>77</v>
      </c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84" t="s">
        <v>94</v>
      </c>
      <c r="AZ982" s="84"/>
      <c r="BA982" s="84"/>
      <c r="BB982" s="84"/>
      <c r="BC982" s="84"/>
      <c r="BD982" s="84"/>
      <c r="BE982" s="60" t="s">
        <v>95</v>
      </c>
      <c r="BF982" s="60"/>
      <c r="BG982" s="60"/>
      <c r="BH982" s="60"/>
      <c r="BI982" s="60"/>
      <c r="BJ982" s="60"/>
      <c r="BK982" s="60"/>
      <c r="BL982" s="60"/>
      <c r="BM982" s="60"/>
      <c r="BN982" s="80">
        <f>12+4</f>
        <v>16</v>
      </c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76" t="s">
        <v>22</v>
      </c>
      <c r="BZ982" s="76"/>
      <c r="CA982" s="76"/>
      <c r="CB982" s="76"/>
      <c r="CC982" s="76"/>
      <c r="CD982" s="76"/>
      <c r="CE982" s="62" t="s">
        <v>80</v>
      </c>
      <c r="CF982" s="62"/>
      <c r="CG982" s="62"/>
      <c r="CH982" s="62"/>
      <c r="CI982" s="62"/>
      <c r="CJ982" s="62"/>
      <c r="CK982" s="62"/>
      <c r="CL982" s="62"/>
      <c r="CM982" s="62"/>
      <c r="CN982" s="85">
        <v>2656500</v>
      </c>
      <c r="CO982" s="85"/>
      <c r="CP982" s="85"/>
      <c r="CQ982" s="85"/>
      <c r="CR982" s="85"/>
      <c r="CS982" s="85"/>
      <c r="CT982" s="85"/>
      <c r="CU982" s="85"/>
      <c r="CV982" s="85"/>
      <c r="CW982" s="85"/>
      <c r="CX982" s="85"/>
      <c r="CY982" s="85"/>
      <c r="CZ982" s="85"/>
      <c r="DA982" s="85"/>
      <c r="DB982" s="59" t="s">
        <v>638</v>
      </c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 t="s">
        <v>648</v>
      </c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62" t="s">
        <v>102</v>
      </c>
      <c r="EA982" s="62"/>
      <c r="EB982" s="62"/>
      <c r="EC982" s="62"/>
      <c r="ED982" s="62"/>
      <c r="EE982" s="62"/>
      <c r="EF982" s="62"/>
      <c r="EG982" s="62"/>
      <c r="EH982" s="62"/>
      <c r="EI982" s="62"/>
      <c r="EJ982" s="62"/>
      <c r="EK982" s="62"/>
      <c r="EL982" s="62" t="s">
        <v>103</v>
      </c>
      <c r="EM982" s="62"/>
      <c r="EN982" s="62"/>
      <c r="EO982" s="62"/>
      <c r="EP982" s="62"/>
      <c r="EQ982" s="62"/>
      <c r="ER982" s="62"/>
      <c r="ES982" s="62"/>
      <c r="ET982" s="62"/>
      <c r="EU982" s="62"/>
      <c r="EV982" s="62"/>
      <c r="EW982" s="62"/>
      <c r="EX982" s="62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  <c r="GO982" s="19"/>
      <c r="GP982" s="19"/>
      <c r="GQ982" s="19"/>
      <c r="GR982" s="19"/>
      <c r="GS982" s="19"/>
      <c r="GT982" s="19"/>
      <c r="GU982" s="19"/>
      <c r="GV982" s="19"/>
      <c r="GW982" s="19"/>
      <c r="GX982" s="19"/>
      <c r="GY982" s="19"/>
      <c r="GZ982" s="19"/>
      <c r="HA982" s="19"/>
      <c r="HB982" s="19"/>
      <c r="HC982" s="19"/>
      <c r="HD982" s="19"/>
      <c r="HE982" s="19"/>
      <c r="HF982" s="19"/>
      <c r="HG982" s="19"/>
      <c r="HH982" s="19"/>
      <c r="HI982" s="19"/>
      <c r="HJ982" s="19"/>
      <c r="HK982" s="19"/>
      <c r="HL982" s="19"/>
      <c r="HM982" s="19"/>
      <c r="HN982" s="19"/>
      <c r="HO982" s="19"/>
      <c r="HP982" s="19"/>
      <c r="HQ982" s="19"/>
      <c r="HR982" s="19"/>
      <c r="HS982" s="19"/>
      <c r="HT982" s="19"/>
      <c r="HU982" s="19"/>
      <c r="HV982" s="19"/>
      <c r="HW982" s="19"/>
      <c r="HX982" s="19"/>
      <c r="HY982" s="19"/>
      <c r="HZ982" s="19"/>
      <c r="IA982" s="19"/>
      <c r="IB982" s="19"/>
      <c r="IC982" s="19"/>
      <c r="ID982" s="19"/>
      <c r="IE982" s="19"/>
      <c r="IF982" s="19"/>
      <c r="IG982" s="19"/>
      <c r="IH982" s="19"/>
      <c r="II982" s="19"/>
      <c r="IJ982" s="19"/>
      <c r="IK982" s="19"/>
      <c r="IL982" s="19"/>
      <c r="IM982" s="19"/>
      <c r="IN982" s="19"/>
      <c r="IO982" s="19"/>
      <c r="IP982" s="19"/>
      <c r="IQ982" s="19"/>
      <c r="IR982" s="19"/>
      <c r="IS982" s="19"/>
      <c r="IT982" s="19"/>
      <c r="IU982" s="19"/>
      <c r="IV982" s="19"/>
      <c r="IW982" s="19"/>
      <c r="IX982" s="19"/>
      <c r="IY982" s="19"/>
      <c r="IZ982" s="19"/>
      <c r="JA982" s="19"/>
      <c r="JB982" s="19"/>
      <c r="JC982" s="19"/>
      <c r="JD982" s="19"/>
      <c r="JE982" s="19"/>
      <c r="JF982" s="19"/>
      <c r="JG982" s="19"/>
      <c r="JH982" s="19"/>
      <c r="JI982" s="19"/>
      <c r="JJ982" s="19"/>
      <c r="JK982" s="19"/>
      <c r="JL982" s="19"/>
      <c r="JM982" s="19"/>
      <c r="JN982" s="19"/>
      <c r="JO982" s="19"/>
      <c r="JP982" s="19"/>
      <c r="JQ982" s="19"/>
      <c r="JR982" s="19"/>
      <c r="JS982" s="19"/>
      <c r="JT982" s="19"/>
      <c r="JU982" s="19"/>
      <c r="JV982" s="19"/>
      <c r="JW982" s="19"/>
      <c r="JX982" s="19"/>
      <c r="JY982" s="19"/>
      <c r="JZ982" s="19"/>
      <c r="KA982" s="19"/>
      <c r="KB982" s="19"/>
      <c r="KC982" s="19"/>
      <c r="KD982" s="19"/>
      <c r="KE982" s="19"/>
      <c r="KF982" s="19"/>
      <c r="KG982" s="19"/>
      <c r="KH982" s="19"/>
      <c r="KI982" s="19"/>
      <c r="KJ982" s="19"/>
      <c r="KK982" s="19"/>
      <c r="KL982" s="19"/>
      <c r="KM982" s="19"/>
      <c r="KN982" s="19"/>
      <c r="KO982" s="19"/>
      <c r="KP982" s="19"/>
      <c r="KQ982" s="19"/>
      <c r="KR982" s="19"/>
      <c r="KS982" s="19"/>
      <c r="KT982" s="19"/>
      <c r="KU982" s="19"/>
      <c r="KV982" s="19"/>
      <c r="KW982" s="19"/>
      <c r="KX982" s="19"/>
      <c r="KY982" s="19"/>
      <c r="KZ982" s="19"/>
      <c r="LA982" s="19"/>
      <c r="LB982" s="19"/>
      <c r="LC982" s="19"/>
      <c r="LD982" s="19"/>
      <c r="LE982" s="19"/>
      <c r="LF982" s="19"/>
      <c r="LG982" s="19"/>
      <c r="LH982" s="19"/>
      <c r="LI982" s="19"/>
      <c r="LJ982" s="19"/>
      <c r="LK982" s="19"/>
      <c r="LL982" s="19"/>
      <c r="LM982" s="19"/>
      <c r="LN982" s="19"/>
      <c r="LO982" s="19"/>
      <c r="LP982" s="19"/>
      <c r="LQ982" s="19"/>
      <c r="LR982" s="19"/>
      <c r="LS982" s="19"/>
      <c r="LT982" s="19"/>
      <c r="LU982" s="19"/>
      <c r="LV982" s="19"/>
      <c r="LW982" s="19"/>
      <c r="LX982" s="19"/>
      <c r="LY982" s="19"/>
      <c r="LZ982" s="19"/>
      <c r="MA982" s="19"/>
      <c r="MB982" s="19"/>
      <c r="MC982" s="19"/>
      <c r="MD982" s="19"/>
      <c r="ME982" s="19"/>
      <c r="MF982" s="19"/>
      <c r="MG982" s="19"/>
      <c r="MH982" s="19"/>
      <c r="MI982" s="19"/>
      <c r="MJ982" s="19"/>
      <c r="MK982" s="19"/>
      <c r="ML982" s="19"/>
      <c r="MM982" s="19"/>
      <c r="MN982" s="19"/>
      <c r="MO982" s="19"/>
      <c r="MP982" s="19"/>
      <c r="MQ982" s="19"/>
      <c r="MR982" s="19"/>
      <c r="MS982" s="19"/>
      <c r="MT982" s="19"/>
      <c r="MU982" s="19"/>
      <c r="MV982" s="19"/>
      <c r="MW982" s="19"/>
      <c r="MX982" s="19"/>
      <c r="MY982" s="19"/>
      <c r="MZ982" s="19"/>
      <c r="NA982" s="19"/>
      <c r="NB982" s="19"/>
      <c r="NC982" s="19"/>
      <c r="ND982" s="19"/>
      <c r="NE982" s="19"/>
      <c r="NF982" s="19"/>
      <c r="NG982" s="19"/>
      <c r="NH982" s="19"/>
      <c r="NI982" s="19"/>
      <c r="NJ982" s="19"/>
      <c r="NK982" s="19"/>
      <c r="NL982" s="19"/>
      <c r="NM982" s="19"/>
      <c r="NN982" s="19"/>
      <c r="NO982" s="19"/>
      <c r="NP982" s="19"/>
      <c r="NQ982" s="19"/>
      <c r="NR982" s="19"/>
      <c r="NS982" s="19"/>
      <c r="NT982" s="19"/>
      <c r="NU982" s="19"/>
      <c r="NV982" s="19"/>
      <c r="NW982" s="19"/>
      <c r="NX982" s="19"/>
      <c r="NY982" s="19"/>
      <c r="NZ982" s="19"/>
      <c r="OA982" s="19"/>
      <c r="OB982" s="19"/>
      <c r="OC982" s="19"/>
      <c r="OD982" s="19"/>
      <c r="OE982" s="19"/>
      <c r="OF982" s="19"/>
      <c r="OG982" s="19"/>
      <c r="OH982" s="19"/>
      <c r="OI982" s="19"/>
      <c r="OJ982" s="19"/>
      <c r="OK982" s="19"/>
      <c r="OL982" s="19"/>
      <c r="OM982" s="19"/>
      <c r="ON982" s="19"/>
      <c r="OO982" s="19"/>
      <c r="OP982" s="19"/>
      <c r="OQ982" s="19"/>
      <c r="OR982" s="19"/>
      <c r="OS982" s="19"/>
      <c r="OT982" s="19"/>
      <c r="OU982" s="19"/>
      <c r="OV982" s="19"/>
      <c r="OW982" s="19"/>
      <c r="OX982" s="19"/>
      <c r="OY982" s="19"/>
      <c r="OZ982" s="19"/>
      <c r="PA982" s="19"/>
      <c r="PB982" s="19"/>
      <c r="PC982" s="19"/>
      <c r="PD982" s="19"/>
      <c r="PE982" s="19"/>
      <c r="PF982" s="19"/>
      <c r="PG982" s="19"/>
      <c r="PH982" s="19"/>
      <c r="PI982" s="19"/>
      <c r="PJ982" s="19"/>
      <c r="PK982" s="19"/>
      <c r="PL982" s="19"/>
      <c r="PM982" s="19"/>
      <c r="PN982" s="19"/>
      <c r="PO982" s="19"/>
      <c r="PP982" s="19"/>
      <c r="PQ982" s="19"/>
      <c r="PR982" s="19"/>
      <c r="PS982" s="19"/>
      <c r="PT982" s="19"/>
      <c r="PU982" s="19"/>
      <c r="PV982" s="19"/>
      <c r="PW982" s="19"/>
      <c r="PX982" s="19"/>
      <c r="PY982" s="19"/>
      <c r="PZ982" s="19"/>
      <c r="QA982" s="19"/>
      <c r="QB982" s="19"/>
      <c r="QC982" s="19"/>
      <c r="QD982" s="19"/>
      <c r="QE982" s="19"/>
      <c r="QF982" s="19"/>
      <c r="QG982" s="19"/>
      <c r="QH982" s="19"/>
    </row>
    <row r="983" spans="1:450" s="20" customFormat="1" ht="80.25" customHeight="1" x14ac:dyDescent="0.2">
      <c r="A983" s="43" t="s">
        <v>1278</v>
      </c>
      <c r="B983" s="44"/>
      <c r="C983" s="44"/>
      <c r="D983" s="44"/>
      <c r="E983" s="45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60" t="s">
        <v>559</v>
      </c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 t="s">
        <v>77</v>
      </c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84" t="s">
        <v>94</v>
      </c>
      <c r="AZ983" s="84"/>
      <c r="BA983" s="84"/>
      <c r="BB983" s="84"/>
      <c r="BC983" s="84"/>
      <c r="BD983" s="84"/>
      <c r="BE983" s="60" t="s">
        <v>95</v>
      </c>
      <c r="BF983" s="60"/>
      <c r="BG983" s="60"/>
      <c r="BH983" s="60"/>
      <c r="BI983" s="60"/>
      <c r="BJ983" s="60"/>
      <c r="BK983" s="60"/>
      <c r="BL983" s="60"/>
      <c r="BM983" s="60"/>
      <c r="BN983" s="62">
        <f>24+15+120+3+48</f>
        <v>210</v>
      </c>
      <c r="BO983" s="62"/>
      <c r="BP983" s="62"/>
      <c r="BQ983" s="62"/>
      <c r="BR983" s="62"/>
      <c r="BS983" s="62"/>
      <c r="BT983" s="62"/>
      <c r="BU983" s="62"/>
      <c r="BV983" s="62"/>
      <c r="BW983" s="62"/>
      <c r="BX983" s="62"/>
      <c r="BY983" s="76" t="s">
        <v>22</v>
      </c>
      <c r="BZ983" s="76"/>
      <c r="CA983" s="76"/>
      <c r="CB983" s="76"/>
      <c r="CC983" s="76"/>
      <c r="CD983" s="76"/>
      <c r="CE983" s="62" t="s">
        <v>80</v>
      </c>
      <c r="CF983" s="62"/>
      <c r="CG983" s="62"/>
      <c r="CH983" s="62"/>
      <c r="CI983" s="62"/>
      <c r="CJ983" s="62"/>
      <c r="CK983" s="62"/>
      <c r="CL983" s="62"/>
      <c r="CM983" s="62"/>
      <c r="CN983" s="85">
        <v>2000000</v>
      </c>
      <c r="CO983" s="85"/>
      <c r="CP983" s="85"/>
      <c r="CQ983" s="85"/>
      <c r="CR983" s="85"/>
      <c r="CS983" s="85"/>
      <c r="CT983" s="85"/>
      <c r="CU983" s="85"/>
      <c r="CV983" s="85"/>
      <c r="CW983" s="85"/>
      <c r="CX983" s="85"/>
      <c r="CY983" s="85"/>
      <c r="CZ983" s="85"/>
      <c r="DA983" s="85"/>
      <c r="DB983" s="59" t="s">
        <v>638</v>
      </c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 t="s">
        <v>648</v>
      </c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62" t="s">
        <v>102</v>
      </c>
      <c r="EA983" s="62"/>
      <c r="EB983" s="62"/>
      <c r="EC983" s="62"/>
      <c r="ED983" s="62"/>
      <c r="EE983" s="62"/>
      <c r="EF983" s="62"/>
      <c r="EG983" s="62"/>
      <c r="EH983" s="62"/>
      <c r="EI983" s="62"/>
      <c r="EJ983" s="62"/>
      <c r="EK983" s="62"/>
      <c r="EL983" s="62" t="s">
        <v>103</v>
      </c>
      <c r="EM983" s="62"/>
      <c r="EN983" s="62"/>
      <c r="EO983" s="62"/>
      <c r="EP983" s="62"/>
      <c r="EQ983" s="62"/>
      <c r="ER983" s="62"/>
      <c r="ES983" s="62"/>
      <c r="ET983" s="62"/>
      <c r="EU983" s="62"/>
      <c r="EV983" s="62"/>
      <c r="EW983" s="62"/>
      <c r="EX983" s="62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  <c r="GO983" s="19"/>
      <c r="GP983" s="19"/>
      <c r="GQ983" s="19"/>
      <c r="GR983" s="19"/>
      <c r="GS983" s="19"/>
      <c r="GT983" s="19"/>
      <c r="GU983" s="19"/>
      <c r="GV983" s="19"/>
      <c r="GW983" s="19"/>
      <c r="GX983" s="19"/>
      <c r="GY983" s="19"/>
      <c r="GZ983" s="19"/>
      <c r="HA983" s="19"/>
      <c r="HB983" s="19"/>
      <c r="HC983" s="19"/>
      <c r="HD983" s="19"/>
      <c r="HE983" s="19"/>
      <c r="HF983" s="19"/>
      <c r="HG983" s="19"/>
      <c r="HH983" s="19"/>
      <c r="HI983" s="19"/>
      <c r="HJ983" s="19"/>
      <c r="HK983" s="19"/>
      <c r="HL983" s="19"/>
      <c r="HM983" s="19"/>
      <c r="HN983" s="19"/>
      <c r="HO983" s="19"/>
      <c r="HP983" s="19"/>
      <c r="HQ983" s="19"/>
      <c r="HR983" s="19"/>
      <c r="HS983" s="19"/>
      <c r="HT983" s="19"/>
      <c r="HU983" s="19"/>
      <c r="HV983" s="19"/>
      <c r="HW983" s="19"/>
      <c r="HX983" s="19"/>
      <c r="HY983" s="19"/>
      <c r="HZ983" s="19"/>
      <c r="IA983" s="19"/>
      <c r="IB983" s="19"/>
      <c r="IC983" s="19"/>
      <c r="ID983" s="19"/>
      <c r="IE983" s="19"/>
      <c r="IF983" s="19"/>
      <c r="IG983" s="19"/>
      <c r="IH983" s="19"/>
      <c r="II983" s="19"/>
      <c r="IJ983" s="19"/>
      <c r="IK983" s="19"/>
      <c r="IL983" s="19"/>
      <c r="IM983" s="19"/>
      <c r="IN983" s="19"/>
      <c r="IO983" s="19"/>
      <c r="IP983" s="19"/>
      <c r="IQ983" s="19"/>
      <c r="IR983" s="19"/>
      <c r="IS983" s="19"/>
      <c r="IT983" s="19"/>
      <c r="IU983" s="19"/>
      <c r="IV983" s="19"/>
      <c r="IW983" s="19"/>
      <c r="IX983" s="19"/>
      <c r="IY983" s="19"/>
      <c r="IZ983" s="19"/>
      <c r="JA983" s="19"/>
      <c r="JB983" s="19"/>
      <c r="JC983" s="19"/>
      <c r="JD983" s="19"/>
      <c r="JE983" s="19"/>
      <c r="JF983" s="19"/>
      <c r="JG983" s="19"/>
      <c r="JH983" s="19"/>
      <c r="JI983" s="19"/>
      <c r="JJ983" s="19"/>
      <c r="JK983" s="19"/>
      <c r="JL983" s="19"/>
      <c r="JM983" s="19"/>
      <c r="JN983" s="19"/>
      <c r="JO983" s="19"/>
      <c r="JP983" s="19"/>
      <c r="JQ983" s="19"/>
      <c r="JR983" s="19"/>
      <c r="JS983" s="19"/>
      <c r="JT983" s="19"/>
      <c r="JU983" s="19"/>
      <c r="JV983" s="19"/>
      <c r="JW983" s="19"/>
      <c r="JX983" s="19"/>
      <c r="JY983" s="19"/>
      <c r="JZ983" s="19"/>
      <c r="KA983" s="19"/>
      <c r="KB983" s="19"/>
      <c r="KC983" s="19"/>
      <c r="KD983" s="19"/>
      <c r="KE983" s="19"/>
      <c r="KF983" s="19"/>
      <c r="KG983" s="19"/>
      <c r="KH983" s="19"/>
      <c r="KI983" s="19"/>
      <c r="KJ983" s="19"/>
      <c r="KK983" s="19"/>
      <c r="KL983" s="19"/>
      <c r="KM983" s="19"/>
      <c r="KN983" s="19"/>
      <c r="KO983" s="19"/>
      <c r="KP983" s="19"/>
      <c r="KQ983" s="19"/>
      <c r="KR983" s="19"/>
      <c r="KS983" s="19"/>
      <c r="KT983" s="19"/>
      <c r="KU983" s="19"/>
      <c r="KV983" s="19"/>
      <c r="KW983" s="19"/>
      <c r="KX983" s="19"/>
      <c r="KY983" s="19"/>
      <c r="KZ983" s="19"/>
      <c r="LA983" s="19"/>
      <c r="LB983" s="19"/>
      <c r="LC983" s="19"/>
      <c r="LD983" s="19"/>
      <c r="LE983" s="19"/>
      <c r="LF983" s="19"/>
      <c r="LG983" s="19"/>
      <c r="LH983" s="19"/>
      <c r="LI983" s="19"/>
      <c r="LJ983" s="19"/>
      <c r="LK983" s="19"/>
      <c r="LL983" s="19"/>
      <c r="LM983" s="19"/>
      <c r="LN983" s="19"/>
      <c r="LO983" s="19"/>
      <c r="LP983" s="19"/>
      <c r="LQ983" s="19"/>
      <c r="LR983" s="19"/>
      <c r="LS983" s="19"/>
      <c r="LT983" s="19"/>
      <c r="LU983" s="19"/>
      <c r="LV983" s="19"/>
      <c r="LW983" s="19"/>
      <c r="LX983" s="19"/>
      <c r="LY983" s="19"/>
      <c r="LZ983" s="19"/>
      <c r="MA983" s="19"/>
      <c r="MB983" s="19"/>
      <c r="MC983" s="19"/>
      <c r="MD983" s="19"/>
      <c r="ME983" s="19"/>
      <c r="MF983" s="19"/>
      <c r="MG983" s="19"/>
      <c r="MH983" s="19"/>
      <c r="MI983" s="19"/>
      <c r="MJ983" s="19"/>
      <c r="MK983" s="19"/>
      <c r="ML983" s="19"/>
      <c r="MM983" s="19"/>
      <c r="MN983" s="19"/>
      <c r="MO983" s="19"/>
      <c r="MP983" s="19"/>
      <c r="MQ983" s="19"/>
      <c r="MR983" s="19"/>
      <c r="MS983" s="19"/>
      <c r="MT983" s="19"/>
      <c r="MU983" s="19"/>
      <c r="MV983" s="19"/>
      <c r="MW983" s="19"/>
      <c r="MX983" s="19"/>
      <c r="MY983" s="19"/>
      <c r="MZ983" s="19"/>
      <c r="NA983" s="19"/>
      <c r="NB983" s="19"/>
      <c r="NC983" s="19"/>
      <c r="ND983" s="19"/>
      <c r="NE983" s="19"/>
      <c r="NF983" s="19"/>
      <c r="NG983" s="19"/>
      <c r="NH983" s="19"/>
      <c r="NI983" s="19"/>
      <c r="NJ983" s="19"/>
      <c r="NK983" s="19"/>
      <c r="NL983" s="19"/>
      <c r="NM983" s="19"/>
      <c r="NN983" s="19"/>
      <c r="NO983" s="19"/>
      <c r="NP983" s="19"/>
      <c r="NQ983" s="19"/>
      <c r="NR983" s="19"/>
      <c r="NS983" s="19"/>
      <c r="NT983" s="19"/>
      <c r="NU983" s="19"/>
      <c r="NV983" s="19"/>
      <c r="NW983" s="19"/>
      <c r="NX983" s="19"/>
      <c r="NY983" s="19"/>
      <c r="NZ983" s="19"/>
      <c r="OA983" s="19"/>
      <c r="OB983" s="19"/>
      <c r="OC983" s="19"/>
      <c r="OD983" s="19"/>
      <c r="OE983" s="19"/>
      <c r="OF983" s="19"/>
      <c r="OG983" s="19"/>
      <c r="OH983" s="19"/>
      <c r="OI983" s="19"/>
      <c r="OJ983" s="19"/>
      <c r="OK983" s="19"/>
      <c r="OL983" s="19"/>
      <c r="OM983" s="19"/>
      <c r="ON983" s="19"/>
      <c r="OO983" s="19"/>
      <c r="OP983" s="19"/>
      <c r="OQ983" s="19"/>
      <c r="OR983" s="19"/>
      <c r="OS983" s="19"/>
      <c r="OT983" s="19"/>
      <c r="OU983" s="19"/>
      <c r="OV983" s="19"/>
      <c r="OW983" s="19"/>
      <c r="OX983" s="19"/>
      <c r="OY983" s="19"/>
      <c r="OZ983" s="19"/>
      <c r="PA983" s="19"/>
      <c r="PB983" s="19"/>
      <c r="PC983" s="19"/>
      <c r="PD983" s="19"/>
      <c r="PE983" s="19"/>
      <c r="PF983" s="19"/>
      <c r="PG983" s="19"/>
      <c r="PH983" s="19"/>
      <c r="PI983" s="19"/>
      <c r="PJ983" s="19"/>
      <c r="PK983" s="19"/>
      <c r="PL983" s="19"/>
      <c r="PM983" s="19"/>
      <c r="PN983" s="19"/>
      <c r="PO983" s="19"/>
      <c r="PP983" s="19"/>
      <c r="PQ983" s="19"/>
      <c r="PR983" s="19"/>
      <c r="PS983" s="19"/>
      <c r="PT983" s="19"/>
      <c r="PU983" s="19"/>
      <c r="PV983" s="19"/>
      <c r="PW983" s="19"/>
      <c r="PX983" s="19"/>
      <c r="PY983" s="19"/>
      <c r="PZ983" s="19"/>
      <c r="QA983" s="19"/>
      <c r="QB983" s="19"/>
      <c r="QC983" s="19"/>
      <c r="QD983" s="19"/>
      <c r="QE983" s="19"/>
      <c r="QF983" s="19"/>
      <c r="QG983" s="19"/>
      <c r="QH983" s="19"/>
    </row>
    <row r="984" spans="1:450" s="15" customFormat="1" ht="38.25" customHeight="1" x14ac:dyDescent="0.2">
      <c r="A984" s="43" t="s">
        <v>1279</v>
      </c>
      <c r="B984" s="44"/>
      <c r="C984" s="44"/>
      <c r="D984" s="44"/>
      <c r="E984" s="45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60" t="s">
        <v>617</v>
      </c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 t="s">
        <v>77</v>
      </c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84" t="s">
        <v>94</v>
      </c>
      <c r="AZ984" s="84"/>
      <c r="BA984" s="84"/>
      <c r="BB984" s="84"/>
      <c r="BC984" s="84"/>
      <c r="BD984" s="84"/>
      <c r="BE984" s="60" t="s">
        <v>95</v>
      </c>
      <c r="BF984" s="60"/>
      <c r="BG984" s="60"/>
      <c r="BH984" s="60"/>
      <c r="BI984" s="60"/>
      <c r="BJ984" s="60"/>
      <c r="BK984" s="60"/>
      <c r="BL984" s="60"/>
      <c r="BM984" s="60"/>
      <c r="BN984" s="58">
        <v>300</v>
      </c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76" t="s">
        <v>22</v>
      </c>
      <c r="BZ984" s="76"/>
      <c r="CA984" s="76"/>
      <c r="CB984" s="76"/>
      <c r="CC984" s="76"/>
      <c r="CD984" s="76"/>
      <c r="CE984" s="62" t="s">
        <v>80</v>
      </c>
      <c r="CF984" s="62"/>
      <c r="CG984" s="62"/>
      <c r="CH984" s="62"/>
      <c r="CI984" s="62"/>
      <c r="CJ984" s="62"/>
      <c r="CK984" s="62"/>
      <c r="CL984" s="62"/>
      <c r="CM984" s="62"/>
      <c r="CN984" s="85">
        <v>19810750</v>
      </c>
      <c r="CO984" s="85"/>
      <c r="CP984" s="85"/>
      <c r="CQ984" s="85"/>
      <c r="CR984" s="85"/>
      <c r="CS984" s="85"/>
      <c r="CT984" s="85"/>
      <c r="CU984" s="85"/>
      <c r="CV984" s="85"/>
      <c r="CW984" s="85"/>
      <c r="CX984" s="85"/>
      <c r="CY984" s="85"/>
      <c r="CZ984" s="85"/>
      <c r="DA984" s="85"/>
      <c r="DB984" s="59" t="s">
        <v>638</v>
      </c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 t="s">
        <v>648</v>
      </c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62" t="s">
        <v>102</v>
      </c>
      <c r="EA984" s="62"/>
      <c r="EB984" s="62"/>
      <c r="EC984" s="62"/>
      <c r="ED984" s="62"/>
      <c r="EE984" s="62"/>
      <c r="EF984" s="62"/>
      <c r="EG984" s="62"/>
      <c r="EH984" s="62"/>
      <c r="EI984" s="62"/>
      <c r="EJ984" s="62"/>
      <c r="EK984" s="62"/>
      <c r="EL984" s="62" t="s">
        <v>103</v>
      </c>
      <c r="EM984" s="62"/>
      <c r="EN984" s="62"/>
      <c r="EO984" s="62"/>
      <c r="EP984" s="62"/>
      <c r="EQ984" s="62"/>
      <c r="ER984" s="62"/>
      <c r="ES984" s="62"/>
      <c r="ET984" s="62"/>
      <c r="EU984" s="62"/>
      <c r="EV984" s="62"/>
      <c r="EW984" s="62"/>
      <c r="EX984" s="62"/>
    </row>
    <row r="985" spans="1:450" s="15" customFormat="1" ht="64.5" customHeight="1" x14ac:dyDescent="0.2">
      <c r="A985" s="43" t="s">
        <v>1280</v>
      </c>
      <c r="B985" s="44"/>
      <c r="C985" s="44"/>
      <c r="D985" s="44"/>
      <c r="E985" s="45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60" t="s">
        <v>556</v>
      </c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 t="s">
        <v>77</v>
      </c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84" t="s">
        <v>78</v>
      </c>
      <c r="AZ985" s="84"/>
      <c r="BA985" s="84"/>
      <c r="BB985" s="84"/>
      <c r="BC985" s="84"/>
      <c r="BD985" s="84"/>
      <c r="BE985" s="60" t="s">
        <v>79</v>
      </c>
      <c r="BF985" s="60"/>
      <c r="BG985" s="60"/>
      <c r="BH985" s="60"/>
      <c r="BI985" s="60"/>
      <c r="BJ985" s="60"/>
      <c r="BK985" s="60"/>
      <c r="BL985" s="60"/>
      <c r="BM985" s="60"/>
      <c r="BN985" s="59" t="s">
        <v>74</v>
      </c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76" t="s">
        <v>22</v>
      </c>
      <c r="BZ985" s="76"/>
      <c r="CA985" s="76"/>
      <c r="CB985" s="76"/>
      <c r="CC985" s="76"/>
      <c r="CD985" s="76"/>
      <c r="CE985" s="62" t="s">
        <v>80</v>
      </c>
      <c r="CF985" s="62"/>
      <c r="CG985" s="62"/>
      <c r="CH985" s="62"/>
      <c r="CI985" s="62"/>
      <c r="CJ985" s="62"/>
      <c r="CK985" s="62"/>
      <c r="CL985" s="62"/>
      <c r="CM985" s="62"/>
      <c r="CN985" s="85">
        <v>8574148</v>
      </c>
      <c r="CO985" s="85"/>
      <c r="CP985" s="85"/>
      <c r="CQ985" s="85"/>
      <c r="CR985" s="85"/>
      <c r="CS985" s="85"/>
      <c r="CT985" s="85"/>
      <c r="CU985" s="85"/>
      <c r="CV985" s="85"/>
      <c r="CW985" s="85"/>
      <c r="CX985" s="85"/>
      <c r="CY985" s="85"/>
      <c r="CZ985" s="85"/>
      <c r="DA985" s="85"/>
      <c r="DB985" s="59" t="s">
        <v>638</v>
      </c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 t="s">
        <v>648</v>
      </c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62" t="s">
        <v>102</v>
      </c>
      <c r="EA985" s="62"/>
      <c r="EB985" s="62"/>
      <c r="EC985" s="62"/>
      <c r="ED985" s="62"/>
      <c r="EE985" s="62"/>
      <c r="EF985" s="62"/>
      <c r="EG985" s="62"/>
      <c r="EH985" s="62"/>
      <c r="EI985" s="62"/>
      <c r="EJ985" s="62"/>
      <c r="EK985" s="62"/>
      <c r="EL985" s="62" t="s">
        <v>103</v>
      </c>
      <c r="EM985" s="62"/>
      <c r="EN985" s="62"/>
      <c r="EO985" s="62"/>
      <c r="EP985" s="62"/>
      <c r="EQ985" s="62"/>
      <c r="ER985" s="62"/>
      <c r="ES985" s="62"/>
      <c r="ET985" s="62"/>
      <c r="EU985" s="62"/>
      <c r="EV985" s="62"/>
      <c r="EW985" s="62"/>
      <c r="EX985" s="62"/>
    </row>
    <row r="986" spans="1:450" s="15" customFormat="1" ht="64.5" customHeight="1" x14ac:dyDescent="0.2">
      <c r="A986" s="43" t="s">
        <v>1281</v>
      </c>
      <c r="B986" s="44"/>
      <c r="C986" s="44"/>
      <c r="D986" s="44"/>
      <c r="E986" s="45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60" t="s">
        <v>618</v>
      </c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 t="s">
        <v>77</v>
      </c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84" t="s">
        <v>94</v>
      </c>
      <c r="AZ986" s="84"/>
      <c r="BA986" s="84"/>
      <c r="BB986" s="84"/>
      <c r="BC986" s="84"/>
      <c r="BD986" s="84"/>
      <c r="BE986" s="60" t="s">
        <v>95</v>
      </c>
      <c r="BF986" s="60"/>
      <c r="BG986" s="60"/>
      <c r="BH986" s="60"/>
      <c r="BI986" s="60"/>
      <c r="BJ986" s="60"/>
      <c r="BK986" s="60"/>
      <c r="BL986" s="60"/>
      <c r="BM986" s="60"/>
      <c r="BN986" s="59" t="s">
        <v>177</v>
      </c>
      <c r="BO986" s="62"/>
      <c r="BP986" s="62"/>
      <c r="BQ986" s="62"/>
      <c r="BR986" s="62"/>
      <c r="BS986" s="62"/>
      <c r="BT986" s="62"/>
      <c r="BU986" s="62"/>
      <c r="BV986" s="62"/>
      <c r="BW986" s="62"/>
      <c r="BX986" s="62"/>
      <c r="BY986" s="76" t="s">
        <v>22</v>
      </c>
      <c r="BZ986" s="76"/>
      <c r="CA986" s="76"/>
      <c r="CB986" s="76"/>
      <c r="CC986" s="76"/>
      <c r="CD986" s="76"/>
      <c r="CE986" s="62" t="s">
        <v>80</v>
      </c>
      <c r="CF986" s="62"/>
      <c r="CG986" s="62"/>
      <c r="CH986" s="62"/>
      <c r="CI986" s="62"/>
      <c r="CJ986" s="62"/>
      <c r="CK986" s="62"/>
      <c r="CL986" s="62"/>
      <c r="CM986" s="62"/>
      <c r="CN986" s="85">
        <v>6402000</v>
      </c>
      <c r="CO986" s="85"/>
      <c r="CP986" s="85"/>
      <c r="CQ986" s="85"/>
      <c r="CR986" s="85"/>
      <c r="CS986" s="85"/>
      <c r="CT986" s="85"/>
      <c r="CU986" s="85"/>
      <c r="CV986" s="85"/>
      <c r="CW986" s="85"/>
      <c r="CX986" s="85"/>
      <c r="CY986" s="85"/>
      <c r="CZ986" s="85"/>
      <c r="DA986" s="85"/>
      <c r="DB986" s="59" t="s">
        <v>638</v>
      </c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 t="s">
        <v>648</v>
      </c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62" t="s">
        <v>102</v>
      </c>
      <c r="EA986" s="62"/>
      <c r="EB986" s="62"/>
      <c r="EC986" s="62"/>
      <c r="ED986" s="62"/>
      <c r="EE986" s="62"/>
      <c r="EF986" s="62"/>
      <c r="EG986" s="62"/>
      <c r="EH986" s="62"/>
      <c r="EI986" s="62"/>
      <c r="EJ986" s="62"/>
      <c r="EK986" s="62"/>
      <c r="EL986" s="62" t="s">
        <v>103</v>
      </c>
      <c r="EM986" s="62"/>
      <c r="EN986" s="62"/>
      <c r="EO986" s="62"/>
      <c r="EP986" s="62"/>
      <c r="EQ986" s="62"/>
      <c r="ER986" s="62"/>
      <c r="ES986" s="62"/>
      <c r="ET986" s="62"/>
      <c r="EU986" s="62"/>
      <c r="EV986" s="62"/>
      <c r="EW986" s="62"/>
      <c r="EX986" s="62"/>
    </row>
    <row r="987" spans="1:450" s="15" customFormat="1" ht="69.75" customHeight="1" x14ac:dyDescent="0.2">
      <c r="A987" s="43" t="s">
        <v>1284</v>
      </c>
      <c r="B987" s="44"/>
      <c r="C987" s="44"/>
      <c r="D987" s="44"/>
      <c r="E987" s="45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60" t="s">
        <v>546</v>
      </c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 t="s">
        <v>77</v>
      </c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84" t="s">
        <v>94</v>
      </c>
      <c r="AZ987" s="84"/>
      <c r="BA987" s="84"/>
      <c r="BB987" s="84"/>
      <c r="BC987" s="84"/>
      <c r="BD987" s="84"/>
      <c r="BE987" s="60" t="s">
        <v>95</v>
      </c>
      <c r="BF987" s="60"/>
      <c r="BG987" s="60"/>
      <c r="BH987" s="60"/>
      <c r="BI987" s="60"/>
      <c r="BJ987" s="60"/>
      <c r="BK987" s="60"/>
      <c r="BL987" s="60"/>
      <c r="BM987" s="60"/>
      <c r="BN987" s="80">
        <f>12+4</f>
        <v>16</v>
      </c>
      <c r="BO987" s="81"/>
      <c r="BP987" s="81"/>
      <c r="BQ987" s="81"/>
      <c r="BR987" s="81"/>
      <c r="BS987" s="81"/>
      <c r="BT987" s="81"/>
      <c r="BU987" s="81"/>
      <c r="BV987" s="81"/>
      <c r="BW987" s="81"/>
      <c r="BX987" s="81"/>
      <c r="BY987" s="76" t="s">
        <v>22</v>
      </c>
      <c r="BZ987" s="76"/>
      <c r="CA987" s="76"/>
      <c r="CB987" s="76"/>
      <c r="CC987" s="76"/>
      <c r="CD987" s="76"/>
      <c r="CE987" s="62" t="s">
        <v>80</v>
      </c>
      <c r="CF987" s="62"/>
      <c r="CG987" s="62"/>
      <c r="CH987" s="62"/>
      <c r="CI987" s="62"/>
      <c r="CJ987" s="62"/>
      <c r="CK987" s="62"/>
      <c r="CL987" s="62"/>
      <c r="CM987" s="62"/>
      <c r="CN987" s="85">
        <v>2656500</v>
      </c>
      <c r="CO987" s="85"/>
      <c r="CP987" s="85"/>
      <c r="CQ987" s="85"/>
      <c r="CR987" s="85"/>
      <c r="CS987" s="85"/>
      <c r="CT987" s="85"/>
      <c r="CU987" s="85"/>
      <c r="CV987" s="85"/>
      <c r="CW987" s="85"/>
      <c r="CX987" s="85"/>
      <c r="CY987" s="85"/>
      <c r="CZ987" s="85"/>
      <c r="DA987" s="85"/>
      <c r="DB987" s="59" t="s">
        <v>638</v>
      </c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 t="s">
        <v>648</v>
      </c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86" t="s">
        <v>102</v>
      </c>
      <c r="EA987" s="86"/>
      <c r="EB987" s="86"/>
      <c r="EC987" s="86"/>
      <c r="ED987" s="86"/>
      <c r="EE987" s="86"/>
      <c r="EF987" s="86"/>
      <c r="EG987" s="86"/>
      <c r="EH987" s="86"/>
      <c r="EI987" s="86"/>
      <c r="EJ987" s="86"/>
      <c r="EK987" s="86"/>
      <c r="EL987" s="62" t="s">
        <v>103</v>
      </c>
      <c r="EM987" s="62"/>
      <c r="EN987" s="62"/>
      <c r="EO987" s="62"/>
      <c r="EP987" s="62"/>
      <c r="EQ987" s="62"/>
      <c r="ER987" s="62"/>
      <c r="ES987" s="62"/>
      <c r="ET987" s="62"/>
      <c r="EU987" s="62"/>
      <c r="EV987" s="62"/>
      <c r="EW987" s="62"/>
      <c r="EX987" s="62"/>
    </row>
    <row r="988" spans="1:450" s="15" customFormat="1" ht="81.75" customHeight="1" x14ac:dyDescent="0.2">
      <c r="A988" s="43" t="s">
        <v>1285</v>
      </c>
      <c r="B988" s="44"/>
      <c r="C988" s="44"/>
      <c r="D988" s="44"/>
      <c r="E988" s="45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60" t="s">
        <v>559</v>
      </c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 t="s">
        <v>77</v>
      </c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84" t="s">
        <v>94</v>
      </c>
      <c r="AZ988" s="84"/>
      <c r="BA988" s="84"/>
      <c r="BB988" s="84"/>
      <c r="BC988" s="84"/>
      <c r="BD988" s="84"/>
      <c r="BE988" s="60" t="s">
        <v>95</v>
      </c>
      <c r="BF988" s="60"/>
      <c r="BG988" s="60"/>
      <c r="BH988" s="60"/>
      <c r="BI988" s="60"/>
      <c r="BJ988" s="60"/>
      <c r="BK988" s="60"/>
      <c r="BL988" s="60"/>
      <c r="BM988" s="60"/>
      <c r="BN988" s="62">
        <f>24+15+120+3+48</f>
        <v>210</v>
      </c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76" t="s">
        <v>22</v>
      </c>
      <c r="BZ988" s="76"/>
      <c r="CA988" s="76"/>
      <c r="CB988" s="76"/>
      <c r="CC988" s="76"/>
      <c r="CD988" s="76"/>
      <c r="CE988" s="62" t="s">
        <v>80</v>
      </c>
      <c r="CF988" s="62"/>
      <c r="CG988" s="62"/>
      <c r="CH988" s="62"/>
      <c r="CI988" s="62"/>
      <c r="CJ988" s="62"/>
      <c r="CK988" s="62"/>
      <c r="CL988" s="62"/>
      <c r="CM988" s="62"/>
      <c r="CN988" s="85">
        <v>2000000</v>
      </c>
      <c r="CO988" s="85"/>
      <c r="CP988" s="85"/>
      <c r="CQ988" s="85"/>
      <c r="CR988" s="85"/>
      <c r="CS988" s="85"/>
      <c r="CT988" s="85"/>
      <c r="CU988" s="85"/>
      <c r="CV988" s="85"/>
      <c r="CW988" s="85"/>
      <c r="CX988" s="85"/>
      <c r="CY988" s="85"/>
      <c r="CZ988" s="85"/>
      <c r="DA988" s="85"/>
      <c r="DB988" s="59" t="s">
        <v>638</v>
      </c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 t="s">
        <v>648</v>
      </c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86" t="s">
        <v>102</v>
      </c>
      <c r="EA988" s="86"/>
      <c r="EB988" s="86"/>
      <c r="EC988" s="86"/>
      <c r="ED988" s="86"/>
      <c r="EE988" s="86"/>
      <c r="EF988" s="86"/>
      <c r="EG988" s="86"/>
      <c r="EH988" s="86"/>
      <c r="EI988" s="86"/>
      <c r="EJ988" s="86"/>
      <c r="EK988" s="86"/>
      <c r="EL988" s="62" t="s">
        <v>103</v>
      </c>
      <c r="EM988" s="62"/>
      <c r="EN988" s="62"/>
      <c r="EO988" s="62"/>
      <c r="EP988" s="62"/>
      <c r="EQ988" s="62"/>
      <c r="ER988" s="62"/>
      <c r="ES988" s="62"/>
      <c r="ET988" s="62"/>
      <c r="EU988" s="62"/>
      <c r="EV988" s="62"/>
      <c r="EW988" s="62"/>
      <c r="EX988" s="62"/>
    </row>
    <row r="989" spans="1:450" s="15" customFormat="1" ht="40.5" customHeight="1" x14ac:dyDescent="0.2">
      <c r="A989" s="43" t="s">
        <v>1286</v>
      </c>
      <c r="B989" s="44"/>
      <c r="C989" s="44"/>
      <c r="D989" s="44"/>
      <c r="E989" s="45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60" t="s">
        <v>617</v>
      </c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 t="s">
        <v>77</v>
      </c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84" t="s">
        <v>94</v>
      </c>
      <c r="AZ989" s="84"/>
      <c r="BA989" s="84"/>
      <c r="BB989" s="84"/>
      <c r="BC989" s="84"/>
      <c r="BD989" s="84"/>
      <c r="BE989" s="60" t="s">
        <v>95</v>
      </c>
      <c r="BF989" s="60"/>
      <c r="BG989" s="60"/>
      <c r="BH989" s="60"/>
      <c r="BI989" s="60"/>
      <c r="BJ989" s="60"/>
      <c r="BK989" s="60"/>
      <c r="BL989" s="60"/>
      <c r="BM989" s="60"/>
      <c r="BN989" s="58">
        <v>300</v>
      </c>
      <c r="BO989" s="62"/>
      <c r="BP989" s="62"/>
      <c r="BQ989" s="62"/>
      <c r="BR989" s="62"/>
      <c r="BS989" s="62"/>
      <c r="BT989" s="62"/>
      <c r="BU989" s="62"/>
      <c r="BV989" s="62"/>
      <c r="BW989" s="62"/>
      <c r="BX989" s="62"/>
      <c r="BY989" s="76" t="s">
        <v>22</v>
      </c>
      <c r="BZ989" s="76"/>
      <c r="CA989" s="76"/>
      <c r="CB989" s="76"/>
      <c r="CC989" s="76"/>
      <c r="CD989" s="76"/>
      <c r="CE989" s="62" t="s">
        <v>80</v>
      </c>
      <c r="CF989" s="62"/>
      <c r="CG989" s="62"/>
      <c r="CH989" s="62"/>
      <c r="CI989" s="62"/>
      <c r="CJ989" s="62"/>
      <c r="CK989" s="62"/>
      <c r="CL989" s="62"/>
      <c r="CM989" s="62"/>
      <c r="CN989" s="85">
        <v>19810750</v>
      </c>
      <c r="CO989" s="85"/>
      <c r="CP989" s="85"/>
      <c r="CQ989" s="85"/>
      <c r="CR989" s="85"/>
      <c r="CS989" s="85"/>
      <c r="CT989" s="85"/>
      <c r="CU989" s="85"/>
      <c r="CV989" s="85"/>
      <c r="CW989" s="85"/>
      <c r="CX989" s="85"/>
      <c r="CY989" s="85"/>
      <c r="CZ989" s="85"/>
      <c r="DA989" s="85"/>
      <c r="DB989" s="59" t="s">
        <v>638</v>
      </c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 t="s">
        <v>648</v>
      </c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86" t="s">
        <v>102</v>
      </c>
      <c r="EA989" s="86"/>
      <c r="EB989" s="86"/>
      <c r="EC989" s="86"/>
      <c r="ED989" s="86"/>
      <c r="EE989" s="86"/>
      <c r="EF989" s="86"/>
      <c r="EG989" s="86"/>
      <c r="EH989" s="86"/>
      <c r="EI989" s="86"/>
      <c r="EJ989" s="86"/>
      <c r="EK989" s="86"/>
      <c r="EL989" s="62" t="s">
        <v>103</v>
      </c>
      <c r="EM989" s="62"/>
      <c r="EN989" s="62"/>
      <c r="EO989" s="62"/>
      <c r="EP989" s="62"/>
      <c r="EQ989" s="62"/>
      <c r="ER989" s="62"/>
      <c r="ES989" s="62"/>
      <c r="ET989" s="62"/>
      <c r="EU989" s="62"/>
      <c r="EV989" s="62"/>
      <c r="EW989" s="62"/>
      <c r="EX989" s="62"/>
    </row>
    <row r="990" spans="1:450" s="15" customFormat="1" ht="72" customHeight="1" x14ac:dyDescent="0.2">
      <c r="A990" s="43" t="s">
        <v>1287</v>
      </c>
      <c r="B990" s="44"/>
      <c r="C990" s="44"/>
      <c r="D990" s="44"/>
      <c r="E990" s="45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60" t="s">
        <v>556</v>
      </c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 t="s">
        <v>77</v>
      </c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84" t="s">
        <v>78</v>
      </c>
      <c r="AZ990" s="84"/>
      <c r="BA990" s="84"/>
      <c r="BB990" s="84"/>
      <c r="BC990" s="84"/>
      <c r="BD990" s="84"/>
      <c r="BE990" s="60" t="s">
        <v>79</v>
      </c>
      <c r="BF990" s="60"/>
      <c r="BG990" s="60"/>
      <c r="BH990" s="60"/>
      <c r="BI990" s="60"/>
      <c r="BJ990" s="60"/>
      <c r="BK990" s="60"/>
      <c r="BL990" s="60"/>
      <c r="BM990" s="60"/>
      <c r="BN990" s="59" t="s">
        <v>74</v>
      </c>
      <c r="BO990" s="62"/>
      <c r="BP990" s="62"/>
      <c r="BQ990" s="62"/>
      <c r="BR990" s="62"/>
      <c r="BS990" s="62"/>
      <c r="BT990" s="62"/>
      <c r="BU990" s="62"/>
      <c r="BV990" s="62"/>
      <c r="BW990" s="62"/>
      <c r="BX990" s="62"/>
      <c r="BY990" s="76" t="s">
        <v>22</v>
      </c>
      <c r="BZ990" s="76"/>
      <c r="CA990" s="76"/>
      <c r="CB990" s="76"/>
      <c r="CC990" s="76"/>
      <c r="CD990" s="76"/>
      <c r="CE990" s="62" t="s">
        <v>80</v>
      </c>
      <c r="CF990" s="62"/>
      <c r="CG990" s="62"/>
      <c r="CH990" s="62"/>
      <c r="CI990" s="62"/>
      <c r="CJ990" s="62"/>
      <c r="CK990" s="62"/>
      <c r="CL990" s="62"/>
      <c r="CM990" s="62"/>
      <c r="CN990" s="85">
        <v>8574148</v>
      </c>
      <c r="CO990" s="85"/>
      <c r="CP990" s="85"/>
      <c r="CQ990" s="85"/>
      <c r="CR990" s="85"/>
      <c r="CS990" s="85"/>
      <c r="CT990" s="85"/>
      <c r="CU990" s="85"/>
      <c r="CV990" s="85"/>
      <c r="CW990" s="85"/>
      <c r="CX990" s="85"/>
      <c r="CY990" s="85"/>
      <c r="CZ990" s="85"/>
      <c r="DA990" s="85"/>
      <c r="DB990" s="59" t="s">
        <v>638</v>
      </c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 t="s">
        <v>648</v>
      </c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62" t="s">
        <v>102</v>
      </c>
      <c r="EA990" s="62"/>
      <c r="EB990" s="62"/>
      <c r="EC990" s="62"/>
      <c r="ED990" s="62"/>
      <c r="EE990" s="62"/>
      <c r="EF990" s="62"/>
      <c r="EG990" s="62"/>
      <c r="EH990" s="62"/>
      <c r="EI990" s="62"/>
      <c r="EJ990" s="62"/>
      <c r="EK990" s="62"/>
      <c r="EL990" s="62" t="s">
        <v>103</v>
      </c>
      <c r="EM990" s="62"/>
      <c r="EN990" s="62"/>
      <c r="EO990" s="62"/>
      <c r="EP990" s="62"/>
      <c r="EQ990" s="62"/>
      <c r="ER990" s="62"/>
      <c r="ES990" s="62"/>
      <c r="ET990" s="62"/>
      <c r="EU990" s="62"/>
      <c r="EV990" s="62"/>
      <c r="EW990" s="62"/>
      <c r="EX990" s="62"/>
    </row>
    <row r="991" spans="1:450" s="15" customFormat="1" ht="72" customHeight="1" x14ac:dyDescent="0.2">
      <c r="A991" s="43" t="s">
        <v>1288</v>
      </c>
      <c r="B991" s="44"/>
      <c r="C991" s="44"/>
      <c r="D991" s="44"/>
      <c r="E991" s="45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60" t="s">
        <v>618</v>
      </c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 t="s">
        <v>77</v>
      </c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84" t="s">
        <v>94</v>
      </c>
      <c r="AZ991" s="84"/>
      <c r="BA991" s="84"/>
      <c r="BB991" s="84"/>
      <c r="BC991" s="84"/>
      <c r="BD991" s="84"/>
      <c r="BE991" s="60" t="s">
        <v>95</v>
      </c>
      <c r="BF991" s="60"/>
      <c r="BG991" s="60"/>
      <c r="BH991" s="60"/>
      <c r="BI991" s="60"/>
      <c r="BJ991" s="60"/>
      <c r="BK991" s="60"/>
      <c r="BL991" s="60"/>
      <c r="BM991" s="60"/>
      <c r="BN991" s="59" t="s">
        <v>177</v>
      </c>
      <c r="BO991" s="62"/>
      <c r="BP991" s="62"/>
      <c r="BQ991" s="62"/>
      <c r="BR991" s="62"/>
      <c r="BS991" s="62"/>
      <c r="BT991" s="62"/>
      <c r="BU991" s="62"/>
      <c r="BV991" s="62"/>
      <c r="BW991" s="62"/>
      <c r="BX991" s="62"/>
      <c r="BY991" s="76" t="s">
        <v>22</v>
      </c>
      <c r="BZ991" s="76"/>
      <c r="CA991" s="76"/>
      <c r="CB991" s="76"/>
      <c r="CC991" s="76"/>
      <c r="CD991" s="76"/>
      <c r="CE991" s="62" t="s">
        <v>80</v>
      </c>
      <c r="CF991" s="62"/>
      <c r="CG991" s="62"/>
      <c r="CH991" s="62"/>
      <c r="CI991" s="62"/>
      <c r="CJ991" s="62"/>
      <c r="CK991" s="62"/>
      <c r="CL991" s="62"/>
      <c r="CM991" s="62"/>
      <c r="CN991" s="85">
        <v>6402000</v>
      </c>
      <c r="CO991" s="85"/>
      <c r="CP991" s="85"/>
      <c r="CQ991" s="85"/>
      <c r="CR991" s="85"/>
      <c r="CS991" s="85"/>
      <c r="CT991" s="85"/>
      <c r="CU991" s="85"/>
      <c r="CV991" s="85"/>
      <c r="CW991" s="85"/>
      <c r="CX991" s="85"/>
      <c r="CY991" s="85"/>
      <c r="CZ991" s="85"/>
      <c r="DA991" s="85"/>
      <c r="DB991" s="59" t="s">
        <v>638</v>
      </c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 t="s">
        <v>648</v>
      </c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62" t="s">
        <v>102</v>
      </c>
      <c r="EA991" s="62"/>
      <c r="EB991" s="62"/>
      <c r="EC991" s="62"/>
      <c r="ED991" s="62"/>
      <c r="EE991" s="62"/>
      <c r="EF991" s="62"/>
      <c r="EG991" s="62"/>
      <c r="EH991" s="62"/>
      <c r="EI991" s="62"/>
      <c r="EJ991" s="62"/>
      <c r="EK991" s="62"/>
      <c r="EL991" s="62" t="s">
        <v>103</v>
      </c>
      <c r="EM991" s="62"/>
      <c r="EN991" s="62"/>
      <c r="EO991" s="62"/>
      <c r="EP991" s="62"/>
      <c r="EQ991" s="62"/>
      <c r="ER991" s="62"/>
      <c r="ES991" s="62"/>
      <c r="ET991" s="62"/>
      <c r="EU991" s="62"/>
      <c r="EV991" s="62"/>
      <c r="EW991" s="62"/>
      <c r="EX991" s="62"/>
    </row>
    <row r="992" spans="1:450" s="15" customFormat="1" ht="72" customHeight="1" x14ac:dyDescent="0.2">
      <c r="A992" s="43" t="s">
        <v>1289</v>
      </c>
      <c r="B992" s="44"/>
      <c r="C992" s="44"/>
      <c r="D992" s="44"/>
      <c r="E992" s="45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60" t="s">
        <v>546</v>
      </c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 t="s">
        <v>77</v>
      </c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84" t="s">
        <v>94</v>
      </c>
      <c r="AZ992" s="84"/>
      <c r="BA992" s="84"/>
      <c r="BB992" s="84"/>
      <c r="BC992" s="84"/>
      <c r="BD992" s="84"/>
      <c r="BE992" s="60" t="s">
        <v>95</v>
      </c>
      <c r="BF992" s="60"/>
      <c r="BG992" s="60"/>
      <c r="BH992" s="60"/>
      <c r="BI992" s="60"/>
      <c r="BJ992" s="60"/>
      <c r="BK992" s="60"/>
      <c r="BL992" s="60"/>
      <c r="BM992" s="60"/>
      <c r="BN992" s="80">
        <f>12+4</f>
        <v>16</v>
      </c>
      <c r="BO992" s="81"/>
      <c r="BP992" s="81"/>
      <c r="BQ992" s="81"/>
      <c r="BR992" s="81"/>
      <c r="BS992" s="81"/>
      <c r="BT992" s="81"/>
      <c r="BU992" s="81"/>
      <c r="BV992" s="81"/>
      <c r="BW992" s="81"/>
      <c r="BX992" s="81"/>
      <c r="BY992" s="76" t="s">
        <v>22</v>
      </c>
      <c r="BZ992" s="76"/>
      <c r="CA992" s="76"/>
      <c r="CB992" s="76"/>
      <c r="CC992" s="76"/>
      <c r="CD992" s="76"/>
      <c r="CE992" s="62" t="s">
        <v>80</v>
      </c>
      <c r="CF992" s="62"/>
      <c r="CG992" s="62"/>
      <c r="CH992" s="62"/>
      <c r="CI992" s="62"/>
      <c r="CJ992" s="62"/>
      <c r="CK992" s="62"/>
      <c r="CL992" s="62"/>
      <c r="CM992" s="62"/>
      <c r="CN992" s="85">
        <v>2656500</v>
      </c>
      <c r="CO992" s="85"/>
      <c r="CP992" s="85"/>
      <c r="CQ992" s="85"/>
      <c r="CR992" s="85"/>
      <c r="CS992" s="85"/>
      <c r="CT992" s="85"/>
      <c r="CU992" s="85"/>
      <c r="CV992" s="85"/>
      <c r="CW992" s="85"/>
      <c r="CX992" s="85"/>
      <c r="CY992" s="85"/>
      <c r="CZ992" s="85"/>
      <c r="DA992" s="85"/>
      <c r="DB992" s="59" t="s">
        <v>638</v>
      </c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 t="s">
        <v>648</v>
      </c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62" t="s">
        <v>102</v>
      </c>
      <c r="EA992" s="62"/>
      <c r="EB992" s="62"/>
      <c r="EC992" s="62"/>
      <c r="ED992" s="62"/>
      <c r="EE992" s="62"/>
      <c r="EF992" s="62"/>
      <c r="EG992" s="62"/>
      <c r="EH992" s="62"/>
      <c r="EI992" s="62"/>
      <c r="EJ992" s="62"/>
      <c r="EK992" s="62"/>
      <c r="EL992" s="62" t="s">
        <v>103</v>
      </c>
      <c r="EM992" s="62"/>
      <c r="EN992" s="62"/>
      <c r="EO992" s="62"/>
      <c r="EP992" s="62"/>
      <c r="EQ992" s="62"/>
      <c r="ER992" s="62"/>
      <c r="ES992" s="62"/>
      <c r="ET992" s="62"/>
      <c r="EU992" s="62"/>
      <c r="EV992" s="62"/>
      <c r="EW992" s="62"/>
      <c r="EX992" s="62"/>
    </row>
    <row r="993" spans="1:154" s="15" customFormat="1" ht="39.75" customHeight="1" x14ac:dyDescent="0.2">
      <c r="A993" s="43" t="s">
        <v>1290</v>
      </c>
      <c r="B993" s="44"/>
      <c r="C993" s="44"/>
      <c r="D993" s="44"/>
      <c r="E993" s="45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60" t="s">
        <v>552</v>
      </c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 t="s">
        <v>77</v>
      </c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84" t="s">
        <v>78</v>
      </c>
      <c r="AZ993" s="84"/>
      <c r="BA993" s="84"/>
      <c r="BB993" s="84"/>
      <c r="BC993" s="84"/>
      <c r="BD993" s="84"/>
      <c r="BE993" s="60" t="s">
        <v>79</v>
      </c>
      <c r="BF993" s="60"/>
      <c r="BG993" s="60"/>
      <c r="BH993" s="60"/>
      <c r="BI993" s="60"/>
      <c r="BJ993" s="60"/>
      <c r="BK993" s="60"/>
      <c r="BL993" s="60"/>
      <c r="BM993" s="60"/>
      <c r="BN993" s="76" t="s">
        <v>74</v>
      </c>
      <c r="BO993" s="81"/>
      <c r="BP993" s="81"/>
      <c r="BQ993" s="81"/>
      <c r="BR993" s="81"/>
      <c r="BS993" s="81"/>
      <c r="BT993" s="81"/>
      <c r="BU993" s="81"/>
      <c r="BV993" s="81"/>
      <c r="BW993" s="81"/>
      <c r="BX993" s="81"/>
      <c r="BY993" s="76" t="s">
        <v>22</v>
      </c>
      <c r="BZ993" s="76"/>
      <c r="CA993" s="76"/>
      <c r="CB993" s="76"/>
      <c r="CC993" s="76"/>
      <c r="CD993" s="76"/>
      <c r="CE993" s="62" t="s">
        <v>80</v>
      </c>
      <c r="CF993" s="62"/>
      <c r="CG993" s="62"/>
      <c r="CH993" s="62"/>
      <c r="CI993" s="62"/>
      <c r="CJ993" s="62"/>
      <c r="CK993" s="62"/>
      <c r="CL993" s="62"/>
      <c r="CM993" s="62"/>
      <c r="CN993" s="85">
        <v>19296638.899999999</v>
      </c>
      <c r="CO993" s="85"/>
      <c r="CP993" s="85"/>
      <c r="CQ993" s="85"/>
      <c r="CR993" s="85"/>
      <c r="CS993" s="85"/>
      <c r="CT993" s="85"/>
      <c r="CU993" s="85"/>
      <c r="CV993" s="85"/>
      <c r="CW993" s="85"/>
      <c r="CX993" s="85"/>
      <c r="CY993" s="85"/>
      <c r="CZ993" s="85"/>
      <c r="DA993" s="85"/>
      <c r="DB993" s="59" t="s">
        <v>638</v>
      </c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 t="s">
        <v>648</v>
      </c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62" t="s">
        <v>102</v>
      </c>
      <c r="EA993" s="62"/>
      <c r="EB993" s="62"/>
      <c r="EC993" s="62"/>
      <c r="ED993" s="62"/>
      <c r="EE993" s="62"/>
      <c r="EF993" s="62"/>
      <c r="EG993" s="62"/>
      <c r="EH993" s="62"/>
      <c r="EI993" s="62"/>
      <c r="EJ993" s="62"/>
      <c r="EK993" s="62"/>
      <c r="EL993" s="62" t="s">
        <v>103</v>
      </c>
      <c r="EM993" s="62"/>
      <c r="EN993" s="62"/>
      <c r="EO993" s="62"/>
      <c r="EP993" s="62"/>
      <c r="EQ993" s="62"/>
      <c r="ER993" s="62"/>
      <c r="ES993" s="62"/>
      <c r="ET993" s="62"/>
      <c r="EU993" s="62"/>
      <c r="EV993" s="62"/>
      <c r="EW993" s="62"/>
      <c r="EX993" s="62"/>
    </row>
    <row r="994" spans="1:154" s="15" customFormat="1" ht="39.75" customHeight="1" x14ac:dyDescent="0.2">
      <c r="A994" s="43" t="s">
        <v>1291</v>
      </c>
      <c r="B994" s="44"/>
      <c r="C994" s="44"/>
      <c r="D994" s="44"/>
      <c r="E994" s="45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60" t="s">
        <v>552</v>
      </c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 t="s">
        <v>77</v>
      </c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84" t="s">
        <v>78</v>
      </c>
      <c r="AZ994" s="84"/>
      <c r="BA994" s="84"/>
      <c r="BB994" s="84"/>
      <c r="BC994" s="84"/>
      <c r="BD994" s="84"/>
      <c r="BE994" s="60" t="s">
        <v>79</v>
      </c>
      <c r="BF994" s="60"/>
      <c r="BG994" s="60"/>
      <c r="BH994" s="60"/>
      <c r="BI994" s="60"/>
      <c r="BJ994" s="60"/>
      <c r="BK994" s="60"/>
      <c r="BL994" s="60"/>
      <c r="BM994" s="60"/>
      <c r="BN994" s="59" t="s">
        <v>74</v>
      </c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76" t="s">
        <v>22</v>
      </c>
      <c r="BZ994" s="76"/>
      <c r="CA994" s="76"/>
      <c r="CB994" s="76"/>
      <c r="CC994" s="76"/>
      <c r="CD994" s="76"/>
      <c r="CE994" s="62" t="s">
        <v>80</v>
      </c>
      <c r="CF994" s="62"/>
      <c r="CG994" s="62"/>
      <c r="CH994" s="62"/>
      <c r="CI994" s="62"/>
      <c r="CJ994" s="62"/>
      <c r="CK994" s="62"/>
      <c r="CL994" s="62"/>
      <c r="CM994" s="62"/>
      <c r="CN994" s="85">
        <v>4499893.66</v>
      </c>
      <c r="CO994" s="85"/>
      <c r="CP994" s="85"/>
      <c r="CQ994" s="85"/>
      <c r="CR994" s="85"/>
      <c r="CS994" s="85"/>
      <c r="CT994" s="85"/>
      <c r="CU994" s="85"/>
      <c r="CV994" s="85"/>
      <c r="CW994" s="85"/>
      <c r="CX994" s="85"/>
      <c r="CY994" s="85"/>
      <c r="CZ994" s="85"/>
      <c r="DA994" s="85"/>
      <c r="DB994" s="59" t="s">
        <v>638</v>
      </c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 t="s">
        <v>648</v>
      </c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62" t="s">
        <v>102</v>
      </c>
      <c r="EA994" s="62"/>
      <c r="EB994" s="62"/>
      <c r="EC994" s="62"/>
      <c r="ED994" s="62"/>
      <c r="EE994" s="62"/>
      <c r="EF994" s="62"/>
      <c r="EG994" s="62"/>
      <c r="EH994" s="62"/>
      <c r="EI994" s="62"/>
      <c r="EJ994" s="62"/>
      <c r="EK994" s="62"/>
      <c r="EL994" s="62" t="s">
        <v>103</v>
      </c>
      <c r="EM994" s="62"/>
      <c r="EN994" s="62"/>
      <c r="EO994" s="62"/>
      <c r="EP994" s="62"/>
      <c r="EQ994" s="62"/>
      <c r="ER994" s="62"/>
      <c r="ES994" s="62"/>
      <c r="ET994" s="62"/>
      <c r="EU994" s="62"/>
      <c r="EV994" s="62"/>
      <c r="EW994" s="62"/>
      <c r="EX994" s="62"/>
    </row>
    <row r="995" spans="1:154" s="15" customFormat="1" ht="38.25" customHeight="1" x14ac:dyDescent="0.2">
      <c r="A995" s="43" t="s">
        <v>1292</v>
      </c>
      <c r="B995" s="44"/>
      <c r="C995" s="44"/>
      <c r="D995" s="44"/>
      <c r="E995" s="45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60" t="s">
        <v>552</v>
      </c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 t="s">
        <v>77</v>
      </c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84" t="s">
        <v>78</v>
      </c>
      <c r="AZ995" s="84"/>
      <c r="BA995" s="84"/>
      <c r="BB995" s="84"/>
      <c r="BC995" s="84"/>
      <c r="BD995" s="84"/>
      <c r="BE995" s="60" t="s">
        <v>79</v>
      </c>
      <c r="BF995" s="60"/>
      <c r="BG995" s="60"/>
      <c r="BH995" s="60"/>
      <c r="BI995" s="60"/>
      <c r="BJ995" s="60"/>
      <c r="BK995" s="60"/>
      <c r="BL995" s="60"/>
      <c r="BM995" s="60"/>
      <c r="BN995" s="76" t="s">
        <v>74</v>
      </c>
      <c r="BO995" s="81"/>
      <c r="BP995" s="81"/>
      <c r="BQ995" s="81"/>
      <c r="BR995" s="81"/>
      <c r="BS995" s="81"/>
      <c r="BT995" s="81"/>
      <c r="BU995" s="81"/>
      <c r="BV995" s="81"/>
      <c r="BW995" s="81"/>
      <c r="BX995" s="81"/>
      <c r="BY995" s="76" t="s">
        <v>22</v>
      </c>
      <c r="BZ995" s="76"/>
      <c r="CA995" s="76"/>
      <c r="CB995" s="76"/>
      <c r="CC995" s="76"/>
      <c r="CD995" s="76"/>
      <c r="CE995" s="62" t="s">
        <v>80</v>
      </c>
      <c r="CF995" s="62"/>
      <c r="CG995" s="62"/>
      <c r="CH995" s="62"/>
      <c r="CI995" s="62"/>
      <c r="CJ995" s="62"/>
      <c r="CK995" s="62"/>
      <c r="CL995" s="62"/>
      <c r="CM995" s="62"/>
      <c r="CN995" s="85">
        <v>3386908</v>
      </c>
      <c r="CO995" s="85"/>
      <c r="CP995" s="85"/>
      <c r="CQ995" s="85"/>
      <c r="CR995" s="85"/>
      <c r="CS995" s="85"/>
      <c r="CT995" s="85"/>
      <c r="CU995" s="85"/>
      <c r="CV995" s="85"/>
      <c r="CW995" s="85"/>
      <c r="CX995" s="85"/>
      <c r="CY995" s="85"/>
      <c r="CZ995" s="85"/>
      <c r="DA995" s="85"/>
      <c r="DB995" s="59" t="s">
        <v>638</v>
      </c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 t="s">
        <v>648</v>
      </c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62" t="s">
        <v>102</v>
      </c>
      <c r="EA995" s="62"/>
      <c r="EB995" s="62"/>
      <c r="EC995" s="62"/>
      <c r="ED995" s="62"/>
      <c r="EE995" s="62"/>
      <c r="EF995" s="62"/>
      <c r="EG995" s="62"/>
      <c r="EH995" s="62"/>
      <c r="EI995" s="62"/>
      <c r="EJ995" s="62"/>
      <c r="EK995" s="62"/>
      <c r="EL995" s="62" t="s">
        <v>103</v>
      </c>
      <c r="EM995" s="62"/>
      <c r="EN995" s="62"/>
      <c r="EO995" s="62"/>
      <c r="EP995" s="62"/>
      <c r="EQ995" s="62"/>
      <c r="ER995" s="62"/>
      <c r="ES995" s="62"/>
      <c r="ET995" s="62"/>
      <c r="EU995" s="62"/>
      <c r="EV995" s="62"/>
      <c r="EW995" s="62"/>
      <c r="EX995" s="62"/>
    </row>
    <row r="996" spans="1:154" s="15" customFormat="1" ht="38.25" customHeight="1" x14ac:dyDescent="0.2">
      <c r="A996" s="43" t="s">
        <v>1293</v>
      </c>
      <c r="B996" s="44"/>
      <c r="C996" s="44"/>
      <c r="D996" s="44"/>
      <c r="E996" s="45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60" t="s">
        <v>552</v>
      </c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 t="s">
        <v>77</v>
      </c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84" t="s">
        <v>94</v>
      </c>
      <c r="AZ996" s="84"/>
      <c r="BA996" s="84"/>
      <c r="BB996" s="84"/>
      <c r="BC996" s="84"/>
      <c r="BD996" s="84"/>
      <c r="BE996" s="60" t="s">
        <v>95</v>
      </c>
      <c r="BF996" s="60"/>
      <c r="BG996" s="60"/>
      <c r="BH996" s="60"/>
      <c r="BI996" s="60"/>
      <c r="BJ996" s="60"/>
      <c r="BK996" s="60"/>
      <c r="BL996" s="60"/>
      <c r="BM996" s="60"/>
      <c r="BN996" s="81">
        <v>1052</v>
      </c>
      <c r="BO996" s="81"/>
      <c r="BP996" s="81"/>
      <c r="BQ996" s="81"/>
      <c r="BR996" s="81"/>
      <c r="BS996" s="81"/>
      <c r="BT996" s="81"/>
      <c r="BU996" s="81"/>
      <c r="BV996" s="81"/>
      <c r="BW996" s="81"/>
      <c r="BX996" s="81"/>
      <c r="BY996" s="76" t="s">
        <v>22</v>
      </c>
      <c r="BZ996" s="76"/>
      <c r="CA996" s="76"/>
      <c r="CB996" s="76"/>
      <c r="CC996" s="76"/>
      <c r="CD996" s="76"/>
      <c r="CE996" s="62" t="s">
        <v>80</v>
      </c>
      <c r="CF996" s="62"/>
      <c r="CG996" s="62"/>
      <c r="CH996" s="62"/>
      <c r="CI996" s="62"/>
      <c r="CJ996" s="62"/>
      <c r="CK996" s="62"/>
      <c r="CL996" s="62"/>
      <c r="CM996" s="62"/>
      <c r="CN996" s="85">
        <v>437800</v>
      </c>
      <c r="CO996" s="85"/>
      <c r="CP996" s="85"/>
      <c r="CQ996" s="85"/>
      <c r="CR996" s="85"/>
      <c r="CS996" s="85"/>
      <c r="CT996" s="85"/>
      <c r="CU996" s="85"/>
      <c r="CV996" s="85"/>
      <c r="CW996" s="85"/>
      <c r="CX996" s="85"/>
      <c r="CY996" s="85"/>
      <c r="CZ996" s="85"/>
      <c r="DA996" s="85"/>
      <c r="DB996" s="59" t="s">
        <v>638</v>
      </c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 t="s">
        <v>648</v>
      </c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62" t="s">
        <v>86</v>
      </c>
      <c r="EA996" s="62"/>
      <c r="EB996" s="62"/>
      <c r="EC996" s="62"/>
      <c r="ED996" s="62"/>
      <c r="EE996" s="62"/>
      <c r="EF996" s="62"/>
      <c r="EG996" s="62"/>
      <c r="EH996" s="62"/>
      <c r="EI996" s="62"/>
      <c r="EJ996" s="62"/>
      <c r="EK996" s="62"/>
      <c r="EL996" s="62" t="s">
        <v>84</v>
      </c>
      <c r="EM996" s="62"/>
      <c r="EN996" s="62"/>
      <c r="EO996" s="62"/>
      <c r="EP996" s="62"/>
      <c r="EQ996" s="62"/>
      <c r="ER996" s="62"/>
      <c r="ES996" s="62"/>
      <c r="ET996" s="62"/>
      <c r="EU996" s="62"/>
      <c r="EV996" s="62"/>
      <c r="EW996" s="62"/>
      <c r="EX996" s="62"/>
    </row>
    <row r="997" spans="1:154" s="15" customFormat="1" ht="38.25" customHeight="1" x14ac:dyDescent="0.2">
      <c r="A997" s="43" t="s">
        <v>1294</v>
      </c>
      <c r="B997" s="44"/>
      <c r="C997" s="44"/>
      <c r="D997" s="44"/>
      <c r="E997" s="45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60" t="s">
        <v>382</v>
      </c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 t="s">
        <v>77</v>
      </c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84" t="s">
        <v>94</v>
      </c>
      <c r="AZ997" s="84"/>
      <c r="BA997" s="84"/>
      <c r="BB997" s="84"/>
      <c r="BC997" s="84"/>
      <c r="BD997" s="84"/>
      <c r="BE997" s="60" t="s">
        <v>95</v>
      </c>
      <c r="BF997" s="60"/>
      <c r="BG997" s="60"/>
      <c r="BH997" s="60"/>
      <c r="BI997" s="60"/>
      <c r="BJ997" s="60"/>
      <c r="BK997" s="60"/>
      <c r="BL997" s="60"/>
      <c r="BM997" s="60"/>
      <c r="BN997" s="80">
        <f>850+850+1100+1100+60+15+50+50+60+12</f>
        <v>4147</v>
      </c>
      <c r="BO997" s="81"/>
      <c r="BP997" s="81"/>
      <c r="BQ997" s="81"/>
      <c r="BR997" s="81"/>
      <c r="BS997" s="81"/>
      <c r="BT997" s="81"/>
      <c r="BU997" s="81"/>
      <c r="BV997" s="81"/>
      <c r="BW997" s="81"/>
      <c r="BX997" s="81"/>
      <c r="BY997" s="76" t="s">
        <v>22</v>
      </c>
      <c r="BZ997" s="76"/>
      <c r="CA997" s="76"/>
      <c r="CB997" s="76"/>
      <c r="CC997" s="76"/>
      <c r="CD997" s="76"/>
      <c r="CE997" s="62" t="s">
        <v>80</v>
      </c>
      <c r="CF997" s="62"/>
      <c r="CG997" s="62"/>
      <c r="CH997" s="62"/>
      <c r="CI997" s="62"/>
      <c r="CJ997" s="62"/>
      <c r="CK997" s="62"/>
      <c r="CL997" s="62"/>
      <c r="CM997" s="62"/>
      <c r="CN997" s="85">
        <v>5391478.9100000001</v>
      </c>
      <c r="CO997" s="85"/>
      <c r="CP997" s="85"/>
      <c r="CQ997" s="85"/>
      <c r="CR997" s="85"/>
      <c r="CS997" s="85"/>
      <c r="CT997" s="85"/>
      <c r="CU997" s="85"/>
      <c r="CV997" s="85"/>
      <c r="CW997" s="85"/>
      <c r="CX997" s="85"/>
      <c r="CY997" s="85"/>
      <c r="CZ997" s="85"/>
      <c r="DA997" s="85"/>
      <c r="DB997" s="59" t="s">
        <v>638</v>
      </c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 t="s">
        <v>648</v>
      </c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62" t="s">
        <v>102</v>
      </c>
      <c r="EA997" s="62"/>
      <c r="EB997" s="62"/>
      <c r="EC997" s="62"/>
      <c r="ED997" s="62"/>
      <c r="EE997" s="62"/>
      <c r="EF997" s="62"/>
      <c r="EG997" s="62"/>
      <c r="EH997" s="62"/>
      <c r="EI997" s="62"/>
      <c r="EJ997" s="62"/>
      <c r="EK997" s="62"/>
      <c r="EL997" s="62" t="s">
        <v>103</v>
      </c>
      <c r="EM997" s="62"/>
      <c r="EN997" s="62"/>
      <c r="EO997" s="62"/>
      <c r="EP997" s="62"/>
      <c r="EQ997" s="62"/>
      <c r="ER997" s="62"/>
      <c r="ES997" s="62"/>
      <c r="ET997" s="62"/>
      <c r="EU997" s="62"/>
      <c r="EV997" s="62"/>
      <c r="EW997" s="62"/>
      <c r="EX997" s="62"/>
    </row>
    <row r="998" spans="1:154" s="15" customFormat="1" ht="38.25" customHeight="1" x14ac:dyDescent="0.2">
      <c r="A998" s="43" t="s">
        <v>1295</v>
      </c>
      <c r="B998" s="44"/>
      <c r="C998" s="44"/>
      <c r="D998" s="44"/>
      <c r="E998" s="45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60" t="s">
        <v>555</v>
      </c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 t="s">
        <v>77</v>
      </c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84" t="s">
        <v>94</v>
      </c>
      <c r="AZ998" s="84"/>
      <c r="BA998" s="84"/>
      <c r="BB998" s="84"/>
      <c r="BC998" s="84"/>
      <c r="BD998" s="84"/>
      <c r="BE998" s="60" t="s">
        <v>95</v>
      </c>
      <c r="BF998" s="60"/>
      <c r="BG998" s="60"/>
      <c r="BH998" s="60"/>
      <c r="BI998" s="60"/>
      <c r="BJ998" s="60"/>
      <c r="BK998" s="60"/>
      <c r="BL998" s="60"/>
      <c r="BM998" s="60"/>
      <c r="BN998" s="80">
        <f>18+3+600+150+580</f>
        <v>1351</v>
      </c>
      <c r="BO998" s="81"/>
      <c r="BP998" s="81"/>
      <c r="BQ998" s="81"/>
      <c r="BR998" s="81"/>
      <c r="BS998" s="81"/>
      <c r="BT998" s="81"/>
      <c r="BU998" s="81"/>
      <c r="BV998" s="81"/>
      <c r="BW998" s="81"/>
      <c r="BX998" s="81"/>
      <c r="BY998" s="76" t="s">
        <v>22</v>
      </c>
      <c r="BZ998" s="76"/>
      <c r="CA998" s="76"/>
      <c r="CB998" s="76"/>
      <c r="CC998" s="76"/>
      <c r="CD998" s="76"/>
      <c r="CE998" s="62" t="s">
        <v>80</v>
      </c>
      <c r="CF998" s="62"/>
      <c r="CG998" s="62"/>
      <c r="CH998" s="62"/>
      <c r="CI998" s="62"/>
      <c r="CJ998" s="62"/>
      <c r="CK998" s="62"/>
      <c r="CL998" s="62"/>
      <c r="CM998" s="62"/>
      <c r="CN998" s="85">
        <v>1015000</v>
      </c>
      <c r="CO998" s="85"/>
      <c r="CP998" s="85"/>
      <c r="CQ998" s="85"/>
      <c r="CR998" s="85"/>
      <c r="CS998" s="85"/>
      <c r="CT998" s="85"/>
      <c r="CU998" s="85"/>
      <c r="CV998" s="85"/>
      <c r="CW998" s="85"/>
      <c r="CX998" s="85"/>
      <c r="CY998" s="85"/>
      <c r="CZ998" s="85"/>
      <c r="DA998" s="85"/>
      <c r="DB998" s="59" t="s">
        <v>638</v>
      </c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 t="s">
        <v>648</v>
      </c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62" t="s">
        <v>86</v>
      </c>
      <c r="EA998" s="62"/>
      <c r="EB998" s="62"/>
      <c r="EC998" s="62"/>
      <c r="ED998" s="62"/>
      <c r="EE998" s="62"/>
      <c r="EF998" s="62"/>
      <c r="EG998" s="62"/>
      <c r="EH998" s="62"/>
      <c r="EI998" s="62"/>
      <c r="EJ998" s="62"/>
      <c r="EK998" s="62"/>
      <c r="EL998" s="62" t="s">
        <v>84</v>
      </c>
      <c r="EM998" s="62"/>
      <c r="EN998" s="62"/>
      <c r="EO998" s="62"/>
      <c r="EP998" s="62"/>
      <c r="EQ998" s="62"/>
      <c r="ER998" s="62"/>
      <c r="ES998" s="62"/>
      <c r="ET998" s="62"/>
      <c r="EU998" s="62"/>
      <c r="EV998" s="62"/>
      <c r="EW998" s="62"/>
      <c r="EX998" s="62"/>
    </row>
    <row r="999" spans="1:154" s="15" customFormat="1" ht="38.25" customHeight="1" x14ac:dyDescent="0.2">
      <c r="A999" s="43" t="s">
        <v>1296</v>
      </c>
      <c r="B999" s="44"/>
      <c r="C999" s="44"/>
      <c r="D999" s="44"/>
      <c r="E999" s="45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60" t="s">
        <v>382</v>
      </c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 t="s">
        <v>77</v>
      </c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84" t="s">
        <v>94</v>
      </c>
      <c r="AZ999" s="84"/>
      <c r="BA999" s="84"/>
      <c r="BB999" s="84"/>
      <c r="BC999" s="84"/>
      <c r="BD999" s="84"/>
      <c r="BE999" s="60" t="s">
        <v>95</v>
      </c>
      <c r="BF999" s="60"/>
      <c r="BG999" s="60"/>
      <c r="BH999" s="60"/>
      <c r="BI999" s="60"/>
      <c r="BJ999" s="60"/>
      <c r="BK999" s="60"/>
      <c r="BL999" s="60"/>
      <c r="BM999" s="60"/>
      <c r="BN999" s="80">
        <f>100+100+200+1000+30+10</f>
        <v>1440</v>
      </c>
      <c r="BO999" s="81"/>
      <c r="BP999" s="81"/>
      <c r="BQ999" s="81"/>
      <c r="BR999" s="81"/>
      <c r="BS999" s="81"/>
      <c r="BT999" s="81"/>
      <c r="BU999" s="81"/>
      <c r="BV999" s="81"/>
      <c r="BW999" s="81"/>
      <c r="BX999" s="81"/>
      <c r="BY999" s="76" t="s">
        <v>22</v>
      </c>
      <c r="BZ999" s="76"/>
      <c r="CA999" s="76"/>
      <c r="CB999" s="76"/>
      <c r="CC999" s="76"/>
      <c r="CD999" s="76"/>
      <c r="CE999" s="62" t="s">
        <v>80</v>
      </c>
      <c r="CF999" s="62"/>
      <c r="CG999" s="62"/>
      <c r="CH999" s="62"/>
      <c r="CI999" s="62"/>
      <c r="CJ999" s="62"/>
      <c r="CK999" s="62"/>
      <c r="CL999" s="62"/>
      <c r="CM999" s="62"/>
      <c r="CN999" s="85">
        <v>3026380</v>
      </c>
      <c r="CO999" s="85"/>
      <c r="CP999" s="85"/>
      <c r="CQ999" s="85"/>
      <c r="CR999" s="85"/>
      <c r="CS999" s="85"/>
      <c r="CT999" s="85"/>
      <c r="CU999" s="85"/>
      <c r="CV999" s="85"/>
      <c r="CW999" s="85"/>
      <c r="CX999" s="85"/>
      <c r="CY999" s="85"/>
      <c r="CZ999" s="85"/>
      <c r="DA999" s="85"/>
      <c r="DB999" s="59" t="s">
        <v>638</v>
      </c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 t="s">
        <v>648</v>
      </c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62" t="s">
        <v>102</v>
      </c>
      <c r="EA999" s="62"/>
      <c r="EB999" s="62"/>
      <c r="EC999" s="62"/>
      <c r="ED999" s="62"/>
      <c r="EE999" s="62"/>
      <c r="EF999" s="62"/>
      <c r="EG999" s="62"/>
      <c r="EH999" s="62"/>
      <c r="EI999" s="62"/>
      <c r="EJ999" s="62"/>
      <c r="EK999" s="62"/>
      <c r="EL999" s="62" t="s">
        <v>103</v>
      </c>
      <c r="EM999" s="62"/>
      <c r="EN999" s="62"/>
      <c r="EO999" s="62"/>
      <c r="EP999" s="62"/>
      <c r="EQ999" s="62"/>
      <c r="ER999" s="62"/>
      <c r="ES999" s="62"/>
      <c r="ET999" s="62"/>
      <c r="EU999" s="62"/>
      <c r="EV999" s="62"/>
      <c r="EW999" s="62"/>
      <c r="EX999" s="62"/>
    </row>
    <row r="1000" spans="1:154" s="15" customFormat="1" ht="38.25" customHeight="1" x14ac:dyDescent="0.2">
      <c r="A1000" s="43" t="s">
        <v>1297</v>
      </c>
      <c r="B1000" s="44"/>
      <c r="C1000" s="44"/>
      <c r="D1000" s="44"/>
      <c r="E1000" s="45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60" t="s">
        <v>382</v>
      </c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 t="s">
        <v>77</v>
      </c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84" t="s">
        <v>94</v>
      </c>
      <c r="AZ1000" s="84"/>
      <c r="BA1000" s="84"/>
      <c r="BB1000" s="84"/>
      <c r="BC1000" s="84"/>
      <c r="BD1000" s="84"/>
      <c r="BE1000" s="60" t="s">
        <v>95</v>
      </c>
      <c r="BF1000" s="60"/>
      <c r="BG1000" s="60"/>
      <c r="BH1000" s="60"/>
      <c r="BI1000" s="60"/>
      <c r="BJ1000" s="60"/>
      <c r="BK1000" s="60"/>
      <c r="BL1000" s="60"/>
      <c r="BM1000" s="60"/>
      <c r="BN1000" s="80">
        <f>72+75+200+400+10+15+150+150+20+100+150+50+100+70+50</f>
        <v>1612</v>
      </c>
      <c r="BO1000" s="81"/>
      <c r="BP1000" s="81"/>
      <c r="BQ1000" s="81"/>
      <c r="BR1000" s="81"/>
      <c r="BS1000" s="81"/>
      <c r="BT1000" s="81"/>
      <c r="BU1000" s="81"/>
      <c r="BV1000" s="81"/>
      <c r="BW1000" s="81"/>
      <c r="BX1000" s="81"/>
      <c r="BY1000" s="76" t="s">
        <v>22</v>
      </c>
      <c r="BZ1000" s="76"/>
      <c r="CA1000" s="76"/>
      <c r="CB1000" s="76"/>
      <c r="CC1000" s="76"/>
      <c r="CD1000" s="76"/>
      <c r="CE1000" s="62" t="s">
        <v>80</v>
      </c>
      <c r="CF1000" s="62"/>
      <c r="CG1000" s="62"/>
      <c r="CH1000" s="62"/>
      <c r="CI1000" s="62"/>
      <c r="CJ1000" s="62"/>
      <c r="CK1000" s="62"/>
      <c r="CL1000" s="62"/>
      <c r="CM1000" s="62"/>
      <c r="CN1000" s="85">
        <v>7070410.2000000002</v>
      </c>
      <c r="CO1000" s="85"/>
      <c r="CP1000" s="85"/>
      <c r="CQ1000" s="85"/>
      <c r="CR1000" s="85"/>
      <c r="CS1000" s="85"/>
      <c r="CT1000" s="85"/>
      <c r="CU1000" s="85"/>
      <c r="CV1000" s="85"/>
      <c r="CW1000" s="85"/>
      <c r="CX1000" s="85"/>
      <c r="CY1000" s="85"/>
      <c r="CZ1000" s="85"/>
      <c r="DA1000" s="85"/>
      <c r="DB1000" s="59" t="s">
        <v>638</v>
      </c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 t="s">
        <v>648</v>
      </c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62" t="s">
        <v>102</v>
      </c>
      <c r="EA1000" s="62"/>
      <c r="EB1000" s="62"/>
      <c r="EC1000" s="62"/>
      <c r="ED1000" s="62"/>
      <c r="EE1000" s="62"/>
      <c r="EF1000" s="62"/>
      <c r="EG1000" s="62"/>
      <c r="EH1000" s="62"/>
      <c r="EI1000" s="62"/>
      <c r="EJ1000" s="62"/>
      <c r="EK1000" s="62"/>
      <c r="EL1000" s="62" t="s">
        <v>103</v>
      </c>
      <c r="EM1000" s="62"/>
      <c r="EN1000" s="62"/>
      <c r="EO1000" s="62"/>
      <c r="EP1000" s="62"/>
      <c r="EQ1000" s="62"/>
      <c r="ER1000" s="62"/>
      <c r="ES1000" s="62"/>
      <c r="ET1000" s="62"/>
      <c r="EU1000" s="62"/>
      <c r="EV1000" s="62"/>
      <c r="EW1000" s="62"/>
      <c r="EX1000" s="62"/>
    </row>
    <row r="1001" spans="1:154" s="17" customFormat="1" ht="44.25" customHeight="1" x14ac:dyDescent="0.2">
      <c r="A1001" s="43" t="s">
        <v>1300</v>
      </c>
      <c r="B1001" s="44"/>
      <c r="C1001" s="44"/>
      <c r="D1001" s="44"/>
      <c r="E1001" s="45"/>
      <c r="F1001" s="76"/>
      <c r="G1001" s="76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60" t="s">
        <v>382</v>
      </c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 t="s">
        <v>77</v>
      </c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84" t="s">
        <v>94</v>
      </c>
      <c r="AZ1001" s="84"/>
      <c r="BA1001" s="84"/>
      <c r="BB1001" s="84"/>
      <c r="BC1001" s="84"/>
      <c r="BD1001" s="84"/>
      <c r="BE1001" s="60" t="s">
        <v>95</v>
      </c>
      <c r="BF1001" s="60"/>
      <c r="BG1001" s="60"/>
      <c r="BH1001" s="60"/>
      <c r="BI1001" s="60"/>
      <c r="BJ1001" s="60"/>
      <c r="BK1001" s="60"/>
      <c r="BL1001" s="60"/>
      <c r="BM1001" s="60"/>
      <c r="BN1001" s="80">
        <f>10500+200+200+100+60+20+50+50+90+80+10+5000+1000+200+350+150+250+250+600+50+1200+1250+50+30+55</f>
        <v>21795</v>
      </c>
      <c r="BO1001" s="81"/>
      <c r="BP1001" s="81"/>
      <c r="BQ1001" s="81"/>
      <c r="BR1001" s="81"/>
      <c r="BS1001" s="81"/>
      <c r="BT1001" s="81"/>
      <c r="BU1001" s="81"/>
      <c r="BV1001" s="81"/>
      <c r="BW1001" s="81"/>
      <c r="BX1001" s="81"/>
      <c r="BY1001" s="76" t="s">
        <v>22</v>
      </c>
      <c r="BZ1001" s="76"/>
      <c r="CA1001" s="76"/>
      <c r="CB1001" s="76"/>
      <c r="CC1001" s="76"/>
      <c r="CD1001" s="76"/>
      <c r="CE1001" s="62" t="s">
        <v>80</v>
      </c>
      <c r="CF1001" s="62"/>
      <c r="CG1001" s="62"/>
      <c r="CH1001" s="62"/>
      <c r="CI1001" s="62"/>
      <c r="CJ1001" s="62"/>
      <c r="CK1001" s="62"/>
      <c r="CL1001" s="62"/>
      <c r="CM1001" s="62"/>
      <c r="CN1001" s="85">
        <v>11690243</v>
      </c>
      <c r="CO1001" s="85"/>
      <c r="CP1001" s="85"/>
      <c r="CQ1001" s="85"/>
      <c r="CR1001" s="85"/>
      <c r="CS1001" s="85"/>
      <c r="CT1001" s="85"/>
      <c r="CU1001" s="85"/>
      <c r="CV1001" s="85"/>
      <c r="CW1001" s="85"/>
      <c r="CX1001" s="85"/>
      <c r="CY1001" s="85"/>
      <c r="CZ1001" s="85"/>
      <c r="DA1001" s="85"/>
      <c r="DB1001" s="59" t="s">
        <v>638</v>
      </c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 t="s">
        <v>648</v>
      </c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62" t="s">
        <v>102</v>
      </c>
      <c r="EA1001" s="62"/>
      <c r="EB1001" s="62"/>
      <c r="EC1001" s="62"/>
      <c r="ED1001" s="62"/>
      <c r="EE1001" s="62"/>
      <c r="EF1001" s="62"/>
      <c r="EG1001" s="62"/>
      <c r="EH1001" s="62"/>
      <c r="EI1001" s="62"/>
      <c r="EJ1001" s="62"/>
      <c r="EK1001" s="62"/>
      <c r="EL1001" s="62" t="s">
        <v>103</v>
      </c>
      <c r="EM1001" s="62"/>
      <c r="EN1001" s="62"/>
      <c r="EO1001" s="62"/>
      <c r="EP1001" s="62"/>
      <c r="EQ1001" s="62"/>
      <c r="ER1001" s="62"/>
      <c r="ES1001" s="62"/>
      <c r="ET1001" s="62"/>
      <c r="EU1001" s="62"/>
      <c r="EV1001" s="62"/>
      <c r="EW1001" s="62"/>
      <c r="EX1001" s="62"/>
    </row>
    <row r="1002" spans="1:154" s="17" customFormat="1" ht="41.25" customHeight="1" x14ac:dyDescent="0.2">
      <c r="A1002" s="43" t="s">
        <v>1301</v>
      </c>
      <c r="B1002" s="44"/>
      <c r="C1002" s="44"/>
      <c r="D1002" s="44"/>
      <c r="E1002" s="45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60" t="s">
        <v>619</v>
      </c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 t="s">
        <v>77</v>
      </c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84" t="s">
        <v>94</v>
      </c>
      <c r="AZ1002" s="84"/>
      <c r="BA1002" s="84"/>
      <c r="BB1002" s="84"/>
      <c r="BC1002" s="84"/>
      <c r="BD1002" s="84"/>
      <c r="BE1002" s="60" t="s">
        <v>95</v>
      </c>
      <c r="BF1002" s="60"/>
      <c r="BG1002" s="60"/>
      <c r="BH1002" s="60"/>
      <c r="BI1002" s="60"/>
      <c r="BJ1002" s="60"/>
      <c r="BK1002" s="60"/>
      <c r="BL1002" s="60"/>
      <c r="BM1002" s="60"/>
      <c r="BN1002" s="80">
        <f>470+400+2000</f>
        <v>2870</v>
      </c>
      <c r="BO1002" s="81"/>
      <c r="BP1002" s="81"/>
      <c r="BQ1002" s="81"/>
      <c r="BR1002" s="81"/>
      <c r="BS1002" s="81"/>
      <c r="BT1002" s="81"/>
      <c r="BU1002" s="81"/>
      <c r="BV1002" s="81"/>
      <c r="BW1002" s="81"/>
      <c r="BX1002" s="81"/>
      <c r="BY1002" s="76" t="s">
        <v>22</v>
      </c>
      <c r="BZ1002" s="76"/>
      <c r="CA1002" s="76"/>
      <c r="CB1002" s="76"/>
      <c r="CC1002" s="76"/>
      <c r="CD1002" s="76"/>
      <c r="CE1002" s="62" t="s">
        <v>80</v>
      </c>
      <c r="CF1002" s="62"/>
      <c r="CG1002" s="62"/>
      <c r="CH1002" s="62"/>
      <c r="CI1002" s="62"/>
      <c r="CJ1002" s="62"/>
      <c r="CK1002" s="62"/>
      <c r="CL1002" s="62"/>
      <c r="CM1002" s="62"/>
      <c r="CN1002" s="85">
        <v>2291499</v>
      </c>
      <c r="CO1002" s="85"/>
      <c r="CP1002" s="85"/>
      <c r="CQ1002" s="85"/>
      <c r="CR1002" s="85"/>
      <c r="CS1002" s="85"/>
      <c r="CT1002" s="85"/>
      <c r="CU1002" s="85"/>
      <c r="CV1002" s="85"/>
      <c r="CW1002" s="85"/>
      <c r="CX1002" s="85"/>
      <c r="CY1002" s="85"/>
      <c r="CZ1002" s="85"/>
      <c r="DA1002" s="85"/>
      <c r="DB1002" s="59" t="s">
        <v>638</v>
      </c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 t="s">
        <v>648</v>
      </c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62" t="s">
        <v>102</v>
      </c>
      <c r="EA1002" s="62"/>
      <c r="EB1002" s="62"/>
      <c r="EC1002" s="62"/>
      <c r="ED1002" s="62"/>
      <c r="EE1002" s="62"/>
      <c r="EF1002" s="62"/>
      <c r="EG1002" s="62"/>
      <c r="EH1002" s="62"/>
      <c r="EI1002" s="62"/>
      <c r="EJ1002" s="62"/>
      <c r="EK1002" s="62"/>
      <c r="EL1002" s="62" t="s">
        <v>103</v>
      </c>
      <c r="EM1002" s="62"/>
      <c r="EN1002" s="62"/>
      <c r="EO1002" s="62"/>
      <c r="EP1002" s="62"/>
      <c r="EQ1002" s="62"/>
      <c r="ER1002" s="62"/>
      <c r="ES1002" s="62"/>
      <c r="ET1002" s="62"/>
      <c r="EU1002" s="62"/>
      <c r="EV1002" s="62"/>
      <c r="EW1002" s="62"/>
      <c r="EX1002" s="62"/>
    </row>
    <row r="1003" spans="1:154" s="17" customFormat="1" ht="40.5" customHeight="1" x14ac:dyDescent="0.2">
      <c r="A1003" s="43" t="s">
        <v>1302</v>
      </c>
      <c r="B1003" s="44"/>
      <c r="C1003" s="44"/>
      <c r="D1003" s="44"/>
      <c r="E1003" s="45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  <c r="W1003" s="83"/>
      <c r="X1003" s="60" t="s">
        <v>563</v>
      </c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 t="s">
        <v>77</v>
      </c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84" t="s">
        <v>78</v>
      </c>
      <c r="AZ1003" s="84"/>
      <c r="BA1003" s="84"/>
      <c r="BB1003" s="84"/>
      <c r="BC1003" s="84"/>
      <c r="BD1003" s="84"/>
      <c r="BE1003" s="60" t="s">
        <v>79</v>
      </c>
      <c r="BF1003" s="60"/>
      <c r="BG1003" s="60"/>
      <c r="BH1003" s="60"/>
      <c r="BI1003" s="60"/>
      <c r="BJ1003" s="60"/>
      <c r="BK1003" s="60"/>
      <c r="BL1003" s="60"/>
      <c r="BM1003" s="60"/>
      <c r="BN1003" s="59" t="s">
        <v>74</v>
      </c>
      <c r="BO1003" s="62"/>
      <c r="BP1003" s="62"/>
      <c r="BQ1003" s="62"/>
      <c r="BR1003" s="62"/>
      <c r="BS1003" s="62"/>
      <c r="BT1003" s="62"/>
      <c r="BU1003" s="62"/>
      <c r="BV1003" s="62"/>
      <c r="BW1003" s="62"/>
      <c r="BX1003" s="62"/>
      <c r="BY1003" s="76" t="s">
        <v>22</v>
      </c>
      <c r="BZ1003" s="76"/>
      <c r="CA1003" s="76"/>
      <c r="CB1003" s="76"/>
      <c r="CC1003" s="76"/>
      <c r="CD1003" s="76"/>
      <c r="CE1003" s="62" t="s">
        <v>80</v>
      </c>
      <c r="CF1003" s="62"/>
      <c r="CG1003" s="62"/>
      <c r="CH1003" s="62"/>
      <c r="CI1003" s="62"/>
      <c r="CJ1003" s="62"/>
      <c r="CK1003" s="62"/>
      <c r="CL1003" s="62"/>
      <c r="CM1003" s="62"/>
      <c r="CN1003" s="61">
        <v>2400000</v>
      </c>
      <c r="CO1003" s="61"/>
      <c r="CP1003" s="61"/>
      <c r="CQ1003" s="61"/>
      <c r="CR1003" s="61"/>
      <c r="CS1003" s="61"/>
      <c r="CT1003" s="61"/>
      <c r="CU1003" s="61"/>
      <c r="CV1003" s="61"/>
      <c r="CW1003" s="61"/>
      <c r="CX1003" s="61"/>
      <c r="CY1003" s="61"/>
      <c r="CZ1003" s="61"/>
      <c r="DA1003" s="61"/>
      <c r="DB1003" s="59" t="s">
        <v>638</v>
      </c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 t="s">
        <v>648</v>
      </c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62" t="s">
        <v>102</v>
      </c>
      <c r="EA1003" s="62"/>
      <c r="EB1003" s="62"/>
      <c r="EC1003" s="62"/>
      <c r="ED1003" s="62"/>
      <c r="EE1003" s="62"/>
      <c r="EF1003" s="62"/>
      <c r="EG1003" s="62"/>
      <c r="EH1003" s="62"/>
      <c r="EI1003" s="62"/>
      <c r="EJ1003" s="62"/>
      <c r="EK1003" s="62"/>
      <c r="EL1003" s="62" t="s">
        <v>103</v>
      </c>
      <c r="EM1003" s="62"/>
      <c r="EN1003" s="62"/>
      <c r="EO1003" s="62"/>
      <c r="EP1003" s="62"/>
      <c r="EQ1003" s="62"/>
      <c r="ER1003" s="62"/>
      <c r="ES1003" s="62"/>
      <c r="ET1003" s="62"/>
      <c r="EU1003" s="62"/>
      <c r="EV1003" s="62"/>
      <c r="EW1003" s="62"/>
      <c r="EX1003" s="62"/>
    </row>
    <row r="1004" spans="1:154" s="17" customFormat="1" ht="43.5" customHeight="1" x14ac:dyDescent="0.2">
      <c r="A1004" s="43" t="s">
        <v>1303</v>
      </c>
      <c r="B1004" s="44"/>
      <c r="C1004" s="44"/>
      <c r="D1004" s="44"/>
      <c r="E1004" s="45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  <c r="W1004" s="83"/>
      <c r="X1004" s="60" t="s">
        <v>579</v>
      </c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 t="s">
        <v>77</v>
      </c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84" t="s">
        <v>78</v>
      </c>
      <c r="AZ1004" s="84"/>
      <c r="BA1004" s="84"/>
      <c r="BB1004" s="84"/>
      <c r="BC1004" s="84"/>
      <c r="BD1004" s="84"/>
      <c r="BE1004" s="60" t="s">
        <v>79</v>
      </c>
      <c r="BF1004" s="60"/>
      <c r="BG1004" s="60"/>
      <c r="BH1004" s="60"/>
      <c r="BI1004" s="60"/>
      <c r="BJ1004" s="60"/>
      <c r="BK1004" s="60"/>
      <c r="BL1004" s="60"/>
      <c r="BM1004" s="60"/>
      <c r="BN1004" s="59" t="s">
        <v>74</v>
      </c>
      <c r="BO1004" s="62"/>
      <c r="BP1004" s="62"/>
      <c r="BQ1004" s="62"/>
      <c r="BR1004" s="62"/>
      <c r="BS1004" s="62"/>
      <c r="BT1004" s="62"/>
      <c r="BU1004" s="62"/>
      <c r="BV1004" s="62"/>
      <c r="BW1004" s="62"/>
      <c r="BX1004" s="62"/>
      <c r="BY1004" s="76" t="s">
        <v>22</v>
      </c>
      <c r="BZ1004" s="76"/>
      <c r="CA1004" s="76"/>
      <c r="CB1004" s="76"/>
      <c r="CC1004" s="76"/>
      <c r="CD1004" s="76"/>
      <c r="CE1004" s="62" t="s">
        <v>80</v>
      </c>
      <c r="CF1004" s="62"/>
      <c r="CG1004" s="62"/>
      <c r="CH1004" s="62"/>
      <c r="CI1004" s="62"/>
      <c r="CJ1004" s="62"/>
      <c r="CK1004" s="62"/>
      <c r="CL1004" s="62"/>
      <c r="CM1004" s="62"/>
      <c r="CN1004" s="61">
        <v>1700000</v>
      </c>
      <c r="CO1004" s="61"/>
      <c r="CP1004" s="61"/>
      <c r="CQ1004" s="61"/>
      <c r="CR1004" s="61"/>
      <c r="CS1004" s="61"/>
      <c r="CT1004" s="61"/>
      <c r="CU1004" s="61"/>
      <c r="CV1004" s="61"/>
      <c r="CW1004" s="61"/>
      <c r="CX1004" s="61"/>
      <c r="CY1004" s="61"/>
      <c r="CZ1004" s="61"/>
      <c r="DA1004" s="61"/>
      <c r="DB1004" s="59" t="s">
        <v>638</v>
      </c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 t="s">
        <v>648</v>
      </c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62" t="s">
        <v>102</v>
      </c>
      <c r="EA1004" s="62"/>
      <c r="EB1004" s="62"/>
      <c r="EC1004" s="62"/>
      <c r="ED1004" s="62"/>
      <c r="EE1004" s="62"/>
      <c r="EF1004" s="62"/>
      <c r="EG1004" s="62"/>
      <c r="EH1004" s="62"/>
      <c r="EI1004" s="62"/>
      <c r="EJ1004" s="62"/>
      <c r="EK1004" s="62"/>
      <c r="EL1004" s="62" t="s">
        <v>103</v>
      </c>
      <c r="EM1004" s="62"/>
      <c r="EN1004" s="62"/>
      <c r="EO1004" s="62"/>
      <c r="EP1004" s="62"/>
      <c r="EQ1004" s="62"/>
      <c r="ER1004" s="62"/>
      <c r="ES1004" s="62"/>
      <c r="ET1004" s="62"/>
      <c r="EU1004" s="62"/>
      <c r="EV1004" s="62"/>
      <c r="EW1004" s="62"/>
      <c r="EX1004" s="62"/>
    </row>
    <row r="1005" spans="1:154" s="17" customFormat="1" ht="43.5" customHeight="1" x14ac:dyDescent="0.2">
      <c r="A1005" s="43" t="s">
        <v>1304</v>
      </c>
      <c r="B1005" s="44"/>
      <c r="C1005" s="44"/>
      <c r="D1005" s="44"/>
      <c r="E1005" s="45"/>
      <c r="F1005" s="76"/>
      <c r="G1005" s="76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60" t="s">
        <v>567</v>
      </c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 t="s">
        <v>77</v>
      </c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84" t="s">
        <v>94</v>
      </c>
      <c r="AZ1005" s="84"/>
      <c r="BA1005" s="84"/>
      <c r="BB1005" s="84"/>
      <c r="BC1005" s="84"/>
      <c r="BD1005" s="84"/>
      <c r="BE1005" s="60" t="s">
        <v>95</v>
      </c>
      <c r="BF1005" s="60"/>
      <c r="BG1005" s="60"/>
      <c r="BH1005" s="60"/>
      <c r="BI1005" s="60"/>
      <c r="BJ1005" s="60"/>
      <c r="BK1005" s="60"/>
      <c r="BL1005" s="60"/>
      <c r="BM1005" s="60"/>
      <c r="BN1005" s="81">
        <v>145</v>
      </c>
      <c r="BO1005" s="81"/>
      <c r="BP1005" s="81"/>
      <c r="BQ1005" s="81"/>
      <c r="BR1005" s="81"/>
      <c r="BS1005" s="81"/>
      <c r="BT1005" s="81"/>
      <c r="BU1005" s="81"/>
      <c r="BV1005" s="81"/>
      <c r="BW1005" s="81"/>
      <c r="BX1005" s="81"/>
      <c r="BY1005" s="76" t="s">
        <v>22</v>
      </c>
      <c r="BZ1005" s="76"/>
      <c r="CA1005" s="76"/>
      <c r="CB1005" s="76"/>
      <c r="CC1005" s="76"/>
      <c r="CD1005" s="76"/>
      <c r="CE1005" s="62" t="s">
        <v>80</v>
      </c>
      <c r="CF1005" s="62"/>
      <c r="CG1005" s="62"/>
      <c r="CH1005" s="62"/>
      <c r="CI1005" s="62"/>
      <c r="CJ1005" s="62"/>
      <c r="CK1005" s="62"/>
      <c r="CL1005" s="62"/>
      <c r="CM1005" s="62"/>
      <c r="CN1005" s="61">
        <v>3500000</v>
      </c>
      <c r="CO1005" s="61"/>
      <c r="CP1005" s="61"/>
      <c r="CQ1005" s="61"/>
      <c r="CR1005" s="61"/>
      <c r="CS1005" s="61"/>
      <c r="CT1005" s="61"/>
      <c r="CU1005" s="61"/>
      <c r="CV1005" s="61"/>
      <c r="CW1005" s="61"/>
      <c r="CX1005" s="61"/>
      <c r="CY1005" s="61"/>
      <c r="CZ1005" s="61"/>
      <c r="DA1005" s="61"/>
      <c r="DB1005" s="59" t="s">
        <v>638</v>
      </c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 t="s">
        <v>648</v>
      </c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62" t="s">
        <v>102</v>
      </c>
      <c r="EA1005" s="62"/>
      <c r="EB1005" s="62"/>
      <c r="EC1005" s="62"/>
      <c r="ED1005" s="62"/>
      <c r="EE1005" s="62"/>
      <c r="EF1005" s="62"/>
      <c r="EG1005" s="62"/>
      <c r="EH1005" s="62"/>
      <c r="EI1005" s="62"/>
      <c r="EJ1005" s="62"/>
      <c r="EK1005" s="62"/>
      <c r="EL1005" s="62" t="s">
        <v>103</v>
      </c>
      <c r="EM1005" s="62"/>
      <c r="EN1005" s="62"/>
      <c r="EO1005" s="62"/>
      <c r="EP1005" s="62"/>
      <c r="EQ1005" s="62"/>
      <c r="ER1005" s="62"/>
      <c r="ES1005" s="62"/>
      <c r="ET1005" s="62"/>
      <c r="EU1005" s="62"/>
      <c r="EV1005" s="62"/>
      <c r="EW1005" s="62"/>
      <c r="EX1005" s="62"/>
    </row>
    <row r="1006" spans="1:154" s="17" customFormat="1" ht="43.5" customHeight="1" x14ac:dyDescent="0.2">
      <c r="A1006" s="43" t="s">
        <v>1305</v>
      </c>
      <c r="B1006" s="44"/>
      <c r="C1006" s="44"/>
      <c r="D1006" s="44"/>
      <c r="E1006" s="45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  <c r="W1006" s="83"/>
      <c r="X1006" s="60" t="s">
        <v>558</v>
      </c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 t="s">
        <v>77</v>
      </c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84" t="s">
        <v>94</v>
      </c>
      <c r="AZ1006" s="84"/>
      <c r="BA1006" s="84"/>
      <c r="BB1006" s="84"/>
      <c r="BC1006" s="84"/>
      <c r="BD1006" s="84"/>
      <c r="BE1006" s="60" t="s">
        <v>95</v>
      </c>
      <c r="BF1006" s="60"/>
      <c r="BG1006" s="60"/>
      <c r="BH1006" s="60"/>
      <c r="BI1006" s="60"/>
      <c r="BJ1006" s="60"/>
      <c r="BK1006" s="60"/>
      <c r="BL1006" s="60"/>
      <c r="BM1006" s="60"/>
      <c r="BN1006" s="80">
        <f>700</f>
        <v>700</v>
      </c>
      <c r="BO1006" s="81"/>
      <c r="BP1006" s="81"/>
      <c r="BQ1006" s="81"/>
      <c r="BR1006" s="81"/>
      <c r="BS1006" s="81"/>
      <c r="BT1006" s="81"/>
      <c r="BU1006" s="81"/>
      <c r="BV1006" s="81"/>
      <c r="BW1006" s="81"/>
      <c r="BX1006" s="81"/>
      <c r="BY1006" s="76" t="s">
        <v>22</v>
      </c>
      <c r="BZ1006" s="76"/>
      <c r="CA1006" s="76"/>
      <c r="CB1006" s="76"/>
      <c r="CC1006" s="76"/>
      <c r="CD1006" s="76"/>
      <c r="CE1006" s="62" t="s">
        <v>80</v>
      </c>
      <c r="CF1006" s="62"/>
      <c r="CG1006" s="62"/>
      <c r="CH1006" s="62"/>
      <c r="CI1006" s="62"/>
      <c r="CJ1006" s="62"/>
      <c r="CK1006" s="62"/>
      <c r="CL1006" s="62"/>
      <c r="CM1006" s="62"/>
      <c r="CN1006" s="85">
        <v>1000000</v>
      </c>
      <c r="CO1006" s="85"/>
      <c r="CP1006" s="85"/>
      <c r="CQ1006" s="85"/>
      <c r="CR1006" s="85"/>
      <c r="CS1006" s="85"/>
      <c r="CT1006" s="85"/>
      <c r="CU1006" s="85"/>
      <c r="CV1006" s="85"/>
      <c r="CW1006" s="85"/>
      <c r="CX1006" s="85"/>
      <c r="CY1006" s="85"/>
      <c r="CZ1006" s="85"/>
      <c r="DA1006" s="85"/>
      <c r="DB1006" s="59" t="s">
        <v>638</v>
      </c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 t="s">
        <v>648</v>
      </c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62" t="s">
        <v>86</v>
      </c>
      <c r="EA1006" s="62"/>
      <c r="EB1006" s="62"/>
      <c r="EC1006" s="62"/>
      <c r="ED1006" s="62"/>
      <c r="EE1006" s="62"/>
      <c r="EF1006" s="62"/>
      <c r="EG1006" s="62"/>
      <c r="EH1006" s="62"/>
      <c r="EI1006" s="62"/>
      <c r="EJ1006" s="62"/>
      <c r="EK1006" s="62"/>
      <c r="EL1006" s="62" t="s">
        <v>84</v>
      </c>
      <c r="EM1006" s="62"/>
      <c r="EN1006" s="62"/>
      <c r="EO1006" s="62"/>
      <c r="EP1006" s="62"/>
      <c r="EQ1006" s="62"/>
      <c r="ER1006" s="62"/>
      <c r="ES1006" s="62"/>
      <c r="ET1006" s="62"/>
      <c r="EU1006" s="62"/>
      <c r="EV1006" s="62"/>
      <c r="EW1006" s="62"/>
      <c r="EX1006" s="62"/>
    </row>
    <row r="1007" spans="1:154" s="21" customFormat="1" ht="44.25" customHeight="1" x14ac:dyDescent="0.2">
      <c r="A1007" s="43" t="s">
        <v>1307</v>
      </c>
      <c r="B1007" s="44"/>
      <c r="C1007" s="44"/>
      <c r="D1007" s="44"/>
      <c r="E1007" s="45"/>
      <c r="F1007" s="76"/>
      <c r="G1007" s="76"/>
      <c r="H1007" s="76"/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60" t="s">
        <v>620</v>
      </c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 t="s">
        <v>77</v>
      </c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84" t="s">
        <v>78</v>
      </c>
      <c r="AZ1007" s="84"/>
      <c r="BA1007" s="84"/>
      <c r="BB1007" s="84"/>
      <c r="BC1007" s="84"/>
      <c r="BD1007" s="84"/>
      <c r="BE1007" s="60" t="s">
        <v>79</v>
      </c>
      <c r="BF1007" s="60"/>
      <c r="BG1007" s="60"/>
      <c r="BH1007" s="60"/>
      <c r="BI1007" s="60"/>
      <c r="BJ1007" s="60"/>
      <c r="BK1007" s="60"/>
      <c r="BL1007" s="60"/>
      <c r="BM1007" s="60"/>
      <c r="BN1007" s="76" t="s">
        <v>74</v>
      </c>
      <c r="BO1007" s="81"/>
      <c r="BP1007" s="81"/>
      <c r="BQ1007" s="81"/>
      <c r="BR1007" s="81"/>
      <c r="BS1007" s="81"/>
      <c r="BT1007" s="81"/>
      <c r="BU1007" s="81"/>
      <c r="BV1007" s="81"/>
      <c r="BW1007" s="81"/>
      <c r="BX1007" s="81"/>
      <c r="BY1007" s="76" t="s">
        <v>22</v>
      </c>
      <c r="BZ1007" s="76"/>
      <c r="CA1007" s="76"/>
      <c r="CB1007" s="76"/>
      <c r="CC1007" s="76"/>
      <c r="CD1007" s="76"/>
      <c r="CE1007" s="62" t="s">
        <v>80</v>
      </c>
      <c r="CF1007" s="62"/>
      <c r="CG1007" s="62"/>
      <c r="CH1007" s="62"/>
      <c r="CI1007" s="62"/>
      <c r="CJ1007" s="62"/>
      <c r="CK1007" s="62"/>
      <c r="CL1007" s="62"/>
      <c r="CM1007" s="62"/>
      <c r="CN1007" s="61">
        <v>2500000</v>
      </c>
      <c r="CO1007" s="61"/>
      <c r="CP1007" s="61"/>
      <c r="CQ1007" s="61"/>
      <c r="CR1007" s="61"/>
      <c r="CS1007" s="61"/>
      <c r="CT1007" s="61"/>
      <c r="CU1007" s="61"/>
      <c r="CV1007" s="61"/>
      <c r="CW1007" s="61"/>
      <c r="CX1007" s="61"/>
      <c r="CY1007" s="61"/>
      <c r="CZ1007" s="61"/>
      <c r="DA1007" s="61"/>
      <c r="DB1007" s="59" t="s">
        <v>638</v>
      </c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 t="s">
        <v>648</v>
      </c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62" t="s">
        <v>102</v>
      </c>
      <c r="EA1007" s="62"/>
      <c r="EB1007" s="62"/>
      <c r="EC1007" s="62"/>
      <c r="ED1007" s="62"/>
      <c r="EE1007" s="62"/>
      <c r="EF1007" s="62"/>
      <c r="EG1007" s="62"/>
      <c r="EH1007" s="62"/>
      <c r="EI1007" s="62"/>
      <c r="EJ1007" s="62"/>
      <c r="EK1007" s="62"/>
      <c r="EL1007" s="62" t="s">
        <v>103</v>
      </c>
      <c r="EM1007" s="62"/>
      <c r="EN1007" s="62"/>
      <c r="EO1007" s="62"/>
      <c r="EP1007" s="62"/>
      <c r="EQ1007" s="62"/>
      <c r="ER1007" s="62"/>
      <c r="ES1007" s="62"/>
      <c r="ET1007" s="62"/>
      <c r="EU1007" s="62"/>
      <c r="EV1007" s="62"/>
      <c r="EW1007" s="62"/>
      <c r="EX1007" s="62"/>
    </row>
    <row r="1008" spans="1:154" s="21" customFormat="1" ht="44.25" customHeight="1" x14ac:dyDescent="0.2">
      <c r="A1008" s="43" t="s">
        <v>1308</v>
      </c>
      <c r="B1008" s="44"/>
      <c r="C1008" s="44"/>
      <c r="D1008" s="44"/>
      <c r="E1008" s="45"/>
      <c r="F1008" s="76"/>
      <c r="G1008" s="76"/>
      <c r="H1008" s="76"/>
      <c r="I1008" s="76"/>
      <c r="J1008" s="76"/>
      <c r="K1008" s="76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  <c r="V1008" s="76"/>
      <c r="W1008" s="76"/>
      <c r="X1008" s="60" t="s">
        <v>621</v>
      </c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 t="s">
        <v>77</v>
      </c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84" t="s">
        <v>94</v>
      </c>
      <c r="AZ1008" s="84"/>
      <c r="BA1008" s="84"/>
      <c r="BB1008" s="84"/>
      <c r="BC1008" s="84"/>
      <c r="BD1008" s="84"/>
      <c r="BE1008" s="60" t="s">
        <v>95</v>
      </c>
      <c r="BF1008" s="60"/>
      <c r="BG1008" s="60"/>
      <c r="BH1008" s="60"/>
      <c r="BI1008" s="60"/>
      <c r="BJ1008" s="60"/>
      <c r="BK1008" s="60"/>
      <c r="BL1008" s="60"/>
      <c r="BM1008" s="60"/>
      <c r="BN1008" s="58">
        <f>1+200</f>
        <v>201</v>
      </c>
      <c r="BO1008" s="62"/>
      <c r="BP1008" s="62"/>
      <c r="BQ1008" s="62"/>
      <c r="BR1008" s="62"/>
      <c r="BS1008" s="62"/>
      <c r="BT1008" s="62"/>
      <c r="BU1008" s="62"/>
      <c r="BV1008" s="62"/>
      <c r="BW1008" s="62"/>
      <c r="BX1008" s="62"/>
      <c r="BY1008" s="76" t="s">
        <v>22</v>
      </c>
      <c r="BZ1008" s="76"/>
      <c r="CA1008" s="76"/>
      <c r="CB1008" s="76"/>
      <c r="CC1008" s="76"/>
      <c r="CD1008" s="76"/>
      <c r="CE1008" s="62" t="s">
        <v>80</v>
      </c>
      <c r="CF1008" s="62"/>
      <c r="CG1008" s="62"/>
      <c r="CH1008" s="62"/>
      <c r="CI1008" s="62"/>
      <c r="CJ1008" s="62"/>
      <c r="CK1008" s="62"/>
      <c r="CL1008" s="62"/>
      <c r="CM1008" s="62"/>
      <c r="CN1008" s="85">
        <v>549670</v>
      </c>
      <c r="CO1008" s="85"/>
      <c r="CP1008" s="85"/>
      <c r="CQ1008" s="85"/>
      <c r="CR1008" s="85"/>
      <c r="CS1008" s="85"/>
      <c r="CT1008" s="85"/>
      <c r="CU1008" s="85"/>
      <c r="CV1008" s="85"/>
      <c r="CW1008" s="85"/>
      <c r="CX1008" s="85"/>
      <c r="CY1008" s="85"/>
      <c r="CZ1008" s="85"/>
      <c r="DA1008" s="85"/>
      <c r="DB1008" s="59" t="s">
        <v>638</v>
      </c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 t="s">
        <v>648</v>
      </c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62" t="s">
        <v>86</v>
      </c>
      <c r="EA1008" s="62"/>
      <c r="EB1008" s="62"/>
      <c r="EC1008" s="62"/>
      <c r="ED1008" s="62"/>
      <c r="EE1008" s="62"/>
      <c r="EF1008" s="62"/>
      <c r="EG1008" s="62"/>
      <c r="EH1008" s="62"/>
      <c r="EI1008" s="62"/>
      <c r="EJ1008" s="62"/>
      <c r="EK1008" s="62"/>
      <c r="EL1008" s="62" t="s">
        <v>84</v>
      </c>
      <c r="EM1008" s="62"/>
      <c r="EN1008" s="62"/>
      <c r="EO1008" s="62"/>
      <c r="EP1008" s="62"/>
      <c r="EQ1008" s="62"/>
      <c r="ER1008" s="62"/>
      <c r="ES1008" s="62"/>
      <c r="ET1008" s="62"/>
      <c r="EU1008" s="62"/>
      <c r="EV1008" s="62"/>
      <c r="EW1008" s="62"/>
      <c r="EX1008" s="62"/>
    </row>
    <row r="1009" spans="1:154" s="21" customFormat="1" ht="44.25" customHeight="1" x14ac:dyDescent="0.2">
      <c r="A1009" s="43" t="s">
        <v>1309</v>
      </c>
      <c r="B1009" s="44"/>
      <c r="C1009" s="44"/>
      <c r="D1009" s="44"/>
      <c r="E1009" s="45"/>
      <c r="F1009" s="76"/>
      <c r="G1009" s="76"/>
      <c r="H1009" s="76"/>
      <c r="I1009" s="76"/>
      <c r="J1009" s="76"/>
      <c r="K1009" s="76"/>
      <c r="L1009" s="76"/>
      <c r="M1009" s="76"/>
      <c r="N1009" s="76"/>
      <c r="O1009" s="59"/>
      <c r="P1009" s="59"/>
      <c r="Q1009" s="59"/>
      <c r="R1009" s="59"/>
      <c r="S1009" s="59"/>
      <c r="T1009" s="59"/>
      <c r="U1009" s="59"/>
      <c r="V1009" s="59"/>
      <c r="W1009" s="59"/>
      <c r="X1009" s="60" t="s">
        <v>547</v>
      </c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 t="s">
        <v>77</v>
      </c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84" t="s">
        <v>94</v>
      </c>
      <c r="AZ1009" s="84"/>
      <c r="BA1009" s="84"/>
      <c r="BB1009" s="84"/>
      <c r="BC1009" s="84"/>
      <c r="BD1009" s="84"/>
      <c r="BE1009" s="60" t="s">
        <v>95</v>
      </c>
      <c r="BF1009" s="60"/>
      <c r="BG1009" s="60"/>
      <c r="BH1009" s="60"/>
      <c r="BI1009" s="60"/>
      <c r="BJ1009" s="60"/>
      <c r="BK1009" s="60"/>
      <c r="BL1009" s="60"/>
      <c r="BM1009" s="60"/>
      <c r="BN1009" s="58">
        <f>200</f>
        <v>200</v>
      </c>
      <c r="BO1009" s="62"/>
      <c r="BP1009" s="62"/>
      <c r="BQ1009" s="62"/>
      <c r="BR1009" s="62"/>
      <c r="BS1009" s="62"/>
      <c r="BT1009" s="62"/>
      <c r="BU1009" s="62"/>
      <c r="BV1009" s="62"/>
      <c r="BW1009" s="62"/>
      <c r="BX1009" s="62"/>
      <c r="BY1009" s="76" t="s">
        <v>22</v>
      </c>
      <c r="BZ1009" s="76"/>
      <c r="CA1009" s="76"/>
      <c r="CB1009" s="76"/>
      <c r="CC1009" s="76"/>
      <c r="CD1009" s="76"/>
      <c r="CE1009" s="62" t="s">
        <v>80</v>
      </c>
      <c r="CF1009" s="62"/>
      <c r="CG1009" s="62"/>
      <c r="CH1009" s="62"/>
      <c r="CI1009" s="62"/>
      <c r="CJ1009" s="62"/>
      <c r="CK1009" s="62"/>
      <c r="CL1009" s="62"/>
      <c r="CM1009" s="62"/>
      <c r="CN1009" s="85">
        <v>500000</v>
      </c>
      <c r="CO1009" s="85"/>
      <c r="CP1009" s="85"/>
      <c r="CQ1009" s="85"/>
      <c r="CR1009" s="85"/>
      <c r="CS1009" s="85"/>
      <c r="CT1009" s="85"/>
      <c r="CU1009" s="85"/>
      <c r="CV1009" s="85"/>
      <c r="CW1009" s="85"/>
      <c r="CX1009" s="85"/>
      <c r="CY1009" s="85"/>
      <c r="CZ1009" s="85"/>
      <c r="DA1009" s="85"/>
      <c r="DB1009" s="59" t="s">
        <v>638</v>
      </c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 t="s">
        <v>648</v>
      </c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62" t="s">
        <v>86</v>
      </c>
      <c r="EA1009" s="62"/>
      <c r="EB1009" s="62"/>
      <c r="EC1009" s="62"/>
      <c r="ED1009" s="62"/>
      <c r="EE1009" s="62"/>
      <c r="EF1009" s="62"/>
      <c r="EG1009" s="62"/>
      <c r="EH1009" s="62"/>
      <c r="EI1009" s="62"/>
      <c r="EJ1009" s="62"/>
      <c r="EK1009" s="62"/>
      <c r="EL1009" s="62" t="s">
        <v>84</v>
      </c>
      <c r="EM1009" s="62"/>
      <c r="EN1009" s="62"/>
      <c r="EO1009" s="62"/>
      <c r="EP1009" s="62"/>
      <c r="EQ1009" s="62"/>
      <c r="ER1009" s="62"/>
      <c r="ES1009" s="62"/>
      <c r="ET1009" s="62"/>
      <c r="EU1009" s="62"/>
      <c r="EV1009" s="62"/>
      <c r="EW1009" s="62"/>
      <c r="EX1009" s="62"/>
    </row>
    <row r="1010" spans="1:154" s="21" customFormat="1" ht="44.25" customHeight="1" x14ac:dyDescent="0.2">
      <c r="A1010" s="43" t="s">
        <v>1310</v>
      </c>
      <c r="B1010" s="44"/>
      <c r="C1010" s="44"/>
      <c r="D1010" s="44"/>
      <c r="E1010" s="45"/>
      <c r="F1010" s="76"/>
      <c r="G1010" s="76"/>
      <c r="H1010" s="76"/>
      <c r="I1010" s="76"/>
      <c r="J1010" s="76"/>
      <c r="K1010" s="76"/>
      <c r="L1010" s="76"/>
      <c r="M1010" s="76"/>
      <c r="N1010" s="76"/>
      <c r="O1010" s="59"/>
      <c r="P1010" s="59"/>
      <c r="Q1010" s="59"/>
      <c r="R1010" s="59"/>
      <c r="S1010" s="59"/>
      <c r="T1010" s="59"/>
      <c r="U1010" s="59"/>
      <c r="V1010" s="59"/>
      <c r="W1010" s="59"/>
      <c r="X1010" s="60" t="s">
        <v>557</v>
      </c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 t="s">
        <v>77</v>
      </c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84" t="s">
        <v>94</v>
      </c>
      <c r="AZ1010" s="84"/>
      <c r="BA1010" s="84"/>
      <c r="BB1010" s="84"/>
      <c r="BC1010" s="84"/>
      <c r="BD1010" s="84"/>
      <c r="BE1010" s="60" t="s">
        <v>95</v>
      </c>
      <c r="BF1010" s="60"/>
      <c r="BG1010" s="60"/>
      <c r="BH1010" s="60"/>
      <c r="BI1010" s="60"/>
      <c r="BJ1010" s="60"/>
      <c r="BK1010" s="60"/>
      <c r="BL1010" s="60"/>
      <c r="BM1010" s="60"/>
      <c r="BN1010" s="58">
        <f>2500+250+250</f>
        <v>3000</v>
      </c>
      <c r="BO1010" s="62"/>
      <c r="BP1010" s="62"/>
      <c r="BQ1010" s="62"/>
      <c r="BR1010" s="62"/>
      <c r="BS1010" s="62"/>
      <c r="BT1010" s="62"/>
      <c r="BU1010" s="62"/>
      <c r="BV1010" s="62"/>
      <c r="BW1010" s="62"/>
      <c r="BX1010" s="62"/>
      <c r="BY1010" s="76" t="s">
        <v>22</v>
      </c>
      <c r="BZ1010" s="76"/>
      <c r="CA1010" s="76"/>
      <c r="CB1010" s="76"/>
      <c r="CC1010" s="76"/>
      <c r="CD1010" s="76"/>
      <c r="CE1010" s="62" t="s">
        <v>80</v>
      </c>
      <c r="CF1010" s="62"/>
      <c r="CG1010" s="62"/>
      <c r="CH1010" s="62"/>
      <c r="CI1010" s="62"/>
      <c r="CJ1010" s="62"/>
      <c r="CK1010" s="62"/>
      <c r="CL1010" s="62"/>
      <c r="CM1010" s="62"/>
      <c r="CN1010" s="85">
        <v>1500000</v>
      </c>
      <c r="CO1010" s="85"/>
      <c r="CP1010" s="85"/>
      <c r="CQ1010" s="85"/>
      <c r="CR1010" s="85"/>
      <c r="CS1010" s="85"/>
      <c r="CT1010" s="85"/>
      <c r="CU1010" s="85"/>
      <c r="CV1010" s="85"/>
      <c r="CW1010" s="85"/>
      <c r="CX1010" s="85"/>
      <c r="CY1010" s="85"/>
      <c r="CZ1010" s="85"/>
      <c r="DA1010" s="85"/>
      <c r="DB1010" s="59" t="s">
        <v>638</v>
      </c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 t="s">
        <v>648</v>
      </c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62" t="s">
        <v>86</v>
      </c>
      <c r="EA1010" s="62"/>
      <c r="EB1010" s="62"/>
      <c r="EC1010" s="62"/>
      <c r="ED1010" s="62"/>
      <c r="EE1010" s="62"/>
      <c r="EF1010" s="62"/>
      <c r="EG1010" s="62"/>
      <c r="EH1010" s="62"/>
      <c r="EI1010" s="62"/>
      <c r="EJ1010" s="62"/>
      <c r="EK1010" s="62"/>
      <c r="EL1010" s="62" t="s">
        <v>84</v>
      </c>
      <c r="EM1010" s="62"/>
      <c r="EN1010" s="62"/>
      <c r="EO1010" s="62"/>
      <c r="EP1010" s="62"/>
      <c r="EQ1010" s="62"/>
      <c r="ER1010" s="62"/>
      <c r="ES1010" s="62"/>
      <c r="ET1010" s="62"/>
      <c r="EU1010" s="62"/>
      <c r="EV1010" s="62"/>
      <c r="EW1010" s="62"/>
      <c r="EX1010" s="62"/>
    </row>
    <row r="1011" spans="1:154" s="21" customFormat="1" ht="72" customHeight="1" x14ac:dyDescent="0.2">
      <c r="A1011" s="43" t="s">
        <v>1311</v>
      </c>
      <c r="B1011" s="44"/>
      <c r="C1011" s="44"/>
      <c r="D1011" s="44"/>
      <c r="E1011" s="45"/>
      <c r="F1011" s="76"/>
      <c r="G1011" s="76"/>
      <c r="H1011" s="76"/>
      <c r="I1011" s="76"/>
      <c r="J1011" s="76"/>
      <c r="K1011" s="76"/>
      <c r="L1011" s="76"/>
      <c r="M1011" s="76"/>
      <c r="N1011" s="76"/>
      <c r="O1011" s="59"/>
      <c r="P1011" s="59"/>
      <c r="Q1011" s="59"/>
      <c r="R1011" s="59"/>
      <c r="S1011" s="59"/>
      <c r="T1011" s="59"/>
      <c r="U1011" s="59"/>
      <c r="V1011" s="59"/>
      <c r="W1011" s="59"/>
      <c r="X1011" s="60" t="s">
        <v>1428</v>
      </c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 t="s">
        <v>77</v>
      </c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84" t="s">
        <v>94</v>
      </c>
      <c r="AZ1011" s="84"/>
      <c r="BA1011" s="84"/>
      <c r="BB1011" s="84"/>
      <c r="BC1011" s="84"/>
      <c r="BD1011" s="84"/>
      <c r="BE1011" s="60" t="s">
        <v>95</v>
      </c>
      <c r="BF1011" s="60"/>
      <c r="BG1011" s="60"/>
      <c r="BH1011" s="60"/>
      <c r="BI1011" s="60"/>
      <c r="BJ1011" s="60"/>
      <c r="BK1011" s="60"/>
      <c r="BL1011" s="60"/>
      <c r="BM1011" s="60"/>
      <c r="BN1011" s="58">
        <f>40+12+6</f>
        <v>58</v>
      </c>
      <c r="BO1011" s="62"/>
      <c r="BP1011" s="62"/>
      <c r="BQ1011" s="62"/>
      <c r="BR1011" s="62"/>
      <c r="BS1011" s="62"/>
      <c r="BT1011" s="62"/>
      <c r="BU1011" s="62"/>
      <c r="BV1011" s="62"/>
      <c r="BW1011" s="62"/>
      <c r="BX1011" s="62"/>
      <c r="BY1011" s="76" t="s">
        <v>22</v>
      </c>
      <c r="BZ1011" s="76"/>
      <c r="CA1011" s="76"/>
      <c r="CB1011" s="76"/>
      <c r="CC1011" s="76"/>
      <c r="CD1011" s="76"/>
      <c r="CE1011" s="62" t="s">
        <v>80</v>
      </c>
      <c r="CF1011" s="62"/>
      <c r="CG1011" s="62"/>
      <c r="CH1011" s="62"/>
      <c r="CI1011" s="62"/>
      <c r="CJ1011" s="62"/>
      <c r="CK1011" s="62"/>
      <c r="CL1011" s="62"/>
      <c r="CM1011" s="62"/>
      <c r="CN1011" s="85">
        <v>475671</v>
      </c>
      <c r="CO1011" s="85"/>
      <c r="CP1011" s="85"/>
      <c r="CQ1011" s="85"/>
      <c r="CR1011" s="85"/>
      <c r="CS1011" s="85"/>
      <c r="CT1011" s="85"/>
      <c r="CU1011" s="85"/>
      <c r="CV1011" s="85"/>
      <c r="CW1011" s="85"/>
      <c r="CX1011" s="85"/>
      <c r="CY1011" s="85"/>
      <c r="CZ1011" s="85"/>
      <c r="DA1011" s="85"/>
      <c r="DB1011" s="59" t="s">
        <v>638</v>
      </c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 t="s">
        <v>648</v>
      </c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62" t="s">
        <v>86</v>
      </c>
      <c r="EA1011" s="62"/>
      <c r="EB1011" s="62"/>
      <c r="EC1011" s="62"/>
      <c r="ED1011" s="62"/>
      <c r="EE1011" s="62"/>
      <c r="EF1011" s="62"/>
      <c r="EG1011" s="62"/>
      <c r="EH1011" s="62"/>
      <c r="EI1011" s="62"/>
      <c r="EJ1011" s="62"/>
      <c r="EK1011" s="62"/>
      <c r="EL1011" s="62" t="s">
        <v>84</v>
      </c>
      <c r="EM1011" s="62"/>
      <c r="EN1011" s="62"/>
      <c r="EO1011" s="62"/>
      <c r="EP1011" s="62"/>
      <c r="EQ1011" s="62"/>
      <c r="ER1011" s="62"/>
      <c r="ES1011" s="62"/>
      <c r="ET1011" s="62"/>
      <c r="EU1011" s="62"/>
      <c r="EV1011" s="62"/>
      <c r="EW1011" s="62"/>
      <c r="EX1011" s="62"/>
    </row>
    <row r="1012" spans="1:154" s="21" customFormat="1" ht="79.5" customHeight="1" x14ac:dyDescent="0.2">
      <c r="A1012" s="43" t="s">
        <v>1312</v>
      </c>
      <c r="B1012" s="44"/>
      <c r="C1012" s="44"/>
      <c r="D1012" s="44"/>
      <c r="E1012" s="45"/>
      <c r="F1012" s="76"/>
      <c r="G1012" s="76"/>
      <c r="H1012" s="76"/>
      <c r="I1012" s="76"/>
      <c r="J1012" s="76"/>
      <c r="K1012" s="76"/>
      <c r="L1012" s="76"/>
      <c r="M1012" s="76"/>
      <c r="N1012" s="76"/>
      <c r="O1012" s="59"/>
      <c r="P1012" s="59"/>
      <c r="Q1012" s="59"/>
      <c r="R1012" s="59"/>
      <c r="S1012" s="59"/>
      <c r="T1012" s="59"/>
      <c r="U1012" s="59"/>
      <c r="V1012" s="59"/>
      <c r="W1012" s="59"/>
      <c r="X1012" s="60" t="s">
        <v>622</v>
      </c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 t="s">
        <v>77</v>
      </c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84" t="s">
        <v>94</v>
      </c>
      <c r="AZ1012" s="84"/>
      <c r="BA1012" s="84"/>
      <c r="BB1012" s="84"/>
      <c r="BC1012" s="84"/>
      <c r="BD1012" s="84"/>
      <c r="BE1012" s="60" t="s">
        <v>95</v>
      </c>
      <c r="BF1012" s="60"/>
      <c r="BG1012" s="60"/>
      <c r="BH1012" s="60"/>
      <c r="BI1012" s="60"/>
      <c r="BJ1012" s="60"/>
      <c r="BK1012" s="60"/>
      <c r="BL1012" s="60"/>
      <c r="BM1012" s="60"/>
      <c r="BN1012" s="58">
        <f>36+6</f>
        <v>42</v>
      </c>
      <c r="BO1012" s="62"/>
      <c r="BP1012" s="62"/>
      <c r="BQ1012" s="62"/>
      <c r="BR1012" s="62"/>
      <c r="BS1012" s="62"/>
      <c r="BT1012" s="62"/>
      <c r="BU1012" s="62"/>
      <c r="BV1012" s="62"/>
      <c r="BW1012" s="62"/>
      <c r="BX1012" s="62"/>
      <c r="BY1012" s="76" t="s">
        <v>22</v>
      </c>
      <c r="BZ1012" s="76"/>
      <c r="CA1012" s="76"/>
      <c r="CB1012" s="76"/>
      <c r="CC1012" s="76"/>
      <c r="CD1012" s="76"/>
      <c r="CE1012" s="62" t="s">
        <v>80</v>
      </c>
      <c r="CF1012" s="62"/>
      <c r="CG1012" s="62"/>
      <c r="CH1012" s="62"/>
      <c r="CI1012" s="62"/>
      <c r="CJ1012" s="62"/>
      <c r="CK1012" s="62"/>
      <c r="CL1012" s="62"/>
      <c r="CM1012" s="62"/>
      <c r="CN1012" s="85">
        <v>1000000</v>
      </c>
      <c r="CO1012" s="85"/>
      <c r="CP1012" s="85"/>
      <c r="CQ1012" s="85"/>
      <c r="CR1012" s="85"/>
      <c r="CS1012" s="85"/>
      <c r="CT1012" s="85"/>
      <c r="CU1012" s="85"/>
      <c r="CV1012" s="85"/>
      <c r="CW1012" s="85"/>
      <c r="CX1012" s="85"/>
      <c r="CY1012" s="85"/>
      <c r="CZ1012" s="85"/>
      <c r="DA1012" s="85"/>
      <c r="DB1012" s="59" t="s">
        <v>638</v>
      </c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 t="s">
        <v>648</v>
      </c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62" t="s">
        <v>86</v>
      </c>
      <c r="EA1012" s="62"/>
      <c r="EB1012" s="62"/>
      <c r="EC1012" s="62"/>
      <c r="ED1012" s="62"/>
      <c r="EE1012" s="62"/>
      <c r="EF1012" s="62"/>
      <c r="EG1012" s="62"/>
      <c r="EH1012" s="62"/>
      <c r="EI1012" s="62"/>
      <c r="EJ1012" s="62"/>
      <c r="EK1012" s="62"/>
      <c r="EL1012" s="62" t="s">
        <v>84</v>
      </c>
      <c r="EM1012" s="62"/>
      <c r="EN1012" s="62"/>
      <c r="EO1012" s="62"/>
      <c r="EP1012" s="62"/>
      <c r="EQ1012" s="62"/>
      <c r="ER1012" s="62"/>
      <c r="ES1012" s="62"/>
      <c r="ET1012" s="62"/>
      <c r="EU1012" s="62"/>
      <c r="EV1012" s="62"/>
      <c r="EW1012" s="62"/>
      <c r="EX1012" s="62"/>
    </row>
    <row r="1013" spans="1:154" s="21" customFormat="1" ht="42" customHeight="1" x14ac:dyDescent="0.2">
      <c r="A1013" s="43" t="s">
        <v>1313</v>
      </c>
      <c r="B1013" s="44"/>
      <c r="C1013" s="44"/>
      <c r="D1013" s="44"/>
      <c r="E1013" s="45"/>
      <c r="F1013" s="76"/>
      <c r="G1013" s="76"/>
      <c r="H1013" s="76"/>
      <c r="I1013" s="76"/>
      <c r="J1013" s="76"/>
      <c r="K1013" s="76"/>
      <c r="L1013" s="76"/>
      <c r="M1013" s="76"/>
      <c r="N1013" s="76"/>
      <c r="O1013" s="59"/>
      <c r="P1013" s="59"/>
      <c r="Q1013" s="59"/>
      <c r="R1013" s="59"/>
      <c r="S1013" s="59"/>
      <c r="T1013" s="59"/>
      <c r="U1013" s="59"/>
      <c r="V1013" s="59"/>
      <c r="W1013" s="59"/>
      <c r="X1013" s="60" t="s">
        <v>545</v>
      </c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 t="s">
        <v>77</v>
      </c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84" t="s">
        <v>78</v>
      </c>
      <c r="AZ1013" s="84"/>
      <c r="BA1013" s="84"/>
      <c r="BB1013" s="84"/>
      <c r="BC1013" s="84"/>
      <c r="BD1013" s="84"/>
      <c r="BE1013" s="60" t="s">
        <v>79</v>
      </c>
      <c r="BF1013" s="60"/>
      <c r="BG1013" s="60"/>
      <c r="BH1013" s="60"/>
      <c r="BI1013" s="60"/>
      <c r="BJ1013" s="60"/>
      <c r="BK1013" s="60"/>
      <c r="BL1013" s="60"/>
      <c r="BM1013" s="60"/>
      <c r="BN1013" s="76" t="s">
        <v>74</v>
      </c>
      <c r="BO1013" s="81"/>
      <c r="BP1013" s="81"/>
      <c r="BQ1013" s="81"/>
      <c r="BR1013" s="81"/>
      <c r="BS1013" s="81"/>
      <c r="BT1013" s="81"/>
      <c r="BU1013" s="81"/>
      <c r="BV1013" s="81"/>
      <c r="BW1013" s="81"/>
      <c r="BX1013" s="81"/>
      <c r="BY1013" s="76" t="s">
        <v>22</v>
      </c>
      <c r="BZ1013" s="76"/>
      <c r="CA1013" s="76"/>
      <c r="CB1013" s="76"/>
      <c r="CC1013" s="76"/>
      <c r="CD1013" s="76"/>
      <c r="CE1013" s="62" t="s">
        <v>80</v>
      </c>
      <c r="CF1013" s="62"/>
      <c r="CG1013" s="62"/>
      <c r="CH1013" s="62"/>
      <c r="CI1013" s="62"/>
      <c r="CJ1013" s="62"/>
      <c r="CK1013" s="62"/>
      <c r="CL1013" s="62"/>
      <c r="CM1013" s="62"/>
      <c r="CN1013" s="85">
        <v>1000000</v>
      </c>
      <c r="CO1013" s="85"/>
      <c r="CP1013" s="85"/>
      <c r="CQ1013" s="85"/>
      <c r="CR1013" s="85"/>
      <c r="CS1013" s="85"/>
      <c r="CT1013" s="85"/>
      <c r="CU1013" s="85"/>
      <c r="CV1013" s="85"/>
      <c r="CW1013" s="85"/>
      <c r="CX1013" s="85"/>
      <c r="CY1013" s="85"/>
      <c r="CZ1013" s="85"/>
      <c r="DA1013" s="85"/>
      <c r="DB1013" s="59" t="s">
        <v>638</v>
      </c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 t="s">
        <v>648</v>
      </c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62" t="s">
        <v>86</v>
      </c>
      <c r="EA1013" s="62"/>
      <c r="EB1013" s="62"/>
      <c r="EC1013" s="62"/>
      <c r="ED1013" s="62"/>
      <c r="EE1013" s="62"/>
      <c r="EF1013" s="62"/>
      <c r="EG1013" s="62"/>
      <c r="EH1013" s="62"/>
      <c r="EI1013" s="62"/>
      <c r="EJ1013" s="62"/>
      <c r="EK1013" s="62"/>
      <c r="EL1013" s="62" t="s">
        <v>84</v>
      </c>
      <c r="EM1013" s="62"/>
      <c r="EN1013" s="62"/>
      <c r="EO1013" s="62"/>
      <c r="EP1013" s="62"/>
      <c r="EQ1013" s="62"/>
      <c r="ER1013" s="62"/>
      <c r="ES1013" s="62"/>
      <c r="ET1013" s="62"/>
      <c r="EU1013" s="62"/>
      <c r="EV1013" s="62"/>
      <c r="EW1013" s="62"/>
      <c r="EX1013" s="62"/>
    </row>
    <row r="1014" spans="1:154" s="21" customFormat="1" ht="39" customHeight="1" x14ac:dyDescent="0.2">
      <c r="A1014" s="43" t="s">
        <v>1314</v>
      </c>
      <c r="B1014" s="44"/>
      <c r="C1014" s="44"/>
      <c r="D1014" s="44"/>
      <c r="E1014" s="45"/>
      <c r="F1014" s="76"/>
      <c r="G1014" s="76"/>
      <c r="H1014" s="76"/>
      <c r="I1014" s="76"/>
      <c r="J1014" s="76"/>
      <c r="K1014" s="76"/>
      <c r="L1014" s="76"/>
      <c r="M1014" s="76"/>
      <c r="N1014" s="76"/>
      <c r="O1014" s="59"/>
      <c r="P1014" s="59"/>
      <c r="Q1014" s="59"/>
      <c r="R1014" s="59"/>
      <c r="S1014" s="59"/>
      <c r="T1014" s="59"/>
      <c r="U1014" s="59"/>
      <c r="V1014" s="59"/>
      <c r="W1014" s="59"/>
      <c r="X1014" s="60" t="s">
        <v>372</v>
      </c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 t="s">
        <v>77</v>
      </c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84" t="s">
        <v>78</v>
      </c>
      <c r="AZ1014" s="84"/>
      <c r="BA1014" s="84"/>
      <c r="BB1014" s="84"/>
      <c r="BC1014" s="84"/>
      <c r="BD1014" s="84"/>
      <c r="BE1014" s="60" t="s">
        <v>79</v>
      </c>
      <c r="BF1014" s="60"/>
      <c r="BG1014" s="60"/>
      <c r="BH1014" s="60"/>
      <c r="BI1014" s="60"/>
      <c r="BJ1014" s="60"/>
      <c r="BK1014" s="60"/>
      <c r="BL1014" s="60"/>
      <c r="BM1014" s="60"/>
      <c r="BN1014" s="81">
        <v>1</v>
      </c>
      <c r="BO1014" s="81"/>
      <c r="BP1014" s="81"/>
      <c r="BQ1014" s="81"/>
      <c r="BR1014" s="81"/>
      <c r="BS1014" s="81"/>
      <c r="BT1014" s="81"/>
      <c r="BU1014" s="81"/>
      <c r="BV1014" s="81"/>
      <c r="BW1014" s="81"/>
      <c r="BX1014" s="81"/>
      <c r="BY1014" s="76" t="s">
        <v>22</v>
      </c>
      <c r="BZ1014" s="76"/>
      <c r="CA1014" s="76"/>
      <c r="CB1014" s="76"/>
      <c r="CC1014" s="76"/>
      <c r="CD1014" s="76"/>
      <c r="CE1014" s="62" t="s">
        <v>80</v>
      </c>
      <c r="CF1014" s="62"/>
      <c r="CG1014" s="62"/>
      <c r="CH1014" s="62"/>
      <c r="CI1014" s="62"/>
      <c r="CJ1014" s="62"/>
      <c r="CK1014" s="62"/>
      <c r="CL1014" s="62"/>
      <c r="CM1014" s="62"/>
      <c r="CN1014" s="61">
        <v>1200000</v>
      </c>
      <c r="CO1014" s="61"/>
      <c r="CP1014" s="61"/>
      <c r="CQ1014" s="61"/>
      <c r="CR1014" s="61"/>
      <c r="CS1014" s="61"/>
      <c r="CT1014" s="61"/>
      <c r="CU1014" s="61"/>
      <c r="CV1014" s="61"/>
      <c r="CW1014" s="61"/>
      <c r="CX1014" s="61"/>
      <c r="CY1014" s="61"/>
      <c r="CZ1014" s="61"/>
      <c r="DA1014" s="61"/>
      <c r="DB1014" s="59" t="s">
        <v>638</v>
      </c>
      <c r="DC1014" s="59"/>
      <c r="DD1014" s="59"/>
      <c r="DE1014" s="59"/>
      <c r="DF1014" s="59"/>
      <c r="DG1014" s="59"/>
      <c r="DH1014" s="59"/>
      <c r="DI1014" s="59"/>
      <c r="DJ1014" s="59"/>
      <c r="DK1014" s="59"/>
      <c r="DL1014" s="59"/>
      <c r="DM1014" s="59"/>
      <c r="DN1014" s="59"/>
      <c r="DO1014" s="59" t="s">
        <v>648</v>
      </c>
      <c r="DP1014" s="59"/>
      <c r="DQ1014" s="59"/>
      <c r="DR1014" s="59"/>
      <c r="DS1014" s="59"/>
      <c r="DT1014" s="59"/>
      <c r="DU1014" s="59"/>
      <c r="DV1014" s="59"/>
      <c r="DW1014" s="59"/>
      <c r="DX1014" s="59"/>
      <c r="DY1014" s="59"/>
      <c r="DZ1014" s="62" t="s">
        <v>86</v>
      </c>
      <c r="EA1014" s="62"/>
      <c r="EB1014" s="62"/>
      <c r="EC1014" s="62"/>
      <c r="ED1014" s="62"/>
      <c r="EE1014" s="62"/>
      <c r="EF1014" s="62"/>
      <c r="EG1014" s="62"/>
      <c r="EH1014" s="62"/>
      <c r="EI1014" s="62"/>
      <c r="EJ1014" s="62"/>
      <c r="EK1014" s="62"/>
      <c r="EL1014" s="62" t="s">
        <v>84</v>
      </c>
      <c r="EM1014" s="62"/>
      <c r="EN1014" s="62"/>
      <c r="EO1014" s="62"/>
      <c r="EP1014" s="62"/>
      <c r="EQ1014" s="62"/>
      <c r="ER1014" s="62"/>
      <c r="ES1014" s="62"/>
      <c r="ET1014" s="62"/>
      <c r="EU1014" s="62"/>
      <c r="EV1014" s="62"/>
      <c r="EW1014" s="62"/>
      <c r="EX1014" s="62"/>
    </row>
    <row r="1015" spans="1:154" s="21" customFormat="1" ht="39" customHeight="1" x14ac:dyDescent="0.2">
      <c r="A1015" s="43" t="s">
        <v>1315</v>
      </c>
      <c r="B1015" s="44"/>
      <c r="C1015" s="44"/>
      <c r="D1015" s="44"/>
      <c r="E1015" s="45"/>
      <c r="F1015" s="76"/>
      <c r="G1015" s="76"/>
      <c r="H1015" s="76"/>
      <c r="I1015" s="76"/>
      <c r="J1015" s="76"/>
      <c r="K1015" s="76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60" t="s">
        <v>542</v>
      </c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 t="s">
        <v>77</v>
      </c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84" t="s">
        <v>94</v>
      </c>
      <c r="AZ1015" s="84"/>
      <c r="BA1015" s="84"/>
      <c r="BB1015" s="84"/>
      <c r="BC1015" s="84"/>
      <c r="BD1015" s="84"/>
      <c r="BE1015" s="60" t="s">
        <v>95</v>
      </c>
      <c r="BF1015" s="60"/>
      <c r="BG1015" s="60"/>
      <c r="BH1015" s="60"/>
      <c r="BI1015" s="60"/>
      <c r="BJ1015" s="60"/>
      <c r="BK1015" s="60"/>
      <c r="BL1015" s="60"/>
      <c r="BM1015" s="60"/>
      <c r="BN1015" s="59" t="s">
        <v>630</v>
      </c>
      <c r="BO1015" s="62"/>
      <c r="BP1015" s="62"/>
      <c r="BQ1015" s="62"/>
      <c r="BR1015" s="62"/>
      <c r="BS1015" s="62"/>
      <c r="BT1015" s="62"/>
      <c r="BU1015" s="62"/>
      <c r="BV1015" s="62"/>
      <c r="BW1015" s="62"/>
      <c r="BX1015" s="62"/>
      <c r="BY1015" s="76" t="s">
        <v>22</v>
      </c>
      <c r="BZ1015" s="76"/>
      <c r="CA1015" s="76"/>
      <c r="CB1015" s="76"/>
      <c r="CC1015" s="76"/>
      <c r="CD1015" s="76"/>
      <c r="CE1015" s="62" t="s">
        <v>80</v>
      </c>
      <c r="CF1015" s="62"/>
      <c r="CG1015" s="62"/>
      <c r="CH1015" s="62"/>
      <c r="CI1015" s="62"/>
      <c r="CJ1015" s="62"/>
      <c r="CK1015" s="62"/>
      <c r="CL1015" s="62"/>
      <c r="CM1015" s="62"/>
      <c r="CN1015" s="85">
        <v>300000</v>
      </c>
      <c r="CO1015" s="85"/>
      <c r="CP1015" s="85"/>
      <c r="CQ1015" s="85"/>
      <c r="CR1015" s="85"/>
      <c r="CS1015" s="85"/>
      <c r="CT1015" s="85"/>
      <c r="CU1015" s="85"/>
      <c r="CV1015" s="85"/>
      <c r="CW1015" s="85"/>
      <c r="CX1015" s="85"/>
      <c r="CY1015" s="85"/>
      <c r="CZ1015" s="85"/>
      <c r="DA1015" s="85"/>
      <c r="DB1015" s="59" t="s">
        <v>638</v>
      </c>
      <c r="DC1015" s="59"/>
      <c r="DD1015" s="59"/>
      <c r="DE1015" s="59"/>
      <c r="DF1015" s="59"/>
      <c r="DG1015" s="59"/>
      <c r="DH1015" s="59"/>
      <c r="DI1015" s="59"/>
      <c r="DJ1015" s="59"/>
      <c r="DK1015" s="59"/>
      <c r="DL1015" s="59"/>
      <c r="DM1015" s="59"/>
      <c r="DN1015" s="59"/>
      <c r="DO1015" s="59" t="s">
        <v>648</v>
      </c>
      <c r="DP1015" s="59"/>
      <c r="DQ1015" s="59"/>
      <c r="DR1015" s="59"/>
      <c r="DS1015" s="59"/>
      <c r="DT1015" s="59"/>
      <c r="DU1015" s="59"/>
      <c r="DV1015" s="59"/>
      <c r="DW1015" s="59"/>
      <c r="DX1015" s="59"/>
      <c r="DY1015" s="59"/>
      <c r="DZ1015" s="62" t="s">
        <v>86</v>
      </c>
      <c r="EA1015" s="62"/>
      <c r="EB1015" s="62"/>
      <c r="EC1015" s="62"/>
      <c r="ED1015" s="62"/>
      <c r="EE1015" s="62"/>
      <c r="EF1015" s="62"/>
      <c r="EG1015" s="62"/>
      <c r="EH1015" s="62"/>
      <c r="EI1015" s="62"/>
      <c r="EJ1015" s="62"/>
      <c r="EK1015" s="62"/>
      <c r="EL1015" s="62" t="s">
        <v>84</v>
      </c>
      <c r="EM1015" s="62"/>
      <c r="EN1015" s="62"/>
      <c r="EO1015" s="62"/>
      <c r="EP1015" s="62"/>
      <c r="EQ1015" s="62"/>
      <c r="ER1015" s="62"/>
      <c r="ES1015" s="62"/>
      <c r="ET1015" s="62"/>
      <c r="EU1015" s="62"/>
      <c r="EV1015" s="62"/>
      <c r="EW1015" s="62"/>
      <c r="EX1015" s="62"/>
    </row>
    <row r="1016" spans="1:154" s="21" customFormat="1" ht="44.25" customHeight="1" x14ac:dyDescent="0.2">
      <c r="A1016" s="43" t="s">
        <v>1316</v>
      </c>
      <c r="B1016" s="44"/>
      <c r="C1016" s="44"/>
      <c r="D1016" s="44"/>
      <c r="E1016" s="45"/>
      <c r="F1016" s="76"/>
      <c r="G1016" s="76"/>
      <c r="H1016" s="76"/>
      <c r="I1016" s="76"/>
      <c r="J1016" s="76"/>
      <c r="K1016" s="76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60" t="s">
        <v>623</v>
      </c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 t="s">
        <v>77</v>
      </c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84" t="s">
        <v>313</v>
      </c>
      <c r="AZ1016" s="84"/>
      <c r="BA1016" s="84"/>
      <c r="BB1016" s="84"/>
      <c r="BC1016" s="84"/>
      <c r="BD1016" s="84"/>
      <c r="BE1016" s="60" t="s">
        <v>313</v>
      </c>
      <c r="BF1016" s="60"/>
      <c r="BG1016" s="60"/>
      <c r="BH1016" s="60"/>
      <c r="BI1016" s="60"/>
      <c r="BJ1016" s="60"/>
      <c r="BK1016" s="60"/>
      <c r="BL1016" s="60"/>
      <c r="BM1016" s="60"/>
      <c r="BN1016" s="76" t="s">
        <v>126</v>
      </c>
      <c r="BO1016" s="81"/>
      <c r="BP1016" s="81"/>
      <c r="BQ1016" s="81"/>
      <c r="BR1016" s="81"/>
      <c r="BS1016" s="81"/>
      <c r="BT1016" s="81"/>
      <c r="BU1016" s="81"/>
      <c r="BV1016" s="81"/>
      <c r="BW1016" s="81"/>
      <c r="BX1016" s="81"/>
      <c r="BY1016" s="76" t="s">
        <v>22</v>
      </c>
      <c r="BZ1016" s="76"/>
      <c r="CA1016" s="76"/>
      <c r="CB1016" s="76"/>
      <c r="CC1016" s="76"/>
      <c r="CD1016" s="76"/>
      <c r="CE1016" s="62" t="s">
        <v>80</v>
      </c>
      <c r="CF1016" s="62"/>
      <c r="CG1016" s="62"/>
      <c r="CH1016" s="62"/>
      <c r="CI1016" s="62"/>
      <c r="CJ1016" s="62"/>
      <c r="CK1016" s="62"/>
      <c r="CL1016" s="62"/>
      <c r="CM1016" s="62"/>
      <c r="CN1016" s="85">
        <v>505000</v>
      </c>
      <c r="CO1016" s="85"/>
      <c r="CP1016" s="85"/>
      <c r="CQ1016" s="85"/>
      <c r="CR1016" s="85"/>
      <c r="CS1016" s="85"/>
      <c r="CT1016" s="85"/>
      <c r="CU1016" s="85"/>
      <c r="CV1016" s="85"/>
      <c r="CW1016" s="85"/>
      <c r="CX1016" s="85"/>
      <c r="CY1016" s="85"/>
      <c r="CZ1016" s="85"/>
      <c r="DA1016" s="85"/>
      <c r="DB1016" s="59" t="s">
        <v>638</v>
      </c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 t="s">
        <v>648</v>
      </c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62" t="s">
        <v>86</v>
      </c>
      <c r="EA1016" s="62"/>
      <c r="EB1016" s="62"/>
      <c r="EC1016" s="62"/>
      <c r="ED1016" s="62"/>
      <c r="EE1016" s="62"/>
      <c r="EF1016" s="62"/>
      <c r="EG1016" s="62"/>
      <c r="EH1016" s="62"/>
      <c r="EI1016" s="62"/>
      <c r="EJ1016" s="62"/>
      <c r="EK1016" s="62"/>
      <c r="EL1016" s="62" t="s">
        <v>84</v>
      </c>
      <c r="EM1016" s="62"/>
      <c r="EN1016" s="62"/>
      <c r="EO1016" s="62"/>
      <c r="EP1016" s="62"/>
      <c r="EQ1016" s="62"/>
      <c r="ER1016" s="62"/>
      <c r="ES1016" s="62"/>
      <c r="ET1016" s="62"/>
      <c r="EU1016" s="62"/>
      <c r="EV1016" s="62"/>
      <c r="EW1016" s="62"/>
      <c r="EX1016" s="62"/>
    </row>
    <row r="1017" spans="1:154" s="21" customFormat="1" ht="44.25" customHeight="1" x14ac:dyDescent="0.2">
      <c r="A1017" s="43" t="s">
        <v>1317</v>
      </c>
      <c r="B1017" s="44"/>
      <c r="C1017" s="44"/>
      <c r="D1017" s="44"/>
      <c r="E1017" s="45"/>
      <c r="F1017" s="76"/>
      <c r="G1017" s="76"/>
      <c r="H1017" s="76"/>
      <c r="I1017" s="76"/>
      <c r="J1017" s="76"/>
      <c r="K1017" s="76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  <c r="V1017" s="76"/>
      <c r="W1017" s="76"/>
      <c r="X1017" s="60" t="s">
        <v>117</v>
      </c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 t="s">
        <v>77</v>
      </c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84" t="s">
        <v>94</v>
      </c>
      <c r="AZ1017" s="84"/>
      <c r="BA1017" s="84"/>
      <c r="BB1017" s="84"/>
      <c r="BC1017" s="84"/>
      <c r="BD1017" s="84"/>
      <c r="BE1017" s="60" t="s">
        <v>95</v>
      </c>
      <c r="BF1017" s="60"/>
      <c r="BG1017" s="60"/>
      <c r="BH1017" s="60"/>
      <c r="BI1017" s="60"/>
      <c r="BJ1017" s="60"/>
      <c r="BK1017" s="60"/>
      <c r="BL1017" s="60"/>
      <c r="BM1017" s="60"/>
      <c r="BN1017" s="59" t="s">
        <v>590</v>
      </c>
      <c r="BO1017" s="62"/>
      <c r="BP1017" s="62"/>
      <c r="BQ1017" s="62"/>
      <c r="BR1017" s="62"/>
      <c r="BS1017" s="62"/>
      <c r="BT1017" s="62"/>
      <c r="BU1017" s="62"/>
      <c r="BV1017" s="62"/>
      <c r="BW1017" s="62"/>
      <c r="BX1017" s="62"/>
      <c r="BY1017" s="76" t="s">
        <v>22</v>
      </c>
      <c r="BZ1017" s="76"/>
      <c r="CA1017" s="76"/>
      <c r="CB1017" s="76"/>
      <c r="CC1017" s="76"/>
      <c r="CD1017" s="76"/>
      <c r="CE1017" s="62" t="s">
        <v>80</v>
      </c>
      <c r="CF1017" s="62"/>
      <c r="CG1017" s="62"/>
      <c r="CH1017" s="62"/>
      <c r="CI1017" s="62"/>
      <c r="CJ1017" s="62"/>
      <c r="CK1017" s="62"/>
      <c r="CL1017" s="62"/>
      <c r="CM1017" s="62"/>
      <c r="CN1017" s="61">
        <v>317337</v>
      </c>
      <c r="CO1017" s="61"/>
      <c r="CP1017" s="61"/>
      <c r="CQ1017" s="61"/>
      <c r="CR1017" s="61"/>
      <c r="CS1017" s="61"/>
      <c r="CT1017" s="61"/>
      <c r="CU1017" s="61"/>
      <c r="CV1017" s="61"/>
      <c r="CW1017" s="61"/>
      <c r="CX1017" s="61"/>
      <c r="CY1017" s="61"/>
      <c r="CZ1017" s="61"/>
      <c r="DA1017" s="61"/>
      <c r="DB1017" s="59" t="s">
        <v>638</v>
      </c>
      <c r="DC1017" s="59"/>
      <c r="DD1017" s="59"/>
      <c r="DE1017" s="59"/>
      <c r="DF1017" s="59"/>
      <c r="DG1017" s="59"/>
      <c r="DH1017" s="59"/>
      <c r="DI1017" s="59"/>
      <c r="DJ1017" s="59"/>
      <c r="DK1017" s="59"/>
      <c r="DL1017" s="59"/>
      <c r="DM1017" s="59"/>
      <c r="DN1017" s="59"/>
      <c r="DO1017" s="59" t="s">
        <v>648</v>
      </c>
      <c r="DP1017" s="59"/>
      <c r="DQ1017" s="59"/>
      <c r="DR1017" s="59"/>
      <c r="DS1017" s="59"/>
      <c r="DT1017" s="59"/>
      <c r="DU1017" s="59"/>
      <c r="DV1017" s="59"/>
      <c r="DW1017" s="59"/>
      <c r="DX1017" s="59"/>
      <c r="DY1017" s="59"/>
      <c r="DZ1017" s="62" t="s">
        <v>86</v>
      </c>
      <c r="EA1017" s="62"/>
      <c r="EB1017" s="62"/>
      <c r="EC1017" s="62"/>
      <c r="ED1017" s="62"/>
      <c r="EE1017" s="62"/>
      <c r="EF1017" s="62"/>
      <c r="EG1017" s="62"/>
      <c r="EH1017" s="62"/>
      <c r="EI1017" s="62"/>
      <c r="EJ1017" s="62"/>
      <c r="EK1017" s="62"/>
      <c r="EL1017" s="62" t="s">
        <v>84</v>
      </c>
      <c r="EM1017" s="62"/>
      <c r="EN1017" s="62"/>
      <c r="EO1017" s="62"/>
      <c r="EP1017" s="62"/>
      <c r="EQ1017" s="62"/>
      <c r="ER1017" s="62"/>
      <c r="ES1017" s="62"/>
      <c r="ET1017" s="62"/>
      <c r="EU1017" s="62"/>
      <c r="EV1017" s="62"/>
      <c r="EW1017" s="62"/>
      <c r="EX1017" s="62"/>
    </row>
    <row r="1018" spans="1:154" s="21" customFormat="1" ht="43.5" customHeight="1" x14ac:dyDescent="0.2">
      <c r="A1018" s="43" t="s">
        <v>1318</v>
      </c>
      <c r="B1018" s="44"/>
      <c r="C1018" s="44"/>
      <c r="D1018" s="44"/>
      <c r="E1018" s="45"/>
      <c r="F1018" s="76"/>
      <c r="G1018" s="76"/>
      <c r="H1018" s="76"/>
      <c r="I1018" s="76"/>
      <c r="J1018" s="76"/>
      <c r="K1018" s="76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60" t="s">
        <v>375</v>
      </c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 t="s">
        <v>77</v>
      </c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84" t="s">
        <v>78</v>
      </c>
      <c r="AZ1018" s="84"/>
      <c r="BA1018" s="84"/>
      <c r="BB1018" s="84"/>
      <c r="BC1018" s="84"/>
      <c r="BD1018" s="84"/>
      <c r="BE1018" s="60" t="s">
        <v>79</v>
      </c>
      <c r="BF1018" s="60"/>
      <c r="BG1018" s="60"/>
      <c r="BH1018" s="60"/>
      <c r="BI1018" s="60"/>
      <c r="BJ1018" s="60"/>
      <c r="BK1018" s="60"/>
      <c r="BL1018" s="60"/>
      <c r="BM1018" s="60"/>
      <c r="BN1018" s="59" t="s">
        <v>74</v>
      </c>
      <c r="BO1018" s="62"/>
      <c r="BP1018" s="62"/>
      <c r="BQ1018" s="62"/>
      <c r="BR1018" s="62"/>
      <c r="BS1018" s="62"/>
      <c r="BT1018" s="62"/>
      <c r="BU1018" s="62"/>
      <c r="BV1018" s="62"/>
      <c r="BW1018" s="62"/>
      <c r="BX1018" s="62"/>
      <c r="BY1018" s="76" t="s">
        <v>22</v>
      </c>
      <c r="BZ1018" s="76"/>
      <c r="CA1018" s="76"/>
      <c r="CB1018" s="76"/>
      <c r="CC1018" s="76"/>
      <c r="CD1018" s="76"/>
      <c r="CE1018" s="62" t="s">
        <v>80</v>
      </c>
      <c r="CF1018" s="62"/>
      <c r="CG1018" s="62"/>
      <c r="CH1018" s="62"/>
      <c r="CI1018" s="62"/>
      <c r="CJ1018" s="62"/>
      <c r="CK1018" s="62"/>
      <c r="CL1018" s="62"/>
      <c r="CM1018" s="62"/>
      <c r="CN1018" s="85">
        <v>830000</v>
      </c>
      <c r="CO1018" s="85"/>
      <c r="CP1018" s="85"/>
      <c r="CQ1018" s="85"/>
      <c r="CR1018" s="85"/>
      <c r="CS1018" s="85"/>
      <c r="CT1018" s="85"/>
      <c r="CU1018" s="85"/>
      <c r="CV1018" s="85"/>
      <c r="CW1018" s="85"/>
      <c r="CX1018" s="85"/>
      <c r="CY1018" s="85"/>
      <c r="CZ1018" s="85"/>
      <c r="DA1018" s="85"/>
      <c r="DB1018" s="59" t="s">
        <v>638</v>
      </c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 t="s">
        <v>648</v>
      </c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62" t="s">
        <v>86</v>
      </c>
      <c r="EA1018" s="62"/>
      <c r="EB1018" s="62"/>
      <c r="EC1018" s="62"/>
      <c r="ED1018" s="62"/>
      <c r="EE1018" s="62"/>
      <c r="EF1018" s="62"/>
      <c r="EG1018" s="62"/>
      <c r="EH1018" s="62"/>
      <c r="EI1018" s="62"/>
      <c r="EJ1018" s="62"/>
      <c r="EK1018" s="62"/>
      <c r="EL1018" s="62" t="s">
        <v>84</v>
      </c>
      <c r="EM1018" s="62"/>
      <c r="EN1018" s="62"/>
      <c r="EO1018" s="62"/>
      <c r="EP1018" s="62"/>
      <c r="EQ1018" s="62"/>
      <c r="ER1018" s="62"/>
      <c r="ES1018" s="62"/>
      <c r="ET1018" s="62"/>
      <c r="EU1018" s="62"/>
      <c r="EV1018" s="62"/>
      <c r="EW1018" s="62"/>
      <c r="EX1018" s="62"/>
    </row>
    <row r="1019" spans="1:154" s="21" customFormat="1" ht="54" customHeight="1" x14ac:dyDescent="0.2">
      <c r="A1019" s="43" t="s">
        <v>1319</v>
      </c>
      <c r="B1019" s="44"/>
      <c r="C1019" s="44"/>
      <c r="D1019" s="44"/>
      <c r="E1019" s="45"/>
      <c r="F1019" s="76"/>
      <c r="G1019" s="76"/>
      <c r="H1019" s="76"/>
      <c r="I1019" s="76"/>
      <c r="J1019" s="76"/>
      <c r="K1019" s="76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60" t="s">
        <v>541</v>
      </c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 t="s">
        <v>77</v>
      </c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84" t="s">
        <v>78</v>
      </c>
      <c r="AZ1019" s="84"/>
      <c r="BA1019" s="84"/>
      <c r="BB1019" s="84"/>
      <c r="BC1019" s="84"/>
      <c r="BD1019" s="84"/>
      <c r="BE1019" s="60" t="s">
        <v>79</v>
      </c>
      <c r="BF1019" s="60"/>
      <c r="BG1019" s="60"/>
      <c r="BH1019" s="60"/>
      <c r="BI1019" s="60"/>
      <c r="BJ1019" s="60"/>
      <c r="BK1019" s="60"/>
      <c r="BL1019" s="60"/>
      <c r="BM1019" s="60"/>
      <c r="BN1019" s="59" t="s">
        <v>74</v>
      </c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76" t="s">
        <v>22</v>
      </c>
      <c r="BZ1019" s="76"/>
      <c r="CA1019" s="76"/>
      <c r="CB1019" s="76"/>
      <c r="CC1019" s="76"/>
      <c r="CD1019" s="76"/>
      <c r="CE1019" s="62" t="s">
        <v>80</v>
      </c>
      <c r="CF1019" s="62"/>
      <c r="CG1019" s="62"/>
      <c r="CH1019" s="62"/>
      <c r="CI1019" s="62"/>
      <c r="CJ1019" s="62"/>
      <c r="CK1019" s="62"/>
      <c r="CL1019" s="62"/>
      <c r="CM1019" s="62"/>
      <c r="CN1019" s="61">
        <v>1300000</v>
      </c>
      <c r="CO1019" s="61"/>
      <c r="CP1019" s="61"/>
      <c r="CQ1019" s="61"/>
      <c r="CR1019" s="61"/>
      <c r="CS1019" s="61"/>
      <c r="CT1019" s="61"/>
      <c r="CU1019" s="61"/>
      <c r="CV1019" s="61"/>
      <c r="CW1019" s="61"/>
      <c r="CX1019" s="61"/>
      <c r="CY1019" s="61"/>
      <c r="CZ1019" s="61"/>
      <c r="DA1019" s="61"/>
      <c r="DB1019" s="59" t="s">
        <v>638</v>
      </c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 t="s">
        <v>648</v>
      </c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62" t="s">
        <v>86</v>
      </c>
      <c r="EA1019" s="62"/>
      <c r="EB1019" s="62"/>
      <c r="EC1019" s="62"/>
      <c r="ED1019" s="62"/>
      <c r="EE1019" s="62"/>
      <c r="EF1019" s="62"/>
      <c r="EG1019" s="62"/>
      <c r="EH1019" s="62"/>
      <c r="EI1019" s="62"/>
      <c r="EJ1019" s="62"/>
      <c r="EK1019" s="62"/>
      <c r="EL1019" s="62" t="s">
        <v>84</v>
      </c>
      <c r="EM1019" s="62"/>
      <c r="EN1019" s="62"/>
      <c r="EO1019" s="62"/>
      <c r="EP1019" s="62"/>
      <c r="EQ1019" s="62"/>
      <c r="ER1019" s="62"/>
      <c r="ES1019" s="62"/>
      <c r="ET1019" s="62"/>
      <c r="EU1019" s="62"/>
      <c r="EV1019" s="62"/>
      <c r="EW1019" s="62"/>
      <c r="EX1019" s="62"/>
    </row>
    <row r="1020" spans="1:154" s="21" customFormat="1" ht="39" customHeight="1" x14ac:dyDescent="0.2">
      <c r="A1020" s="43" t="s">
        <v>1320</v>
      </c>
      <c r="B1020" s="44"/>
      <c r="C1020" s="44"/>
      <c r="D1020" s="44"/>
      <c r="E1020" s="45"/>
      <c r="F1020" s="76"/>
      <c r="G1020" s="76"/>
      <c r="H1020" s="76"/>
      <c r="I1020" s="76"/>
      <c r="J1020" s="76"/>
      <c r="K1020" s="76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  <c r="V1020" s="76"/>
      <c r="W1020" s="76"/>
      <c r="X1020" s="60" t="s">
        <v>370</v>
      </c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 t="s">
        <v>77</v>
      </c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84" t="s">
        <v>94</v>
      </c>
      <c r="AZ1020" s="84"/>
      <c r="BA1020" s="84"/>
      <c r="BB1020" s="84"/>
      <c r="BC1020" s="84"/>
      <c r="BD1020" s="84"/>
      <c r="BE1020" s="60" t="s">
        <v>95</v>
      </c>
      <c r="BF1020" s="60"/>
      <c r="BG1020" s="60"/>
      <c r="BH1020" s="60"/>
      <c r="BI1020" s="60"/>
      <c r="BJ1020" s="60"/>
      <c r="BK1020" s="60"/>
      <c r="BL1020" s="60"/>
      <c r="BM1020" s="60"/>
      <c r="BN1020" s="59" t="s">
        <v>631</v>
      </c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76" t="s">
        <v>22</v>
      </c>
      <c r="BZ1020" s="76"/>
      <c r="CA1020" s="76"/>
      <c r="CB1020" s="76"/>
      <c r="CC1020" s="76"/>
      <c r="CD1020" s="76"/>
      <c r="CE1020" s="62" t="s">
        <v>80</v>
      </c>
      <c r="CF1020" s="62"/>
      <c r="CG1020" s="62"/>
      <c r="CH1020" s="62"/>
      <c r="CI1020" s="62"/>
      <c r="CJ1020" s="62"/>
      <c r="CK1020" s="62"/>
      <c r="CL1020" s="62"/>
      <c r="CM1020" s="62"/>
      <c r="CN1020" s="85">
        <v>1127600</v>
      </c>
      <c r="CO1020" s="85"/>
      <c r="CP1020" s="85"/>
      <c r="CQ1020" s="85"/>
      <c r="CR1020" s="85"/>
      <c r="CS1020" s="85"/>
      <c r="CT1020" s="85"/>
      <c r="CU1020" s="85"/>
      <c r="CV1020" s="85"/>
      <c r="CW1020" s="85"/>
      <c r="CX1020" s="85"/>
      <c r="CY1020" s="85"/>
      <c r="CZ1020" s="85"/>
      <c r="DA1020" s="85"/>
      <c r="DB1020" s="59" t="s">
        <v>638</v>
      </c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 t="s">
        <v>648</v>
      </c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62" t="s">
        <v>86</v>
      </c>
      <c r="EA1020" s="62"/>
      <c r="EB1020" s="62"/>
      <c r="EC1020" s="62"/>
      <c r="ED1020" s="62"/>
      <c r="EE1020" s="62"/>
      <c r="EF1020" s="62"/>
      <c r="EG1020" s="62"/>
      <c r="EH1020" s="62"/>
      <c r="EI1020" s="62"/>
      <c r="EJ1020" s="62"/>
      <c r="EK1020" s="62"/>
      <c r="EL1020" s="62" t="s">
        <v>84</v>
      </c>
      <c r="EM1020" s="62"/>
      <c r="EN1020" s="62"/>
      <c r="EO1020" s="62"/>
      <c r="EP1020" s="62"/>
      <c r="EQ1020" s="62"/>
      <c r="ER1020" s="62"/>
      <c r="ES1020" s="62"/>
      <c r="ET1020" s="62"/>
      <c r="EU1020" s="62"/>
      <c r="EV1020" s="62"/>
      <c r="EW1020" s="62"/>
      <c r="EX1020" s="62"/>
    </row>
    <row r="1021" spans="1:154" s="21" customFormat="1" ht="43.5" customHeight="1" x14ac:dyDescent="0.2">
      <c r="A1021" s="43" t="s">
        <v>1321</v>
      </c>
      <c r="B1021" s="44"/>
      <c r="C1021" s="44"/>
      <c r="D1021" s="44"/>
      <c r="E1021" s="45"/>
      <c r="F1021" s="76"/>
      <c r="G1021" s="76"/>
      <c r="H1021" s="76"/>
      <c r="I1021" s="76"/>
      <c r="J1021" s="76"/>
      <c r="K1021" s="76"/>
      <c r="L1021" s="76"/>
      <c r="M1021" s="76"/>
      <c r="N1021" s="76"/>
      <c r="O1021" s="58"/>
      <c r="P1021" s="59"/>
      <c r="Q1021" s="59"/>
      <c r="R1021" s="59"/>
      <c r="S1021" s="59"/>
      <c r="T1021" s="59"/>
      <c r="U1021" s="59"/>
      <c r="V1021" s="59"/>
      <c r="W1021" s="59"/>
      <c r="X1021" s="60" t="s">
        <v>573</v>
      </c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 t="s">
        <v>77</v>
      </c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84" t="s">
        <v>94</v>
      </c>
      <c r="AZ1021" s="84"/>
      <c r="BA1021" s="84"/>
      <c r="BB1021" s="84"/>
      <c r="BC1021" s="84"/>
      <c r="BD1021" s="84"/>
      <c r="BE1021" s="60" t="s">
        <v>95</v>
      </c>
      <c r="BF1021" s="60"/>
      <c r="BG1021" s="60"/>
      <c r="BH1021" s="60"/>
      <c r="BI1021" s="60"/>
      <c r="BJ1021" s="60"/>
      <c r="BK1021" s="60"/>
      <c r="BL1021" s="60"/>
      <c r="BM1021" s="60"/>
      <c r="BN1021" s="59">
        <f>200+5+3+3+15+5+25+15+20+30+10+5+10+5+50+3+10+15+100+100+50+20+5+20+10+100+80+10+15+50+50+10+20+5+5+10+5+200+150+50+15+650+10+5+50+5+20+15+50+3+3+80+250+10+5+200+260+10</f>
        <v>3135</v>
      </c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76" t="s">
        <v>22</v>
      </c>
      <c r="BZ1021" s="76"/>
      <c r="CA1021" s="76"/>
      <c r="CB1021" s="76"/>
      <c r="CC1021" s="76"/>
      <c r="CD1021" s="76"/>
      <c r="CE1021" s="62" t="s">
        <v>80</v>
      </c>
      <c r="CF1021" s="62"/>
      <c r="CG1021" s="62"/>
      <c r="CH1021" s="62"/>
      <c r="CI1021" s="62"/>
      <c r="CJ1021" s="62"/>
      <c r="CK1021" s="62"/>
      <c r="CL1021" s="62"/>
      <c r="CM1021" s="62"/>
      <c r="CN1021" s="85">
        <v>450000</v>
      </c>
      <c r="CO1021" s="85"/>
      <c r="CP1021" s="85"/>
      <c r="CQ1021" s="85"/>
      <c r="CR1021" s="85"/>
      <c r="CS1021" s="85"/>
      <c r="CT1021" s="85"/>
      <c r="CU1021" s="85"/>
      <c r="CV1021" s="85"/>
      <c r="CW1021" s="85"/>
      <c r="CX1021" s="85"/>
      <c r="CY1021" s="85"/>
      <c r="CZ1021" s="85"/>
      <c r="DA1021" s="85"/>
      <c r="DB1021" s="59" t="s">
        <v>638</v>
      </c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 t="s">
        <v>648</v>
      </c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62" t="s">
        <v>86</v>
      </c>
      <c r="EA1021" s="62"/>
      <c r="EB1021" s="62"/>
      <c r="EC1021" s="62"/>
      <c r="ED1021" s="62"/>
      <c r="EE1021" s="62"/>
      <c r="EF1021" s="62"/>
      <c r="EG1021" s="62"/>
      <c r="EH1021" s="62"/>
      <c r="EI1021" s="62"/>
      <c r="EJ1021" s="62"/>
      <c r="EK1021" s="62"/>
      <c r="EL1021" s="62" t="s">
        <v>84</v>
      </c>
      <c r="EM1021" s="62"/>
      <c r="EN1021" s="62"/>
      <c r="EO1021" s="62"/>
      <c r="EP1021" s="62"/>
      <c r="EQ1021" s="62"/>
      <c r="ER1021" s="62"/>
      <c r="ES1021" s="62"/>
      <c r="ET1021" s="62"/>
      <c r="EU1021" s="62"/>
      <c r="EV1021" s="62"/>
      <c r="EW1021" s="62"/>
      <c r="EX1021" s="62"/>
    </row>
    <row r="1022" spans="1:154" s="21" customFormat="1" ht="42.75" customHeight="1" x14ac:dyDescent="0.2">
      <c r="A1022" s="43" t="s">
        <v>1322</v>
      </c>
      <c r="B1022" s="44"/>
      <c r="C1022" s="44"/>
      <c r="D1022" s="44"/>
      <c r="E1022" s="45"/>
      <c r="F1022" s="76"/>
      <c r="G1022" s="76"/>
      <c r="H1022" s="76"/>
      <c r="I1022" s="76"/>
      <c r="J1022" s="76"/>
      <c r="K1022" s="76"/>
      <c r="L1022" s="76"/>
      <c r="M1022" s="76"/>
      <c r="N1022" s="76"/>
      <c r="O1022" s="58"/>
      <c r="P1022" s="59"/>
      <c r="Q1022" s="59"/>
      <c r="R1022" s="59"/>
      <c r="S1022" s="59"/>
      <c r="T1022" s="59"/>
      <c r="U1022" s="59"/>
      <c r="V1022" s="59"/>
      <c r="W1022" s="59"/>
      <c r="X1022" s="60" t="s">
        <v>377</v>
      </c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 t="s">
        <v>77</v>
      </c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84" t="s">
        <v>78</v>
      </c>
      <c r="AZ1022" s="84"/>
      <c r="BA1022" s="84"/>
      <c r="BB1022" s="84"/>
      <c r="BC1022" s="84"/>
      <c r="BD1022" s="84"/>
      <c r="BE1022" s="60" t="s">
        <v>79</v>
      </c>
      <c r="BF1022" s="60"/>
      <c r="BG1022" s="60"/>
      <c r="BH1022" s="60"/>
      <c r="BI1022" s="60"/>
      <c r="BJ1022" s="60"/>
      <c r="BK1022" s="60"/>
      <c r="BL1022" s="60"/>
      <c r="BM1022" s="60"/>
      <c r="BN1022" s="59" t="s">
        <v>74</v>
      </c>
      <c r="BO1022" s="62"/>
      <c r="BP1022" s="62"/>
      <c r="BQ1022" s="62"/>
      <c r="BR1022" s="62"/>
      <c r="BS1022" s="62"/>
      <c r="BT1022" s="62"/>
      <c r="BU1022" s="62"/>
      <c r="BV1022" s="62"/>
      <c r="BW1022" s="62"/>
      <c r="BX1022" s="62"/>
      <c r="BY1022" s="76" t="s">
        <v>22</v>
      </c>
      <c r="BZ1022" s="76"/>
      <c r="CA1022" s="76"/>
      <c r="CB1022" s="76"/>
      <c r="CC1022" s="76"/>
      <c r="CD1022" s="76"/>
      <c r="CE1022" s="62" t="s">
        <v>80</v>
      </c>
      <c r="CF1022" s="62"/>
      <c r="CG1022" s="62"/>
      <c r="CH1022" s="62"/>
      <c r="CI1022" s="62"/>
      <c r="CJ1022" s="62"/>
      <c r="CK1022" s="62"/>
      <c r="CL1022" s="62"/>
      <c r="CM1022" s="62"/>
      <c r="CN1022" s="85">
        <v>140000</v>
      </c>
      <c r="CO1022" s="85"/>
      <c r="CP1022" s="85"/>
      <c r="CQ1022" s="85"/>
      <c r="CR1022" s="85"/>
      <c r="CS1022" s="85"/>
      <c r="CT1022" s="85"/>
      <c r="CU1022" s="85"/>
      <c r="CV1022" s="85"/>
      <c r="CW1022" s="85"/>
      <c r="CX1022" s="85"/>
      <c r="CY1022" s="85"/>
      <c r="CZ1022" s="85"/>
      <c r="DA1022" s="85"/>
      <c r="DB1022" s="59" t="s">
        <v>638</v>
      </c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 t="s">
        <v>648</v>
      </c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62" t="s">
        <v>86</v>
      </c>
      <c r="EA1022" s="62"/>
      <c r="EB1022" s="62"/>
      <c r="EC1022" s="62"/>
      <c r="ED1022" s="62"/>
      <c r="EE1022" s="62"/>
      <c r="EF1022" s="62"/>
      <c r="EG1022" s="62"/>
      <c r="EH1022" s="62"/>
      <c r="EI1022" s="62"/>
      <c r="EJ1022" s="62"/>
      <c r="EK1022" s="62"/>
      <c r="EL1022" s="62" t="s">
        <v>84</v>
      </c>
      <c r="EM1022" s="62"/>
      <c r="EN1022" s="62"/>
      <c r="EO1022" s="62"/>
      <c r="EP1022" s="62"/>
      <c r="EQ1022" s="62"/>
      <c r="ER1022" s="62"/>
      <c r="ES1022" s="62"/>
      <c r="ET1022" s="62"/>
      <c r="EU1022" s="62"/>
      <c r="EV1022" s="62"/>
      <c r="EW1022" s="62"/>
      <c r="EX1022" s="62"/>
    </row>
    <row r="1023" spans="1:154" s="21" customFormat="1" ht="42.75" customHeight="1" x14ac:dyDescent="0.2">
      <c r="A1023" s="43" t="s">
        <v>1323</v>
      </c>
      <c r="B1023" s="44"/>
      <c r="C1023" s="44"/>
      <c r="D1023" s="44"/>
      <c r="E1023" s="45"/>
      <c r="F1023" s="76"/>
      <c r="G1023" s="76"/>
      <c r="H1023" s="76"/>
      <c r="I1023" s="76"/>
      <c r="J1023" s="76"/>
      <c r="K1023" s="76"/>
      <c r="L1023" s="76"/>
      <c r="M1023" s="76"/>
      <c r="N1023" s="76"/>
      <c r="O1023" s="58"/>
      <c r="P1023" s="59"/>
      <c r="Q1023" s="59"/>
      <c r="R1023" s="59"/>
      <c r="S1023" s="59"/>
      <c r="T1023" s="59"/>
      <c r="U1023" s="59"/>
      <c r="V1023" s="59"/>
      <c r="W1023" s="59"/>
      <c r="X1023" s="60" t="s">
        <v>543</v>
      </c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 t="s">
        <v>77</v>
      </c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84" t="s">
        <v>94</v>
      </c>
      <c r="AZ1023" s="84"/>
      <c r="BA1023" s="84"/>
      <c r="BB1023" s="84"/>
      <c r="BC1023" s="84"/>
      <c r="BD1023" s="84"/>
      <c r="BE1023" s="60" t="s">
        <v>95</v>
      </c>
      <c r="BF1023" s="60"/>
      <c r="BG1023" s="60"/>
      <c r="BH1023" s="60"/>
      <c r="BI1023" s="60"/>
      <c r="BJ1023" s="60"/>
      <c r="BK1023" s="60"/>
      <c r="BL1023" s="60"/>
      <c r="BM1023" s="60"/>
      <c r="BN1023" s="59" t="s">
        <v>584</v>
      </c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76" t="s">
        <v>22</v>
      </c>
      <c r="BZ1023" s="76"/>
      <c r="CA1023" s="76"/>
      <c r="CB1023" s="76"/>
      <c r="CC1023" s="76"/>
      <c r="CD1023" s="76"/>
      <c r="CE1023" s="62" t="s">
        <v>80</v>
      </c>
      <c r="CF1023" s="62"/>
      <c r="CG1023" s="62"/>
      <c r="CH1023" s="62"/>
      <c r="CI1023" s="62"/>
      <c r="CJ1023" s="62"/>
      <c r="CK1023" s="62"/>
      <c r="CL1023" s="62"/>
      <c r="CM1023" s="62"/>
      <c r="CN1023" s="85">
        <v>137556.5</v>
      </c>
      <c r="CO1023" s="85"/>
      <c r="CP1023" s="85"/>
      <c r="CQ1023" s="85"/>
      <c r="CR1023" s="85"/>
      <c r="CS1023" s="85"/>
      <c r="CT1023" s="85"/>
      <c r="CU1023" s="85"/>
      <c r="CV1023" s="85"/>
      <c r="CW1023" s="85"/>
      <c r="CX1023" s="85"/>
      <c r="CY1023" s="85"/>
      <c r="CZ1023" s="85"/>
      <c r="DA1023" s="85"/>
      <c r="DB1023" s="59" t="s">
        <v>638</v>
      </c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 t="s">
        <v>648</v>
      </c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62" t="s">
        <v>86</v>
      </c>
      <c r="EA1023" s="62"/>
      <c r="EB1023" s="62"/>
      <c r="EC1023" s="62"/>
      <c r="ED1023" s="62"/>
      <c r="EE1023" s="62"/>
      <c r="EF1023" s="62"/>
      <c r="EG1023" s="62"/>
      <c r="EH1023" s="62"/>
      <c r="EI1023" s="62"/>
      <c r="EJ1023" s="62"/>
      <c r="EK1023" s="62"/>
      <c r="EL1023" s="62" t="s">
        <v>84</v>
      </c>
      <c r="EM1023" s="62"/>
      <c r="EN1023" s="62"/>
      <c r="EO1023" s="62"/>
      <c r="EP1023" s="62"/>
      <c r="EQ1023" s="62"/>
      <c r="ER1023" s="62"/>
      <c r="ES1023" s="62"/>
      <c r="ET1023" s="62"/>
      <c r="EU1023" s="62"/>
      <c r="EV1023" s="62"/>
      <c r="EW1023" s="62"/>
      <c r="EX1023" s="62"/>
    </row>
    <row r="1024" spans="1:154" s="21" customFormat="1" ht="42.75" customHeight="1" x14ac:dyDescent="0.2">
      <c r="A1024" s="43" t="s">
        <v>1324</v>
      </c>
      <c r="B1024" s="44"/>
      <c r="C1024" s="44"/>
      <c r="D1024" s="44"/>
      <c r="E1024" s="45"/>
      <c r="F1024" s="76"/>
      <c r="G1024" s="76"/>
      <c r="H1024" s="76"/>
      <c r="I1024" s="76"/>
      <c r="J1024" s="76"/>
      <c r="K1024" s="76"/>
      <c r="L1024" s="76"/>
      <c r="M1024" s="76"/>
      <c r="N1024" s="76"/>
      <c r="O1024" s="58"/>
      <c r="P1024" s="59"/>
      <c r="Q1024" s="59"/>
      <c r="R1024" s="59"/>
      <c r="S1024" s="59"/>
      <c r="T1024" s="59"/>
      <c r="U1024" s="59"/>
      <c r="V1024" s="59"/>
      <c r="W1024" s="59"/>
      <c r="X1024" s="60" t="s">
        <v>544</v>
      </c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 t="s">
        <v>77</v>
      </c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84" t="s">
        <v>94</v>
      </c>
      <c r="AZ1024" s="84"/>
      <c r="BA1024" s="84"/>
      <c r="BB1024" s="84"/>
      <c r="BC1024" s="84"/>
      <c r="BD1024" s="84"/>
      <c r="BE1024" s="60" t="s">
        <v>95</v>
      </c>
      <c r="BF1024" s="60"/>
      <c r="BG1024" s="60"/>
      <c r="BH1024" s="60"/>
      <c r="BI1024" s="60"/>
      <c r="BJ1024" s="60"/>
      <c r="BK1024" s="60"/>
      <c r="BL1024" s="60"/>
      <c r="BM1024" s="60"/>
      <c r="BN1024" s="58">
        <f>10+20+20+8+8+20+5+10+10+10+10+10+28+50+70</f>
        <v>289</v>
      </c>
      <c r="BO1024" s="62"/>
      <c r="BP1024" s="62"/>
      <c r="BQ1024" s="62"/>
      <c r="BR1024" s="62"/>
      <c r="BS1024" s="62"/>
      <c r="BT1024" s="62"/>
      <c r="BU1024" s="62"/>
      <c r="BV1024" s="62"/>
      <c r="BW1024" s="62"/>
      <c r="BX1024" s="62"/>
      <c r="BY1024" s="76" t="s">
        <v>22</v>
      </c>
      <c r="BZ1024" s="76"/>
      <c r="CA1024" s="76"/>
      <c r="CB1024" s="76"/>
      <c r="CC1024" s="76"/>
      <c r="CD1024" s="76"/>
      <c r="CE1024" s="62" t="s">
        <v>80</v>
      </c>
      <c r="CF1024" s="62"/>
      <c r="CG1024" s="62"/>
      <c r="CH1024" s="62"/>
      <c r="CI1024" s="62"/>
      <c r="CJ1024" s="62"/>
      <c r="CK1024" s="62"/>
      <c r="CL1024" s="62"/>
      <c r="CM1024" s="62"/>
      <c r="CN1024" s="61">
        <v>500000</v>
      </c>
      <c r="CO1024" s="61"/>
      <c r="CP1024" s="61"/>
      <c r="CQ1024" s="61"/>
      <c r="CR1024" s="61"/>
      <c r="CS1024" s="61"/>
      <c r="CT1024" s="61"/>
      <c r="CU1024" s="61"/>
      <c r="CV1024" s="61"/>
      <c r="CW1024" s="61"/>
      <c r="CX1024" s="61"/>
      <c r="CY1024" s="61"/>
      <c r="CZ1024" s="61"/>
      <c r="DA1024" s="61"/>
      <c r="DB1024" s="59" t="s">
        <v>638</v>
      </c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 t="s">
        <v>648</v>
      </c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62" t="s">
        <v>86</v>
      </c>
      <c r="EA1024" s="62"/>
      <c r="EB1024" s="62"/>
      <c r="EC1024" s="62"/>
      <c r="ED1024" s="62"/>
      <c r="EE1024" s="62"/>
      <c r="EF1024" s="62"/>
      <c r="EG1024" s="62"/>
      <c r="EH1024" s="62"/>
      <c r="EI1024" s="62"/>
      <c r="EJ1024" s="62"/>
      <c r="EK1024" s="62"/>
      <c r="EL1024" s="62" t="s">
        <v>84</v>
      </c>
      <c r="EM1024" s="62"/>
      <c r="EN1024" s="62"/>
      <c r="EO1024" s="62"/>
      <c r="EP1024" s="62"/>
      <c r="EQ1024" s="62"/>
      <c r="ER1024" s="62"/>
      <c r="ES1024" s="62"/>
      <c r="ET1024" s="62"/>
      <c r="EU1024" s="62"/>
      <c r="EV1024" s="62"/>
      <c r="EW1024" s="62"/>
      <c r="EX1024" s="62"/>
    </row>
    <row r="1025" spans="1:154" s="21" customFormat="1" ht="42.75" customHeight="1" x14ac:dyDescent="0.2">
      <c r="A1025" s="43" t="s">
        <v>1325</v>
      </c>
      <c r="B1025" s="44"/>
      <c r="C1025" s="44"/>
      <c r="D1025" s="44"/>
      <c r="E1025" s="45"/>
      <c r="F1025" s="76"/>
      <c r="G1025" s="76"/>
      <c r="H1025" s="76"/>
      <c r="I1025" s="76"/>
      <c r="J1025" s="76"/>
      <c r="K1025" s="76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60" t="s">
        <v>544</v>
      </c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 t="s">
        <v>77</v>
      </c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84" t="s">
        <v>78</v>
      </c>
      <c r="AZ1025" s="84"/>
      <c r="BA1025" s="84"/>
      <c r="BB1025" s="84"/>
      <c r="BC1025" s="84"/>
      <c r="BD1025" s="84"/>
      <c r="BE1025" s="60" t="s">
        <v>79</v>
      </c>
      <c r="BF1025" s="60"/>
      <c r="BG1025" s="60"/>
      <c r="BH1025" s="60"/>
      <c r="BI1025" s="60"/>
      <c r="BJ1025" s="60"/>
      <c r="BK1025" s="60"/>
      <c r="BL1025" s="60"/>
      <c r="BM1025" s="60"/>
      <c r="BN1025" s="59" t="s">
        <v>74</v>
      </c>
      <c r="BO1025" s="62"/>
      <c r="BP1025" s="62"/>
      <c r="BQ1025" s="62"/>
      <c r="BR1025" s="62"/>
      <c r="BS1025" s="62"/>
      <c r="BT1025" s="62"/>
      <c r="BU1025" s="62"/>
      <c r="BV1025" s="62"/>
      <c r="BW1025" s="62"/>
      <c r="BX1025" s="62"/>
      <c r="BY1025" s="76" t="s">
        <v>22</v>
      </c>
      <c r="BZ1025" s="76"/>
      <c r="CA1025" s="76"/>
      <c r="CB1025" s="76"/>
      <c r="CC1025" s="76"/>
      <c r="CD1025" s="76"/>
      <c r="CE1025" s="62" t="s">
        <v>80</v>
      </c>
      <c r="CF1025" s="62"/>
      <c r="CG1025" s="62"/>
      <c r="CH1025" s="62"/>
      <c r="CI1025" s="62"/>
      <c r="CJ1025" s="62"/>
      <c r="CK1025" s="62"/>
      <c r="CL1025" s="62"/>
      <c r="CM1025" s="62"/>
      <c r="CN1025" s="61">
        <v>2000000</v>
      </c>
      <c r="CO1025" s="61"/>
      <c r="CP1025" s="61"/>
      <c r="CQ1025" s="61"/>
      <c r="CR1025" s="61"/>
      <c r="CS1025" s="61"/>
      <c r="CT1025" s="61"/>
      <c r="CU1025" s="61"/>
      <c r="CV1025" s="61"/>
      <c r="CW1025" s="61"/>
      <c r="CX1025" s="61"/>
      <c r="CY1025" s="61"/>
      <c r="CZ1025" s="61"/>
      <c r="DA1025" s="61"/>
      <c r="DB1025" s="59" t="s">
        <v>638</v>
      </c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 t="s">
        <v>648</v>
      </c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62" t="s">
        <v>102</v>
      </c>
      <c r="EA1025" s="62"/>
      <c r="EB1025" s="62"/>
      <c r="EC1025" s="62"/>
      <c r="ED1025" s="62"/>
      <c r="EE1025" s="62"/>
      <c r="EF1025" s="62"/>
      <c r="EG1025" s="62"/>
      <c r="EH1025" s="62"/>
      <c r="EI1025" s="62"/>
      <c r="EJ1025" s="62"/>
      <c r="EK1025" s="62"/>
      <c r="EL1025" s="62" t="s">
        <v>103</v>
      </c>
      <c r="EM1025" s="62"/>
      <c r="EN1025" s="62"/>
      <c r="EO1025" s="62"/>
      <c r="EP1025" s="62"/>
      <c r="EQ1025" s="62"/>
      <c r="ER1025" s="62"/>
      <c r="ES1025" s="62"/>
      <c r="ET1025" s="62"/>
      <c r="EU1025" s="62"/>
      <c r="EV1025" s="62"/>
      <c r="EW1025" s="62"/>
      <c r="EX1025" s="62"/>
    </row>
    <row r="1026" spans="1:154" s="21" customFormat="1" ht="42" customHeight="1" x14ac:dyDescent="0.2">
      <c r="A1026" s="43" t="s">
        <v>1326</v>
      </c>
      <c r="B1026" s="44"/>
      <c r="C1026" s="44"/>
      <c r="D1026" s="44"/>
      <c r="E1026" s="45"/>
      <c r="F1026" s="76"/>
      <c r="G1026" s="76"/>
      <c r="H1026" s="76"/>
      <c r="I1026" s="76"/>
      <c r="J1026" s="76"/>
      <c r="K1026" s="76"/>
      <c r="L1026" s="76"/>
      <c r="M1026" s="76"/>
      <c r="N1026" s="76"/>
      <c r="O1026" s="58"/>
      <c r="P1026" s="59"/>
      <c r="Q1026" s="59"/>
      <c r="R1026" s="59"/>
      <c r="S1026" s="59"/>
      <c r="T1026" s="59"/>
      <c r="U1026" s="59"/>
      <c r="V1026" s="59"/>
      <c r="W1026" s="59"/>
      <c r="X1026" s="60" t="s">
        <v>388</v>
      </c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 t="s">
        <v>77</v>
      </c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84" t="s">
        <v>78</v>
      </c>
      <c r="AZ1026" s="84"/>
      <c r="BA1026" s="84"/>
      <c r="BB1026" s="84"/>
      <c r="BC1026" s="84"/>
      <c r="BD1026" s="84"/>
      <c r="BE1026" s="60" t="s">
        <v>79</v>
      </c>
      <c r="BF1026" s="60"/>
      <c r="BG1026" s="60"/>
      <c r="BH1026" s="60"/>
      <c r="BI1026" s="60"/>
      <c r="BJ1026" s="60"/>
      <c r="BK1026" s="60"/>
      <c r="BL1026" s="60"/>
      <c r="BM1026" s="60"/>
      <c r="BN1026" s="59" t="s">
        <v>74</v>
      </c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76" t="s">
        <v>22</v>
      </c>
      <c r="BZ1026" s="76"/>
      <c r="CA1026" s="76"/>
      <c r="CB1026" s="76"/>
      <c r="CC1026" s="76"/>
      <c r="CD1026" s="76"/>
      <c r="CE1026" s="62" t="s">
        <v>80</v>
      </c>
      <c r="CF1026" s="62"/>
      <c r="CG1026" s="62"/>
      <c r="CH1026" s="62"/>
      <c r="CI1026" s="62"/>
      <c r="CJ1026" s="62"/>
      <c r="CK1026" s="62"/>
      <c r="CL1026" s="62"/>
      <c r="CM1026" s="62"/>
      <c r="CN1026" s="85">
        <v>580000</v>
      </c>
      <c r="CO1026" s="85"/>
      <c r="CP1026" s="85"/>
      <c r="CQ1026" s="85"/>
      <c r="CR1026" s="85"/>
      <c r="CS1026" s="85"/>
      <c r="CT1026" s="85"/>
      <c r="CU1026" s="85"/>
      <c r="CV1026" s="85"/>
      <c r="CW1026" s="85"/>
      <c r="CX1026" s="85"/>
      <c r="CY1026" s="85"/>
      <c r="CZ1026" s="85"/>
      <c r="DA1026" s="85"/>
      <c r="DB1026" s="59" t="s">
        <v>638</v>
      </c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 t="s">
        <v>648</v>
      </c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62" t="s">
        <v>86</v>
      </c>
      <c r="EA1026" s="62"/>
      <c r="EB1026" s="62"/>
      <c r="EC1026" s="62"/>
      <c r="ED1026" s="62"/>
      <c r="EE1026" s="62"/>
      <c r="EF1026" s="62"/>
      <c r="EG1026" s="62"/>
      <c r="EH1026" s="62"/>
      <c r="EI1026" s="62"/>
      <c r="EJ1026" s="62"/>
      <c r="EK1026" s="62"/>
      <c r="EL1026" s="62" t="s">
        <v>84</v>
      </c>
      <c r="EM1026" s="62"/>
      <c r="EN1026" s="62"/>
      <c r="EO1026" s="62"/>
      <c r="EP1026" s="62"/>
      <c r="EQ1026" s="62"/>
      <c r="ER1026" s="62"/>
      <c r="ES1026" s="62"/>
      <c r="ET1026" s="62"/>
      <c r="EU1026" s="62"/>
      <c r="EV1026" s="62"/>
      <c r="EW1026" s="62"/>
      <c r="EX1026" s="62"/>
    </row>
    <row r="1027" spans="1:154" s="21" customFormat="1" ht="43.5" customHeight="1" x14ac:dyDescent="0.2">
      <c r="A1027" s="43" t="s">
        <v>1327</v>
      </c>
      <c r="B1027" s="44"/>
      <c r="C1027" s="44"/>
      <c r="D1027" s="44"/>
      <c r="E1027" s="45"/>
      <c r="F1027" s="76"/>
      <c r="G1027" s="76"/>
      <c r="H1027" s="76"/>
      <c r="I1027" s="76"/>
      <c r="J1027" s="76"/>
      <c r="K1027" s="76"/>
      <c r="L1027" s="76"/>
      <c r="M1027" s="76"/>
      <c r="N1027" s="76"/>
      <c r="O1027" s="58"/>
      <c r="P1027" s="59"/>
      <c r="Q1027" s="59"/>
      <c r="R1027" s="59"/>
      <c r="S1027" s="59"/>
      <c r="T1027" s="59"/>
      <c r="U1027" s="59"/>
      <c r="V1027" s="59"/>
      <c r="W1027" s="59"/>
      <c r="X1027" s="60" t="s">
        <v>393</v>
      </c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 t="s">
        <v>77</v>
      </c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84" t="s">
        <v>313</v>
      </c>
      <c r="AZ1027" s="84"/>
      <c r="BA1027" s="84"/>
      <c r="BB1027" s="84"/>
      <c r="BC1027" s="84"/>
      <c r="BD1027" s="84"/>
      <c r="BE1027" s="60" t="s">
        <v>313</v>
      </c>
      <c r="BF1027" s="60"/>
      <c r="BG1027" s="60"/>
      <c r="BH1027" s="60"/>
      <c r="BI1027" s="60"/>
      <c r="BJ1027" s="60"/>
      <c r="BK1027" s="60"/>
      <c r="BL1027" s="60"/>
      <c r="BM1027" s="60"/>
      <c r="BN1027" s="59" t="s">
        <v>177</v>
      </c>
      <c r="BO1027" s="62"/>
      <c r="BP1027" s="62"/>
      <c r="BQ1027" s="62"/>
      <c r="BR1027" s="62"/>
      <c r="BS1027" s="62"/>
      <c r="BT1027" s="62"/>
      <c r="BU1027" s="62"/>
      <c r="BV1027" s="62"/>
      <c r="BW1027" s="62"/>
      <c r="BX1027" s="62"/>
      <c r="BY1027" s="76" t="s">
        <v>22</v>
      </c>
      <c r="BZ1027" s="76"/>
      <c r="CA1027" s="76"/>
      <c r="CB1027" s="76"/>
      <c r="CC1027" s="76"/>
      <c r="CD1027" s="76"/>
      <c r="CE1027" s="62" t="s">
        <v>80</v>
      </c>
      <c r="CF1027" s="62"/>
      <c r="CG1027" s="62"/>
      <c r="CH1027" s="62"/>
      <c r="CI1027" s="62"/>
      <c r="CJ1027" s="62"/>
      <c r="CK1027" s="62"/>
      <c r="CL1027" s="62"/>
      <c r="CM1027" s="62"/>
      <c r="CN1027" s="61">
        <v>300000</v>
      </c>
      <c r="CO1027" s="61"/>
      <c r="CP1027" s="61"/>
      <c r="CQ1027" s="61"/>
      <c r="CR1027" s="61"/>
      <c r="CS1027" s="61"/>
      <c r="CT1027" s="61"/>
      <c r="CU1027" s="61"/>
      <c r="CV1027" s="61"/>
      <c r="CW1027" s="61"/>
      <c r="CX1027" s="61"/>
      <c r="CY1027" s="61"/>
      <c r="CZ1027" s="61"/>
      <c r="DA1027" s="61"/>
      <c r="DB1027" s="59" t="s">
        <v>638</v>
      </c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 t="s">
        <v>648</v>
      </c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62" t="s">
        <v>86</v>
      </c>
      <c r="EA1027" s="62"/>
      <c r="EB1027" s="62"/>
      <c r="EC1027" s="62"/>
      <c r="ED1027" s="62"/>
      <c r="EE1027" s="62"/>
      <c r="EF1027" s="62"/>
      <c r="EG1027" s="62"/>
      <c r="EH1027" s="62"/>
      <c r="EI1027" s="62"/>
      <c r="EJ1027" s="62"/>
      <c r="EK1027" s="62"/>
      <c r="EL1027" s="62" t="s">
        <v>84</v>
      </c>
      <c r="EM1027" s="62"/>
      <c r="EN1027" s="62"/>
      <c r="EO1027" s="62"/>
      <c r="EP1027" s="62"/>
      <c r="EQ1027" s="62"/>
      <c r="ER1027" s="62"/>
      <c r="ES1027" s="62"/>
      <c r="ET1027" s="62"/>
      <c r="EU1027" s="62"/>
      <c r="EV1027" s="62"/>
      <c r="EW1027" s="62"/>
      <c r="EX1027" s="62"/>
    </row>
    <row r="1028" spans="1:154" s="21" customFormat="1" ht="45.75" customHeight="1" x14ac:dyDescent="0.2">
      <c r="A1028" s="43" t="s">
        <v>1328</v>
      </c>
      <c r="B1028" s="44"/>
      <c r="C1028" s="44"/>
      <c r="D1028" s="44"/>
      <c r="E1028" s="45"/>
      <c r="F1028" s="76"/>
      <c r="G1028" s="76"/>
      <c r="H1028" s="76"/>
      <c r="I1028" s="76"/>
      <c r="J1028" s="76"/>
      <c r="K1028" s="76"/>
      <c r="L1028" s="76"/>
      <c r="M1028" s="76"/>
      <c r="N1028" s="76"/>
      <c r="O1028" s="58"/>
      <c r="P1028" s="59"/>
      <c r="Q1028" s="59"/>
      <c r="R1028" s="59"/>
      <c r="S1028" s="59"/>
      <c r="T1028" s="59"/>
      <c r="U1028" s="59"/>
      <c r="V1028" s="59"/>
      <c r="W1028" s="59"/>
      <c r="X1028" s="60" t="s">
        <v>624</v>
      </c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 t="s">
        <v>77</v>
      </c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84" t="s">
        <v>88</v>
      </c>
      <c r="AZ1028" s="84"/>
      <c r="BA1028" s="84"/>
      <c r="BB1028" s="84"/>
      <c r="BC1028" s="84"/>
      <c r="BD1028" s="84"/>
      <c r="BE1028" s="60" t="s">
        <v>89</v>
      </c>
      <c r="BF1028" s="60"/>
      <c r="BG1028" s="60"/>
      <c r="BH1028" s="60"/>
      <c r="BI1028" s="60"/>
      <c r="BJ1028" s="60"/>
      <c r="BK1028" s="60"/>
      <c r="BL1028" s="60"/>
      <c r="BM1028" s="60"/>
      <c r="BN1028" s="59" t="s">
        <v>632</v>
      </c>
      <c r="BO1028" s="62"/>
      <c r="BP1028" s="62"/>
      <c r="BQ1028" s="62"/>
      <c r="BR1028" s="62"/>
      <c r="BS1028" s="62"/>
      <c r="BT1028" s="62"/>
      <c r="BU1028" s="62"/>
      <c r="BV1028" s="62"/>
      <c r="BW1028" s="62"/>
      <c r="BX1028" s="62"/>
      <c r="BY1028" s="76" t="s">
        <v>22</v>
      </c>
      <c r="BZ1028" s="76"/>
      <c r="CA1028" s="76"/>
      <c r="CB1028" s="76"/>
      <c r="CC1028" s="76"/>
      <c r="CD1028" s="76"/>
      <c r="CE1028" s="62" t="s">
        <v>80</v>
      </c>
      <c r="CF1028" s="62"/>
      <c r="CG1028" s="62"/>
      <c r="CH1028" s="62"/>
      <c r="CI1028" s="62"/>
      <c r="CJ1028" s="62"/>
      <c r="CK1028" s="62"/>
      <c r="CL1028" s="62"/>
      <c r="CM1028" s="62"/>
      <c r="CN1028" s="61">
        <v>400000</v>
      </c>
      <c r="CO1028" s="61"/>
      <c r="CP1028" s="61"/>
      <c r="CQ1028" s="61"/>
      <c r="CR1028" s="61"/>
      <c r="CS1028" s="61"/>
      <c r="CT1028" s="61"/>
      <c r="CU1028" s="61"/>
      <c r="CV1028" s="61"/>
      <c r="CW1028" s="61"/>
      <c r="CX1028" s="61"/>
      <c r="CY1028" s="61"/>
      <c r="CZ1028" s="61"/>
      <c r="DA1028" s="61"/>
      <c r="DB1028" s="59" t="s">
        <v>638</v>
      </c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 t="s">
        <v>648</v>
      </c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62" t="s">
        <v>86</v>
      </c>
      <c r="EA1028" s="62"/>
      <c r="EB1028" s="62"/>
      <c r="EC1028" s="62"/>
      <c r="ED1028" s="62"/>
      <c r="EE1028" s="62"/>
      <c r="EF1028" s="62"/>
      <c r="EG1028" s="62"/>
      <c r="EH1028" s="62"/>
      <c r="EI1028" s="62"/>
      <c r="EJ1028" s="62"/>
      <c r="EK1028" s="62"/>
      <c r="EL1028" s="62" t="s">
        <v>84</v>
      </c>
      <c r="EM1028" s="62"/>
      <c r="EN1028" s="62"/>
      <c r="EO1028" s="62"/>
      <c r="EP1028" s="62"/>
      <c r="EQ1028" s="62"/>
      <c r="ER1028" s="62"/>
      <c r="ES1028" s="62"/>
      <c r="ET1028" s="62"/>
      <c r="EU1028" s="62"/>
      <c r="EV1028" s="62"/>
      <c r="EW1028" s="62"/>
      <c r="EX1028" s="62"/>
    </row>
    <row r="1029" spans="1:154" s="21" customFormat="1" ht="41.25" customHeight="1" x14ac:dyDescent="0.2">
      <c r="A1029" s="43" t="s">
        <v>1329</v>
      </c>
      <c r="B1029" s="44"/>
      <c r="C1029" s="44"/>
      <c r="D1029" s="44"/>
      <c r="E1029" s="45"/>
      <c r="F1029" s="76"/>
      <c r="G1029" s="76"/>
      <c r="H1029" s="76"/>
      <c r="I1029" s="76"/>
      <c r="J1029" s="76"/>
      <c r="K1029" s="76"/>
      <c r="L1029" s="76"/>
      <c r="M1029" s="76"/>
      <c r="N1029" s="76"/>
      <c r="O1029" s="58"/>
      <c r="P1029" s="59"/>
      <c r="Q1029" s="59"/>
      <c r="R1029" s="59"/>
      <c r="S1029" s="59"/>
      <c r="T1029" s="59"/>
      <c r="U1029" s="59"/>
      <c r="V1029" s="59"/>
      <c r="W1029" s="59"/>
      <c r="X1029" s="60" t="s">
        <v>625</v>
      </c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 t="s">
        <v>77</v>
      </c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84" t="s">
        <v>78</v>
      </c>
      <c r="AZ1029" s="84"/>
      <c r="BA1029" s="84"/>
      <c r="BB1029" s="84"/>
      <c r="BC1029" s="84"/>
      <c r="BD1029" s="84"/>
      <c r="BE1029" s="60" t="s">
        <v>79</v>
      </c>
      <c r="BF1029" s="60"/>
      <c r="BG1029" s="60"/>
      <c r="BH1029" s="60"/>
      <c r="BI1029" s="60"/>
      <c r="BJ1029" s="60"/>
      <c r="BK1029" s="60"/>
      <c r="BL1029" s="60"/>
      <c r="BM1029" s="60"/>
      <c r="BN1029" s="59" t="s">
        <v>74</v>
      </c>
      <c r="BO1029" s="62"/>
      <c r="BP1029" s="62"/>
      <c r="BQ1029" s="62"/>
      <c r="BR1029" s="62"/>
      <c r="BS1029" s="62"/>
      <c r="BT1029" s="62"/>
      <c r="BU1029" s="62"/>
      <c r="BV1029" s="62"/>
      <c r="BW1029" s="62"/>
      <c r="BX1029" s="62"/>
      <c r="BY1029" s="76" t="s">
        <v>22</v>
      </c>
      <c r="BZ1029" s="76"/>
      <c r="CA1029" s="76"/>
      <c r="CB1029" s="76"/>
      <c r="CC1029" s="76"/>
      <c r="CD1029" s="76"/>
      <c r="CE1029" s="62" t="s">
        <v>80</v>
      </c>
      <c r="CF1029" s="62"/>
      <c r="CG1029" s="62"/>
      <c r="CH1029" s="62"/>
      <c r="CI1029" s="62"/>
      <c r="CJ1029" s="62"/>
      <c r="CK1029" s="62"/>
      <c r="CL1029" s="62"/>
      <c r="CM1029" s="62"/>
      <c r="CN1029" s="61">
        <v>350000</v>
      </c>
      <c r="CO1029" s="61"/>
      <c r="CP1029" s="61"/>
      <c r="CQ1029" s="61"/>
      <c r="CR1029" s="61"/>
      <c r="CS1029" s="61"/>
      <c r="CT1029" s="61"/>
      <c r="CU1029" s="61"/>
      <c r="CV1029" s="61"/>
      <c r="CW1029" s="61"/>
      <c r="CX1029" s="61"/>
      <c r="CY1029" s="61"/>
      <c r="CZ1029" s="61"/>
      <c r="DA1029" s="61"/>
      <c r="DB1029" s="59" t="s">
        <v>638</v>
      </c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 t="s">
        <v>648</v>
      </c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62" t="s">
        <v>86</v>
      </c>
      <c r="EA1029" s="62"/>
      <c r="EB1029" s="62"/>
      <c r="EC1029" s="62"/>
      <c r="ED1029" s="62"/>
      <c r="EE1029" s="62"/>
      <c r="EF1029" s="62"/>
      <c r="EG1029" s="62"/>
      <c r="EH1029" s="62"/>
      <c r="EI1029" s="62"/>
      <c r="EJ1029" s="62"/>
      <c r="EK1029" s="62"/>
      <c r="EL1029" s="62" t="s">
        <v>84</v>
      </c>
      <c r="EM1029" s="62"/>
      <c r="EN1029" s="62"/>
      <c r="EO1029" s="62"/>
      <c r="EP1029" s="62"/>
      <c r="EQ1029" s="62"/>
      <c r="ER1029" s="62"/>
      <c r="ES1029" s="62"/>
      <c r="ET1029" s="62"/>
      <c r="EU1029" s="62"/>
      <c r="EV1029" s="62"/>
      <c r="EW1029" s="62"/>
      <c r="EX1029" s="62"/>
    </row>
    <row r="1030" spans="1:154" s="21" customFormat="1" ht="42.75" customHeight="1" x14ac:dyDescent="0.2">
      <c r="A1030" s="43" t="s">
        <v>1330</v>
      </c>
      <c r="B1030" s="44"/>
      <c r="C1030" s="44"/>
      <c r="D1030" s="44"/>
      <c r="E1030" s="45"/>
      <c r="F1030" s="76"/>
      <c r="G1030" s="76"/>
      <c r="H1030" s="76"/>
      <c r="I1030" s="76"/>
      <c r="J1030" s="76"/>
      <c r="K1030" s="76"/>
      <c r="L1030" s="76"/>
      <c r="M1030" s="76"/>
      <c r="N1030" s="76"/>
      <c r="O1030" s="58"/>
      <c r="P1030" s="58"/>
      <c r="Q1030" s="58"/>
      <c r="R1030" s="58"/>
      <c r="S1030" s="58"/>
      <c r="T1030" s="58"/>
      <c r="U1030" s="58"/>
      <c r="V1030" s="58"/>
      <c r="W1030" s="58"/>
      <c r="X1030" s="60" t="s">
        <v>123</v>
      </c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 t="s">
        <v>77</v>
      </c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84" t="s">
        <v>94</v>
      </c>
      <c r="AZ1030" s="84"/>
      <c r="BA1030" s="84"/>
      <c r="BB1030" s="84"/>
      <c r="BC1030" s="84"/>
      <c r="BD1030" s="84"/>
      <c r="BE1030" s="60" t="s">
        <v>95</v>
      </c>
      <c r="BF1030" s="60"/>
      <c r="BG1030" s="60"/>
      <c r="BH1030" s="60"/>
      <c r="BI1030" s="60"/>
      <c r="BJ1030" s="60"/>
      <c r="BK1030" s="60"/>
      <c r="BL1030" s="60"/>
      <c r="BM1030" s="60"/>
      <c r="BN1030" s="59" t="s">
        <v>194</v>
      </c>
      <c r="BO1030" s="62"/>
      <c r="BP1030" s="62"/>
      <c r="BQ1030" s="62"/>
      <c r="BR1030" s="62"/>
      <c r="BS1030" s="62"/>
      <c r="BT1030" s="62"/>
      <c r="BU1030" s="62"/>
      <c r="BV1030" s="62"/>
      <c r="BW1030" s="62"/>
      <c r="BX1030" s="62"/>
      <c r="BY1030" s="76" t="s">
        <v>22</v>
      </c>
      <c r="BZ1030" s="76"/>
      <c r="CA1030" s="76"/>
      <c r="CB1030" s="76"/>
      <c r="CC1030" s="76"/>
      <c r="CD1030" s="76"/>
      <c r="CE1030" s="62" t="s">
        <v>80</v>
      </c>
      <c r="CF1030" s="62"/>
      <c r="CG1030" s="62"/>
      <c r="CH1030" s="62"/>
      <c r="CI1030" s="62"/>
      <c r="CJ1030" s="62"/>
      <c r="CK1030" s="62"/>
      <c r="CL1030" s="62"/>
      <c r="CM1030" s="62"/>
      <c r="CN1030" s="61">
        <v>800000</v>
      </c>
      <c r="CO1030" s="61"/>
      <c r="CP1030" s="61"/>
      <c r="CQ1030" s="61"/>
      <c r="CR1030" s="61"/>
      <c r="CS1030" s="61"/>
      <c r="CT1030" s="61"/>
      <c r="CU1030" s="61"/>
      <c r="CV1030" s="61"/>
      <c r="CW1030" s="61"/>
      <c r="CX1030" s="61"/>
      <c r="CY1030" s="61"/>
      <c r="CZ1030" s="61"/>
      <c r="DA1030" s="61"/>
      <c r="DB1030" s="59" t="s">
        <v>638</v>
      </c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 t="s">
        <v>648</v>
      </c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62" t="s">
        <v>86</v>
      </c>
      <c r="EA1030" s="62"/>
      <c r="EB1030" s="62"/>
      <c r="EC1030" s="62"/>
      <c r="ED1030" s="62"/>
      <c r="EE1030" s="62"/>
      <c r="EF1030" s="62"/>
      <c r="EG1030" s="62"/>
      <c r="EH1030" s="62"/>
      <c r="EI1030" s="62"/>
      <c r="EJ1030" s="62"/>
      <c r="EK1030" s="62"/>
      <c r="EL1030" s="62" t="s">
        <v>84</v>
      </c>
      <c r="EM1030" s="62"/>
      <c r="EN1030" s="62"/>
      <c r="EO1030" s="62"/>
      <c r="EP1030" s="62"/>
      <c r="EQ1030" s="62"/>
      <c r="ER1030" s="62"/>
      <c r="ES1030" s="62"/>
      <c r="ET1030" s="62"/>
      <c r="EU1030" s="62"/>
      <c r="EV1030" s="62"/>
      <c r="EW1030" s="62"/>
      <c r="EX1030" s="62"/>
    </row>
    <row r="1031" spans="1:154" s="21" customFormat="1" ht="66.75" customHeight="1" x14ac:dyDescent="0.2">
      <c r="A1031" s="43" t="s">
        <v>1334</v>
      </c>
      <c r="B1031" s="44"/>
      <c r="C1031" s="44"/>
      <c r="D1031" s="44"/>
      <c r="E1031" s="45"/>
      <c r="F1031" s="76"/>
      <c r="G1031" s="76"/>
      <c r="H1031" s="76"/>
      <c r="I1031" s="76"/>
      <c r="J1031" s="76"/>
      <c r="K1031" s="76"/>
      <c r="L1031" s="76"/>
      <c r="M1031" s="76"/>
      <c r="N1031" s="76"/>
      <c r="O1031" s="58"/>
      <c r="P1031" s="59"/>
      <c r="Q1031" s="59"/>
      <c r="R1031" s="59"/>
      <c r="S1031" s="59"/>
      <c r="T1031" s="59"/>
      <c r="U1031" s="59"/>
      <c r="V1031" s="59"/>
      <c r="W1031" s="59"/>
      <c r="X1031" s="60" t="s">
        <v>626</v>
      </c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 t="s">
        <v>77</v>
      </c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84" t="s">
        <v>78</v>
      </c>
      <c r="AZ1031" s="84"/>
      <c r="BA1031" s="84"/>
      <c r="BB1031" s="84"/>
      <c r="BC1031" s="84"/>
      <c r="BD1031" s="84"/>
      <c r="BE1031" s="60" t="s">
        <v>79</v>
      </c>
      <c r="BF1031" s="60"/>
      <c r="BG1031" s="60"/>
      <c r="BH1031" s="60"/>
      <c r="BI1031" s="60"/>
      <c r="BJ1031" s="60"/>
      <c r="BK1031" s="60"/>
      <c r="BL1031" s="60"/>
      <c r="BM1031" s="60"/>
      <c r="BN1031" s="59" t="s">
        <v>74</v>
      </c>
      <c r="BO1031" s="62"/>
      <c r="BP1031" s="62"/>
      <c r="BQ1031" s="62"/>
      <c r="BR1031" s="62"/>
      <c r="BS1031" s="62"/>
      <c r="BT1031" s="62"/>
      <c r="BU1031" s="62"/>
      <c r="BV1031" s="62"/>
      <c r="BW1031" s="62"/>
      <c r="BX1031" s="62"/>
      <c r="BY1031" s="76" t="s">
        <v>22</v>
      </c>
      <c r="BZ1031" s="76"/>
      <c r="CA1031" s="76"/>
      <c r="CB1031" s="76"/>
      <c r="CC1031" s="76"/>
      <c r="CD1031" s="76"/>
      <c r="CE1031" s="62" t="s">
        <v>80</v>
      </c>
      <c r="CF1031" s="62"/>
      <c r="CG1031" s="62"/>
      <c r="CH1031" s="62"/>
      <c r="CI1031" s="62"/>
      <c r="CJ1031" s="62"/>
      <c r="CK1031" s="62"/>
      <c r="CL1031" s="62"/>
      <c r="CM1031" s="62"/>
      <c r="CN1031" s="61">
        <v>500000</v>
      </c>
      <c r="CO1031" s="61"/>
      <c r="CP1031" s="61"/>
      <c r="CQ1031" s="61"/>
      <c r="CR1031" s="61"/>
      <c r="CS1031" s="61"/>
      <c r="CT1031" s="61"/>
      <c r="CU1031" s="61"/>
      <c r="CV1031" s="61"/>
      <c r="CW1031" s="61"/>
      <c r="CX1031" s="61"/>
      <c r="CY1031" s="61"/>
      <c r="CZ1031" s="61"/>
      <c r="DA1031" s="61"/>
      <c r="DB1031" s="59" t="s">
        <v>638</v>
      </c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 t="s">
        <v>648</v>
      </c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62" t="s">
        <v>86</v>
      </c>
      <c r="EA1031" s="62"/>
      <c r="EB1031" s="62"/>
      <c r="EC1031" s="62"/>
      <c r="ED1031" s="62"/>
      <c r="EE1031" s="62"/>
      <c r="EF1031" s="62"/>
      <c r="EG1031" s="62"/>
      <c r="EH1031" s="62"/>
      <c r="EI1031" s="62"/>
      <c r="EJ1031" s="62"/>
      <c r="EK1031" s="62"/>
      <c r="EL1031" s="62" t="s">
        <v>84</v>
      </c>
      <c r="EM1031" s="62"/>
      <c r="EN1031" s="62"/>
      <c r="EO1031" s="62"/>
      <c r="EP1031" s="62"/>
      <c r="EQ1031" s="62"/>
      <c r="ER1031" s="62"/>
      <c r="ES1031" s="62"/>
      <c r="ET1031" s="62"/>
      <c r="EU1031" s="62"/>
      <c r="EV1031" s="62"/>
      <c r="EW1031" s="62"/>
      <c r="EX1031" s="62"/>
    </row>
    <row r="1032" spans="1:154" s="21" customFormat="1" ht="33.75" customHeight="1" x14ac:dyDescent="0.2">
      <c r="A1032" s="43" t="s">
        <v>1335</v>
      </c>
      <c r="B1032" s="44"/>
      <c r="C1032" s="44"/>
      <c r="D1032" s="44"/>
      <c r="E1032" s="45"/>
      <c r="F1032" s="76"/>
      <c r="G1032" s="76"/>
      <c r="H1032" s="76"/>
      <c r="I1032" s="76"/>
      <c r="J1032" s="76"/>
      <c r="K1032" s="76"/>
      <c r="L1032" s="76"/>
      <c r="M1032" s="76"/>
      <c r="N1032" s="76"/>
      <c r="O1032" s="58"/>
      <c r="P1032" s="59"/>
      <c r="Q1032" s="59"/>
      <c r="R1032" s="59"/>
      <c r="S1032" s="59"/>
      <c r="T1032" s="59"/>
      <c r="U1032" s="59"/>
      <c r="V1032" s="59"/>
      <c r="W1032" s="59"/>
      <c r="X1032" s="60" t="s">
        <v>370</v>
      </c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 t="s">
        <v>77</v>
      </c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84" t="s">
        <v>78</v>
      </c>
      <c r="AZ1032" s="84"/>
      <c r="BA1032" s="84"/>
      <c r="BB1032" s="84"/>
      <c r="BC1032" s="84"/>
      <c r="BD1032" s="84"/>
      <c r="BE1032" s="60" t="s">
        <v>79</v>
      </c>
      <c r="BF1032" s="60"/>
      <c r="BG1032" s="60"/>
      <c r="BH1032" s="60"/>
      <c r="BI1032" s="60"/>
      <c r="BJ1032" s="60"/>
      <c r="BK1032" s="60"/>
      <c r="BL1032" s="60"/>
      <c r="BM1032" s="60"/>
      <c r="BN1032" s="59" t="s">
        <v>74</v>
      </c>
      <c r="BO1032" s="62"/>
      <c r="BP1032" s="62"/>
      <c r="BQ1032" s="62"/>
      <c r="BR1032" s="62"/>
      <c r="BS1032" s="62"/>
      <c r="BT1032" s="62"/>
      <c r="BU1032" s="62"/>
      <c r="BV1032" s="62"/>
      <c r="BW1032" s="62"/>
      <c r="BX1032" s="62"/>
      <c r="BY1032" s="76" t="s">
        <v>22</v>
      </c>
      <c r="BZ1032" s="76"/>
      <c r="CA1032" s="76"/>
      <c r="CB1032" s="76"/>
      <c r="CC1032" s="76"/>
      <c r="CD1032" s="76"/>
      <c r="CE1032" s="62" t="s">
        <v>80</v>
      </c>
      <c r="CF1032" s="62"/>
      <c r="CG1032" s="62"/>
      <c r="CH1032" s="62"/>
      <c r="CI1032" s="62"/>
      <c r="CJ1032" s="62"/>
      <c r="CK1032" s="62"/>
      <c r="CL1032" s="62"/>
      <c r="CM1032" s="62"/>
      <c r="CN1032" s="61">
        <v>1127600</v>
      </c>
      <c r="CO1032" s="61"/>
      <c r="CP1032" s="61"/>
      <c r="CQ1032" s="61"/>
      <c r="CR1032" s="61"/>
      <c r="CS1032" s="61"/>
      <c r="CT1032" s="61"/>
      <c r="CU1032" s="61"/>
      <c r="CV1032" s="61"/>
      <c r="CW1032" s="61"/>
      <c r="CX1032" s="61"/>
      <c r="CY1032" s="61"/>
      <c r="CZ1032" s="61"/>
      <c r="DA1032" s="61"/>
      <c r="DB1032" s="59" t="s">
        <v>638</v>
      </c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 t="s">
        <v>648</v>
      </c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62" t="s">
        <v>86</v>
      </c>
      <c r="EA1032" s="62"/>
      <c r="EB1032" s="62"/>
      <c r="EC1032" s="62"/>
      <c r="ED1032" s="62"/>
      <c r="EE1032" s="62"/>
      <c r="EF1032" s="62"/>
      <c r="EG1032" s="62"/>
      <c r="EH1032" s="62"/>
      <c r="EI1032" s="62"/>
      <c r="EJ1032" s="62"/>
      <c r="EK1032" s="62"/>
      <c r="EL1032" s="62" t="s">
        <v>84</v>
      </c>
      <c r="EM1032" s="62"/>
      <c r="EN1032" s="62"/>
      <c r="EO1032" s="62"/>
      <c r="EP1032" s="62"/>
      <c r="EQ1032" s="62"/>
      <c r="ER1032" s="62"/>
      <c r="ES1032" s="62"/>
      <c r="ET1032" s="62"/>
      <c r="EU1032" s="62"/>
      <c r="EV1032" s="62"/>
      <c r="EW1032" s="62"/>
      <c r="EX1032" s="62"/>
    </row>
    <row r="1033" spans="1:154" s="21" customFormat="1" ht="42" customHeight="1" x14ac:dyDescent="0.2">
      <c r="A1033" s="43" t="s">
        <v>1336</v>
      </c>
      <c r="B1033" s="44"/>
      <c r="C1033" s="44"/>
      <c r="D1033" s="44"/>
      <c r="E1033" s="45"/>
      <c r="F1033" s="76"/>
      <c r="G1033" s="76"/>
      <c r="H1033" s="76"/>
      <c r="I1033" s="76"/>
      <c r="J1033" s="76"/>
      <c r="K1033" s="76"/>
      <c r="L1033" s="76"/>
      <c r="M1033" s="76"/>
      <c r="N1033" s="76"/>
      <c r="O1033" s="58"/>
      <c r="P1033" s="59"/>
      <c r="Q1033" s="59"/>
      <c r="R1033" s="59"/>
      <c r="S1033" s="59"/>
      <c r="T1033" s="59"/>
      <c r="U1033" s="59"/>
      <c r="V1033" s="59"/>
      <c r="W1033" s="59"/>
      <c r="X1033" s="60" t="s">
        <v>627</v>
      </c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 t="s">
        <v>77</v>
      </c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59" t="s">
        <v>94</v>
      </c>
      <c r="AZ1033" s="59"/>
      <c r="BA1033" s="59"/>
      <c r="BB1033" s="59"/>
      <c r="BC1033" s="59"/>
      <c r="BD1033" s="59"/>
      <c r="BE1033" s="60" t="s">
        <v>95</v>
      </c>
      <c r="BF1033" s="60"/>
      <c r="BG1033" s="60"/>
      <c r="BH1033" s="60"/>
      <c r="BI1033" s="60"/>
      <c r="BJ1033" s="60"/>
      <c r="BK1033" s="60"/>
      <c r="BL1033" s="60"/>
      <c r="BM1033" s="60"/>
      <c r="BN1033" s="62">
        <v>202</v>
      </c>
      <c r="BO1033" s="62"/>
      <c r="BP1033" s="62"/>
      <c r="BQ1033" s="62"/>
      <c r="BR1033" s="62"/>
      <c r="BS1033" s="62"/>
      <c r="BT1033" s="62"/>
      <c r="BU1033" s="62"/>
      <c r="BV1033" s="62"/>
      <c r="BW1033" s="62"/>
      <c r="BX1033" s="62"/>
      <c r="BY1033" s="80">
        <v>71701000</v>
      </c>
      <c r="BZ1033" s="76"/>
      <c r="CA1033" s="76"/>
      <c r="CB1033" s="76"/>
      <c r="CC1033" s="76"/>
      <c r="CD1033" s="76"/>
      <c r="CE1033" s="62" t="s">
        <v>80</v>
      </c>
      <c r="CF1033" s="62"/>
      <c r="CG1033" s="62"/>
      <c r="CH1033" s="62"/>
      <c r="CI1033" s="62"/>
      <c r="CJ1033" s="62"/>
      <c r="CK1033" s="62"/>
      <c r="CL1033" s="62"/>
      <c r="CM1033" s="62"/>
      <c r="CN1033" s="61">
        <v>415000</v>
      </c>
      <c r="CO1033" s="61"/>
      <c r="CP1033" s="61"/>
      <c r="CQ1033" s="61"/>
      <c r="CR1033" s="61"/>
      <c r="CS1033" s="61"/>
      <c r="CT1033" s="61"/>
      <c r="CU1033" s="61"/>
      <c r="CV1033" s="61"/>
      <c r="CW1033" s="61"/>
      <c r="CX1033" s="61"/>
      <c r="CY1033" s="61"/>
      <c r="CZ1033" s="61"/>
      <c r="DA1033" s="61"/>
      <c r="DB1033" s="59" t="s">
        <v>638</v>
      </c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 t="s">
        <v>648</v>
      </c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62" t="s">
        <v>86</v>
      </c>
      <c r="EA1033" s="62"/>
      <c r="EB1033" s="62"/>
      <c r="EC1033" s="62"/>
      <c r="ED1033" s="62"/>
      <c r="EE1033" s="62"/>
      <c r="EF1033" s="62"/>
      <c r="EG1033" s="62"/>
      <c r="EH1033" s="62"/>
      <c r="EI1033" s="62"/>
      <c r="EJ1033" s="62"/>
      <c r="EK1033" s="62"/>
      <c r="EL1033" s="62" t="s">
        <v>84</v>
      </c>
      <c r="EM1033" s="62"/>
      <c r="EN1033" s="62"/>
      <c r="EO1033" s="62"/>
      <c r="EP1033" s="62"/>
      <c r="EQ1033" s="62"/>
      <c r="ER1033" s="62"/>
      <c r="ES1033" s="62"/>
      <c r="ET1033" s="62"/>
      <c r="EU1033" s="62"/>
      <c r="EV1033" s="62"/>
      <c r="EW1033" s="62"/>
      <c r="EX1033" s="62"/>
    </row>
    <row r="1034" spans="1:154" s="21" customFormat="1" ht="42" customHeight="1" x14ac:dyDescent="0.2">
      <c r="A1034" s="43" t="s">
        <v>1337</v>
      </c>
      <c r="B1034" s="44"/>
      <c r="C1034" s="44"/>
      <c r="D1034" s="44"/>
      <c r="E1034" s="45"/>
      <c r="F1034" s="76"/>
      <c r="G1034" s="76"/>
      <c r="H1034" s="76"/>
      <c r="I1034" s="76"/>
      <c r="J1034" s="76"/>
      <c r="K1034" s="76"/>
      <c r="L1034" s="76"/>
      <c r="M1034" s="76"/>
      <c r="N1034" s="76"/>
      <c r="O1034" s="58"/>
      <c r="P1034" s="59"/>
      <c r="Q1034" s="59"/>
      <c r="R1034" s="59"/>
      <c r="S1034" s="59"/>
      <c r="T1034" s="59"/>
      <c r="U1034" s="59"/>
      <c r="V1034" s="59"/>
      <c r="W1034" s="59"/>
      <c r="X1034" s="60" t="s">
        <v>628</v>
      </c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 t="s">
        <v>77</v>
      </c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59" t="s">
        <v>94</v>
      </c>
      <c r="AZ1034" s="59"/>
      <c r="BA1034" s="59"/>
      <c r="BB1034" s="59"/>
      <c r="BC1034" s="59"/>
      <c r="BD1034" s="59"/>
      <c r="BE1034" s="60" t="s">
        <v>95</v>
      </c>
      <c r="BF1034" s="60"/>
      <c r="BG1034" s="60"/>
      <c r="BH1034" s="60"/>
      <c r="BI1034" s="60"/>
      <c r="BJ1034" s="60"/>
      <c r="BK1034" s="60"/>
      <c r="BL1034" s="60"/>
      <c r="BM1034" s="60"/>
      <c r="BN1034" s="62">
        <v>62</v>
      </c>
      <c r="BO1034" s="62"/>
      <c r="BP1034" s="62"/>
      <c r="BQ1034" s="62"/>
      <c r="BR1034" s="62"/>
      <c r="BS1034" s="62"/>
      <c r="BT1034" s="62"/>
      <c r="BU1034" s="62"/>
      <c r="BV1034" s="62"/>
      <c r="BW1034" s="62"/>
      <c r="BX1034" s="62"/>
      <c r="BY1034" s="80">
        <v>71701000</v>
      </c>
      <c r="BZ1034" s="76"/>
      <c r="CA1034" s="76"/>
      <c r="CB1034" s="76"/>
      <c r="CC1034" s="76"/>
      <c r="CD1034" s="76"/>
      <c r="CE1034" s="62" t="s">
        <v>80</v>
      </c>
      <c r="CF1034" s="62"/>
      <c r="CG1034" s="62"/>
      <c r="CH1034" s="62"/>
      <c r="CI1034" s="62"/>
      <c r="CJ1034" s="62"/>
      <c r="CK1034" s="62"/>
      <c r="CL1034" s="62"/>
      <c r="CM1034" s="62"/>
      <c r="CN1034" s="61">
        <v>570000</v>
      </c>
      <c r="CO1034" s="61"/>
      <c r="CP1034" s="61"/>
      <c r="CQ1034" s="61"/>
      <c r="CR1034" s="61"/>
      <c r="CS1034" s="61"/>
      <c r="CT1034" s="61"/>
      <c r="CU1034" s="61"/>
      <c r="CV1034" s="61"/>
      <c r="CW1034" s="61"/>
      <c r="CX1034" s="61"/>
      <c r="CY1034" s="61"/>
      <c r="CZ1034" s="61"/>
      <c r="DA1034" s="61"/>
      <c r="DB1034" s="59" t="s">
        <v>638</v>
      </c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 t="s">
        <v>648</v>
      </c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62" t="s">
        <v>86</v>
      </c>
      <c r="EA1034" s="62"/>
      <c r="EB1034" s="62"/>
      <c r="EC1034" s="62"/>
      <c r="ED1034" s="62"/>
      <c r="EE1034" s="62"/>
      <c r="EF1034" s="62"/>
      <c r="EG1034" s="62"/>
      <c r="EH1034" s="62"/>
      <c r="EI1034" s="62"/>
      <c r="EJ1034" s="62"/>
      <c r="EK1034" s="62"/>
      <c r="EL1034" s="62" t="s">
        <v>84</v>
      </c>
      <c r="EM1034" s="62"/>
      <c r="EN1034" s="62"/>
      <c r="EO1034" s="62"/>
      <c r="EP1034" s="62"/>
      <c r="EQ1034" s="62"/>
      <c r="ER1034" s="62"/>
      <c r="ES1034" s="62"/>
      <c r="ET1034" s="62"/>
      <c r="EU1034" s="62"/>
      <c r="EV1034" s="62"/>
      <c r="EW1034" s="62"/>
      <c r="EX1034" s="62"/>
    </row>
    <row r="1035" spans="1:154" s="21" customFormat="1" ht="42" customHeight="1" x14ac:dyDescent="0.2">
      <c r="A1035" s="43" t="s">
        <v>596</v>
      </c>
      <c r="B1035" s="44"/>
      <c r="C1035" s="44"/>
      <c r="D1035" s="44"/>
      <c r="E1035" s="45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  <c r="W1035" s="83"/>
      <c r="X1035" s="60" t="s">
        <v>568</v>
      </c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 t="s">
        <v>77</v>
      </c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84" t="s">
        <v>146</v>
      </c>
      <c r="AZ1035" s="84"/>
      <c r="BA1035" s="84"/>
      <c r="BB1035" s="84"/>
      <c r="BC1035" s="84"/>
      <c r="BD1035" s="84"/>
      <c r="BE1035" s="60" t="s">
        <v>146</v>
      </c>
      <c r="BF1035" s="60"/>
      <c r="BG1035" s="60"/>
      <c r="BH1035" s="60"/>
      <c r="BI1035" s="60"/>
      <c r="BJ1035" s="60"/>
      <c r="BK1035" s="60"/>
      <c r="BL1035" s="60"/>
      <c r="BM1035" s="60"/>
      <c r="BN1035" s="81">
        <v>270</v>
      </c>
      <c r="BO1035" s="81"/>
      <c r="BP1035" s="81"/>
      <c r="BQ1035" s="81"/>
      <c r="BR1035" s="81"/>
      <c r="BS1035" s="81"/>
      <c r="BT1035" s="81"/>
      <c r="BU1035" s="81"/>
      <c r="BV1035" s="81"/>
      <c r="BW1035" s="81"/>
      <c r="BX1035" s="81"/>
      <c r="BY1035" s="80">
        <v>71701000</v>
      </c>
      <c r="BZ1035" s="76"/>
      <c r="CA1035" s="76"/>
      <c r="CB1035" s="76"/>
      <c r="CC1035" s="76"/>
      <c r="CD1035" s="76"/>
      <c r="CE1035" s="62" t="s">
        <v>80</v>
      </c>
      <c r="CF1035" s="62"/>
      <c r="CG1035" s="62"/>
      <c r="CH1035" s="62"/>
      <c r="CI1035" s="62"/>
      <c r="CJ1035" s="62"/>
      <c r="CK1035" s="62"/>
      <c r="CL1035" s="62"/>
      <c r="CM1035" s="62"/>
      <c r="CN1035" s="61">
        <v>5250000</v>
      </c>
      <c r="CO1035" s="61"/>
      <c r="CP1035" s="61"/>
      <c r="CQ1035" s="61"/>
      <c r="CR1035" s="61"/>
      <c r="CS1035" s="61"/>
      <c r="CT1035" s="61"/>
      <c r="CU1035" s="61"/>
      <c r="CV1035" s="61"/>
      <c r="CW1035" s="61"/>
      <c r="CX1035" s="61"/>
      <c r="CY1035" s="61"/>
      <c r="CZ1035" s="61"/>
      <c r="DA1035" s="61"/>
      <c r="DB1035" s="59" t="s">
        <v>638</v>
      </c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 t="s">
        <v>648</v>
      </c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62" t="s">
        <v>102</v>
      </c>
      <c r="EA1035" s="62"/>
      <c r="EB1035" s="62"/>
      <c r="EC1035" s="62"/>
      <c r="ED1035" s="62"/>
      <c r="EE1035" s="62"/>
      <c r="EF1035" s="62"/>
      <c r="EG1035" s="62"/>
      <c r="EH1035" s="62"/>
      <c r="EI1035" s="62"/>
      <c r="EJ1035" s="62"/>
      <c r="EK1035" s="62"/>
      <c r="EL1035" s="62" t="s">
        <v>103</v>
      </c>
      <c r="EM1035" s="62"/>
      <c r="EN1035" s="62"/>
      <c r="EO1035" s="62"/>
      <c r="EP1035" s="62"/>
      <c r="EQ1035" s="62"/>
      <c r="ER1035" s="62"/>
      <c r="ES1035" s="62"/>
      <c r="ET1035" s="62"/>
      <c r="EU1035" s="62"/>
      <c r="EV1035" s="62"/>
      <c r="EW1035" s="62"/>
      <c r="EX1035" s="62"/>
    </row>
    <row r="1036" spans="1:154" s="21" customFormat="1" ht="44.25" customHeight="1" x14ac:dyDescent="0.2">
      <c r="A1036" s="43" t="s">
        <v>1342</v>
      </c>
      <c r="B1036" s="44"/>
      <c r="C1036" s="44"/>
      <c r="D1036" s="44"/>
      <c r="E1036" s="45"/>
      <c r="F1036" s="76"/>
      <c r="G1036" s="76"/>
      <c r="H1036" s="76"/>
      <c r="I1036" s="76"/>
      <c r="J1036" s="76"/>
      <c r="K1036" s="76"/>
      <c r="L1036" s="76"/>
      <c r="M1036" s="76"/>
      <c r="N1036" s="76"/>
      <c r="O1036" s="59"/>
      <c r="P1036" s="59"/>
      <c r="Q1036" s="59"/>
      <c r="R1036" s="59"/>
      <c r="S1036" s="59"/>
      <c r="T1036" s="59"/>
      <c r="U1036" s="59"/>
      <c r="V1036" s="59"/>
      <c r="W1036" s="59"/>
      <c r="X1036" s="60" t="s">
        <v>337</v>
      </c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 t="s">
        <v>77</v>
      </c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84" t="s">
        <v>88</v>
      </c>
      <c r="AZ1036" s="84"/>
      <c r="BA1036" s="84"/>
      <c r="BB1036" s="84"/>
      <c r="BC1036" s="84"/>
      <c r="BD1036" s="84"/>
      <c r="BE1036" s="60" t="s">
        <v>89</v>
      </c>
      <c r="BF1036" s="60"/>
      <c r="BG1036" s="60"/>
      <c r="BH1036" s="60"/>
      <c r="BI1036" s="60"/>
      <c r="BJ1036" s="60"/>
      <c r="BK1036" s="60"/>
      <c r="BL1036" s="60"/>
      <c r="BM1036" s="60"/>
      <c r="BN1036" s="62">
        <v>231</v>
      </c>
      <c r="BO1036" s="62"/>
      <c r="BP1036" s="62"/>
      <c r="BQ1036" s="62"/>
      <c r="BR1036" s="62"/>
      <c r="BS1036" s="62"/>
      <c r="BT1036" s="62"/>
      <c r="BU1036" s="62"/>
      <c r="BV1036" s="62"/>
      <c r="BW1036" s="62"/>
      <c r="BX1036" s="62"/>
      <c r="BY1036" s="80">
        <v>71701000</v>
      </c>
      <c r="BZ1036" s="76"/>
      <c r="CA1036" s="76"/>
      <c r="CB1036" s="76"/>
      <c r="CC1036" s="76"/>
      <c r="CD1036" s="76"/>
      <c r="CE1036" s="62" t="s">
        <v>80</v>
      </c>
      <c r="CF1036" s="62"/>
      <c r="CG1036" s="62"/>
      <c r="CH1036" s="62"/>
      <c r="CI1036" s="62"/>
      <c r="CJ1036" s="62"/>
      <c r="CK1036" s="62"/>
      <c r="CL1036" s="62"/>
      <c r="CM1036" s="62"/>
      <c r="CN1036" s="61">
        <v>11962500</v>
      </c>
      <c r="CO1036" s="61"/>
      <c r="CP1036" s="61"/>
      <c r="CQ1036" s="61"/>
      <c r="CR1036" s="61"/>
      <c r="CS1036" s="61"/>
      <c r="CT1036" s="61"/>
      <c r="CU1036" s="61"/>
      <c r="CV1036" s="61"/>
      <c r="CW1036" s="61"/>
      <c r="CX1036" s="61"/>
      <c r="CY1036" s="61"/>
      <c r="CZ1036" s="61"/>
      <c r="DA1036" s="61"/>
      <c r="DB1036" s="59" t="s">
        <v>638</v>
      </c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 t="s">
        <v>648</v>
      </c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62" t="s">
        <v>102</v>
      </c>
      <c r="EA1036" s="62"/>
      <c r="EB1036" s="62"/>
      <c r="EC1036" s="62"/>
      <c r="ED1036" s="62"/>
      <c r="EE1036" s="62"/>
      <c r="EF1036" s="62"/>
      <c r="EG1036" s="62"/>
      <c r="EH1036" s="62"/>
      <c r="EI1036" s="62"/>
      <c r="EJ1036" s="62"/>
      <c r="EK1036" s="62"/>
      <c r="EL1036" s="62" t="s">
        <v>103</v>
      </c>
      <c r="EM1036" s="62"/>
      <c r="EN1036" s="62"/>
      <c r="EO1036" s="62"/>
      <c r="EP1036" s="62"/>
      <c r="EQ1036" s="62"/>
      <c r="ER1036" s="62"/>
      <c r="ES1036" s="62"/>
      <c r="ET1036" s="62"/>
      <c r="EU1036" s="62"/>
      <c r="EV1036" s="62"/>
      <c r="EW1036" s="62"/>
      <c r="EX1036" s="62"/>
    </row>
    <row r="1037" spans="1:154" s="21" customFormat="1" ht="44.25" customHeight="1" x14ac:dyDescent="0.2">
      <c r="A1037" s="43" t="s">
        <v>1343</v>
      </c>
      <c r="B1037" s="44"/>
      <c r="C1037" s="44"/>
      <c r="D1037" s="44"/>
      <c r="E1037" s="45"/>
      <c r="F1037" s="76"/>
      <c r="G1037" s="76"/>
      <c r="H1037" s="76"/>
      <c r="I1037" s="76"/>
      <c r="J1037" s="76"/>
      <c r="K1037" s="76"/>
      <c r="L1037" s="76"/>
      <c r="M1037" s="76"/>
      <c r="N1037" s="76"/>
      <c r="O1037" s="59"/>
      <c r="P1037" s="59"/>
      <c r="Q1037" s="59"/>
      <c r="R1037" s="59"/>
      <c r="S1037" s="59"/>
      <c r="T1037" s="59"/>
      <c r="U1037" s="59"/>
      <c r="V1037" s="59"/>
      <c r="W1037" s="59"/>
      <c r="X1037" s="60" t="s">
        <v>629</v>
      </c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 t="s">
        <v>77</v>
      </c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84" t="s">
        <v>78</v>
      </c>
      <c r="AZ1037" s="84"/>
      <c r="BA1037" s="84"/>
      <c r="BB1037" s="84"/>
      <c r="BC1037" s="84"/>
      <c r="BD1037" s="84"/>
      <c r="BE1037" s="60" t="s">
        <v>79</v>
      </c>
      <c r="BF1037" s="60"/>
      <c r="BG1037" s="60"/>
      <c r="BH1037" s="60"/>
      <c r="BI1037" s="60"/>
      <c r="BJ1037" s="60"/>
      <c r="BK1037" s="60"/>
      <c r="BL1037" s="60"/>
      <c r="BM1037" s="60"/>
      <c r="BN1037" s="62">
        <v>1</v>
      </c>
      <c r="BO1037" s="62"/>
      <c r="BP1037" s="62"/>
      <c r="BQ1037" s="62"/>
      <c r="BR1037" s="62"/>
      <c r="BS1037" s="62"/>
      <c r="BT1037" s="62"/>
      <c r="BU1037" s="62"/>
      <c r="BV1037" s="62"/>
      <c r="BW1037" s="62"/>
      <c r="BX1037" s="62"/>
      <c r="BY1037" s="80">
        <v>71701000</v>
      </c>
      <c r="BZ1037" s="76"/>
      <c r="CA1037" s="76"/>
      <c r="CB1037" s="76"/>
      <c r="CC1037" s="76"/>
      <c r="CD1037" s="76"/>
      <c r="CE1037" s="62" t="s">
        <v>80</v>
      </c>
      <c r="CF1037" s="62"/>
      <c r="CG1037" s="62"/>
      <c r="CH1037" s="62"/>
      <c r="CI1037" s="62"/>
      <c r="CJ1037" s="62"/>
      <c r="CK1037" s="62"/>
      <c r="CL1037" s="62"/>
      <c r="CM1037" s="62"/>
      <c r="CN1037" s="61">
        <v>300000</v>
      </c>
      <c r="CO1037" s="61"/>
      <c r="CP1037" s="61"/>
      <c r="CQ1037" s="61"/>
      <c r="CR1037" s="61"/>
      <c r="CS1037" s="61"/>
      <c r="CT1037" s="61"/>
      <c r="CU1037" s="61"/>
      <c r="CV1037" s="61"/>
      <c r="CW1037" s="61"/>
      <c r="CX1037" s="61"/>
      <c r="CY1037" s="61"/>
      <c r="CZ1037" s="61"/>
      <c r="DA1037" s="61"/>
      <c r="DB1037" s="59" t="s">
        <v>638</v>
      </c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 t="s">
        <v>648</v>
      </c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62" t="s">
        <v>86</v>
      </c>
      <c r="EA1037" s="62"/>
      <c r="EB1037" s="62"/>
      <c r="EC1037" s="62"/>
      <c r="ED1037" s="62"/>
      <c r="EE1037" s="62"/>
      <c r="EF1037" s="62"/>
      <c r="EG1037" s="62"/>
      <c r="EH1037" s="62"/>
      <c r="EI1037" s="62"/>
      <c r="EJ1037" s="62"/>
      <c r="EK1037" s="62"/>
      <c r="EL1037" s="62" t="s">
        <v>84</v>
      </c>
      <c r="EM1037" s="62"/>
      <c r="EN1037" s="62"/>
      <c r="EO1037" s="62"/>
      <c r="EP1037" s="62"/>
      <c r="EQ1037" s="62"/>
      <c r="ER1037" s="62"/>
      <c r="ES1037" s="62"/>
      <c r="ET1037" s="62"/>
      <c r="EU1037" s="62"/>
      <c r="EV1037" s="62"/>
      <c r="EW1037" s="62"/>
      <c r="EX1037" s="62"/>
    </row>
    <row r="1038" spans="1:154" s="21" customFormat="1" ht="42" customHeight="1" x14ac:dyDescent="0.2">
      <c r="A1038" s="43" t="s">
        <v>1344</v>
      </c>
      <c r="B1038" s="44"/>
      <c r="C1038" s="44"/>
      <c r="D1038" s="44"/>
      <c r="E1038" s="45"/>
      <c r="F1038" s="76"/>
      <c r="G1038" s="76"/>
      <c r="H1038" s="76"/>
      <c r="I1038" s="76"/>
      <c r="J1038" s="76"/>
      <c r="K1038" s="76"/>
      <c r="L1038" s="76"/>
      <c r="M1038" s="76"/>
      <c r="N1038" s="76"/>
      <c r="O1038" s="59"/>
      <c r="P1038" s="59"/>
      <c r="Q1038" s="59"/>
      <c r="R1038" s="59"/>
      <c r="S1038" s="59"/>
      <c r="T1038" s="59"/>
      <c r="U1038" s="59"/>
      <c r="V1038" s="59"/>
      <c r="W1038" s="59"/>
      <c r="X1038" s="60" t="s">
        <v>559</v>
      </c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 t="s">
        <v>77</v>
      </c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84" t="s">
        <v>94</v>
      </c>
      <c r="AZ1038" s="84"/>
      <c r="BA1038" s="84"/>
      <c r="BB1038" s="84"/>
      <c r="BC1038" s="84"/>
      <c r="BD1038" s="84"/>
      <c r="BE1038" s="60" t="s">
        <v>95</v>
      </c>
      <c r="BF1038" s="60"/>
      <c r="BG1038" s="60"/>
      <c r="BH1038" s="60"/>
      <c r="BI1038" s="60"/>
      <c r="BJ1038" s="60"/>
      <c r="BK1038" s="60"/>
      <c r="BL1038" s="60"/>
      <c r="BM1038" s="60"/>
      <c r="BN1038" s="62">
        <f>24+15+120+3+48</f>
        <v>210</v>
      </c>
      <c r="BO1038" s="62"/>
      <c r="BP1038" s="62"/>
      <c r="BQ1038" s="62"/>
      <c r="BR1038" s="62"/>
      <c r="BS1038" s="62"/>
      <c r="BT1038" s="62"/>
      <c r="BU1038" s="62"/>
      <c r="BV1038" s="62"/>
      <c r="BW1038" s="62"/>
      <c r="BX1038" s="62"/>
      <c r="BY1038" s="76" t="s">
        <v>22</v>
      </c>
      <c r="BZ1038" s="76"/>
      <c r="CA1038" s="76"/>
      <c r="CB1038" s="76"/>
      <c r="CC1038" s="76"/>
      <c r="CD1038" s="76"/>
      <c r="CE1038" s="62" t="s">
        <v>80</v>
      </c>
      <c r="CF1038" s="62"/>
      <c r="CG1038" s="62"/>
      <c r="CH1038" s="62"/>
      <c r="CI1038" s="62"/>
      <c r="CJ1038" s="62"/>
      <c r="CK1038" s="62"/>
      <c r="CL1038" s="62"/>
      <c r="CM1038" s="62"/>
      <c r="CN1038" s="85">
        <v>2000000</v>
      </c>
      <c r="CO1038" s="85"/>
      <c r="CP1038" s="85"/>
      <c r="CQ1038" s="85"/>
      <c r="CR1038" s="85"/>
      <c r="CS1038" s="85"/>
      <c r="CT1038" s="85"/>
      <c r="CU1038" s="85"/>
      <c r="CV1038" s="85"/>
      <c r="CW1038" s="85"/>
      <c r="CX1038" s="85"/>
      <c r="CY1038" s="85"/>
      <c r="CZ1038" s="85"/>
      <c r="DA1038" s="85"/>
      <c r="DB1038" s="59" t="s">
        <v>639</v>
      </c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 t="s">
        <v>649</v>
      </c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86" t="s">
        <v>102</v>
      </c>
      <c r="EA1038" s="86"/>
      <c r="EB1038" s="86"/>
      <c r="EC1038" s="86"/>
      <c r="ED1038" s="86"/>
      <c r="EE1038" s="86"/>
      <c r="EF1038" s="86"/>
      <c r="EG1038" s="86"/>
      <c r="EH1038" s="86"/>
      <c r="EI1038" s="86"/>
      <c r="EJ1038" s="86"/>
      <c r="EK1038" s="86"/>
      <c r="EL1038" s="62" t="s">
        <v>103</v>
      </c>
      <c r="EM1038" s="62"/>
      <c r="EN1038" s="62"/>
      <c r="EO1038" s="62"/>
      <c r="EP1038" s="62"/>
      <c r="EQ1038" s="62"/>
      <c r="ER1038" s="62"/>
      <c r="ES1038" s="62"/>
      <c r="ET1038" s="62"/>
      <c r="EU1038" s="62"/>
      <c r="EV1038" s="62"/>
      <c r="EW1038" s="62"/>
      <c r="EX1038" s="62"/>
    </row>
    <row r="1039" spans="1:154" s="21" customFormat="1" ht="42" customHeight="1" x14ac:dyDescent="0.2">
      <c r="A1039" s="43" t="s">
        <v>1345</v>
      </c>
      <c r="B1039" s="44"/>
      <c r="C1039" s="44"/>
      <c r="D1039" s="44"/>
      <c r="E1039" s="45"/>
      <c r="F1039" s="76"/>
      <c r="G1039" s="76"/>
      <c r="H1039" s="76"/>
      <c r="I1039" s="76"/>
      <c r="J1039" s="76"/>
      <c r="K1039" s="76"/>
      <c r="L1039" s="76"/>
      <c r="M1039" s="76"/>
      <c r="N1039" s="76"/>
      <c r="O1039" s="59"/>
      <c r="P1039" s="59"/>
      <c r="Q1039" s="59"/>
      <c r="R1039" s="59"/>
      <c r="S1039" s="59"/>
      <c r="T1039" s="59"/>
      <c r="U1039" s="59"/>
      <c r="V1039" s="59"/>
      <c r="W1039" s="59"/>
      <c r="X1039" s="60" t="s">
        <v>617</v>
      </c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 t="s">
        <v>77</v>
      </c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84" t="s">
        <v>94</v>
      </c>
      <c r="AZ1039" s="84"/>
      <c r="BA1039" s="84"/>
      <c r="BB1039" s="84"/>
      <c r="BC1039" s="84"/>
      <c r="BD1039" s="84"/>
      <c r="BE1039" s="60" t="s">
        <v>95</v>
      </c>
      <c r="BF1039" s="60"/>
      <c r="BG1039" s="60"/>
      <c r="BH1039" s="60"/>
      <c r="BI1039" s="60"/>
      <c r="BJ1039" s="60"/>
      <c r="BK1039" s="60"/>
      <c r="BL1039" s="60"/>
      <c r="BM1039" s="60"/>
      <c r="BN1039" s="58">
        <v>300</v>
      </c>
      <c r="BO1039" s="62"/>
      <c r="BP1039" s="62"/>
      <c r="BQ1039" s="62"/>
      <c r="BR1039" s="62"/>
      <c r="BS1039" s="62"/>
      <c r="BT1039" s="62"/>
      <c r="BU1039" s="62"/>
      <c r="BV1039" s="62"/>
      <c r="BW1039" s="62"/>
      <c r="BX1039" s="62"/>
      <c r="BY1039" s="76" t="s">
        <v>22</v>
      </c>
      <c r="BZ1039" s="76"/>
      <c r="CA1039" s="76"/>
      <c r="CB1039" s="76"/>
      <c r="CC1039" s="76"/>
      <c r="CD1039" s="76"/>
      <c r="CE1039" s="62" t="s">
        <v>80</v>
      </c>
      <c r="CF1039" s="62"/>
      <c r="CG1039" s="62"/>
      <c r="CH1039" s="62"/>
      <c r="CI1039" s="62"/>
      <c r="CJ1039" s="62"/>
      <c r="CK1039" s="62"/>
      <c r="CL1039" s="62"/>
      <c r="CM1039" s="62"/>
      <c r="CN1039" s="85">
        <v>19810750</v>
      </c>
      <c r="CO1039" s="85"/>
      <c r="CP1039" s="85"/>
      <c r="CQ1039" s="85"/>
      <c r="CR1039" s="85"/>
      <c r="CS1039" s="85"/>
      <c r="CT1039" s="85"/>
      <c r="CU1039" s="85"/>
      <c r="CV1039" s="85"/>
      <c r="CW1039" s="85"/>
      <c r="CX1039" s="85"/>
      <c r="CY1039" s="85"/>
      <c r="CZ1039" s="85"/>
      <c r="DA1039" s="85"/>
      <c r="DB1039" s="59" t="s">
        <v>639</v>
      </c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 t="s">
        <v>649</v>
      </c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86" t="s">
        <v>102</v>
      </c>
      <c r="EA1039" s="86"/>
      <c r="EB1039" s="86"/>
      <c r="EC1039" s="86"/>
      <c r="ED1039" s="86"/>
      <c r="EE1039" s="86"/>
      <c r="EF1039" s="86"/>
      <c r="EG1039" s="86"/>
      <c r="EH1039" s="86"/>
      <c r="EI1039" s="86"/>
      <c r="EJ1039" s="86"/>
      <c r="EK1039" s="86"/>
      <c r="EL1039" s="62" t="s">
        <v>103</v>
      </c>
      <c r="EM1039" s="62"/>
      <c r="EN1039" s="62"/>
      <c r="EO1039" s="62"/>
      <c r="EP1039" s="62"/>
      <c r="EQ1039" s="62"/>
      <c r="ER1039" s="62"/>
      <c r="ES1039" s="62"/>
      <c r="ET1039" s="62"/>
      <c r="EU1039" s="62"/>
      <c r="EV1039" s="62"/>
      <c r="EW1039" s="62"/>
      <c r="EX1039" s="62"/>
    </row>
    <row r="1040" spans="1:154" s="21" customFormat="1" ht="42" customHeight="1" x14ac:dyDescent="0.2">
      <c r="A1040" s="43" t="s">
        <v>1346</v>
      </c>
      <c r="B1040" s="44"/>
      <c r="C1040" s="44"/>
      <c r="D1040" s="44"/>
      <c r="E1040" s="45"/>
      <c r="F1040" s="76"/>
      <c r="G1040" s="76"/>
      <c r="H1040" s="76"/>
      <c r="I1040" s="76"/>
      <c r="J1040" s="76"/>
      <c r="K1040" s="76"/>
      <c r="L1040" s="76"/>
      <c r="M1040" s="76"/>
      <c r="N1040" s="76"/>
      <c r="O1040" s="59"/>
      <c r="P1040" s="59"/>
      <c r="Q1040" s="59"/>
      <c r="R1040" s="59"/>
      <c r="S1040" s="59"/>
      <c r="T1040" s="59"/>
      <c r="U1040" s="59"/>
      <c r="V1040" s="59"/>
      <c r="W1040" s="59"/>
      <c r="X1040" s="60" t="s">
        <v>556</v>
      </c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 t="s">
        <v>77</v>
      </c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84" t="s">
        <v>78</v>
      </c>
      <c r="AZ1040" s="84"/>
      <c r="BA1040" s="84"/>
      <c r="BB1040" s="84"/>
      <c r="BC1040" s="84"/>
      <c r="BD1040" s="84"/>
      <c r="BE1040" s="60" t="s">
        <v>79</v>
      </c>
      <c r="BF1040" s="60"/>
      <c r="BG1040" s="60"/>
      <c r="BH1040" s="60"/>
      <c r="BI1040" s="60"/>
      <c r="BJ1040" s="60"/>
      <c r="BK1040" s="60"/>
      <c r="BL1040" s="60"/>
      <c r="BM1040" s="60"/>
      <c r="BN1040" s="59" t="s">
        <v>74</v>
      </c>
      <c r="BO1040" s="62"/>
      <c r="BP1040" s="62"/>
      <c r="BQ1040" s="62"/>
      <c r="BR1040" s="62"/>
      <c r="BS1040" s="62"/>
      <c r="BT1040" s="62"/>
      <c r="BU1040" s="62"/>
      <c r="BV1040" s="62"/>
      <c r="BW1040" s="62"/>
      <c r="BX1040" s="62"/>
      <c r="BY1040" s="76" t="s">
        <v>22</v>
      </c>
      <c r="BZ1040" s="76"/>
      <c r="CA1040" s="76"/>
      <c r="CB1040" s="76"/>
      <c r="CC1040" s="76"/>
      <c r="CD1040" s="76"/>
      <c r="CE1040" s="62" t="s">
        <v>80</v>
      </c>
      <c r="CF1040" s="62"/>
      <c r="CG1040" s="62"/>
      <c r="CH1040" s="62"/>
      <c r="CI1040" s="62"/>
      <c r="CJ1040" s="62"/>
      <c r="CK1040" s="62"/>
      <c r="CL1040" s="62"/>
      <c r="CM1040" s="62"/>
      <c r="CN1040" s="85">
        <v>8574148</v>
      </c>
      <c r="CO1040" s="85"/>
      <c r="CP1040" s="85"/>
      <c r="CQ1040" s="85"/>
      <c r="CR1040" s="85"/>
      <c r="CS1040" s="85"/>
      <c r="CT1040" s="85"/>
      <c r="CU1040" s="85"/>
      <c r="CV1040" s="85"/>
      <c r="CW1040" s="85"/>
      <c r="CX1040" s="85"/>
      <c r="CY1040" s="85"/>
      <c r="CZ1040" s="85"/>
      <c r="DA1040" s="85"/>
      <c r="DB1040" s="59" t="s">
        <v>639</v>
      </c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 t="s">
        <v>649</v>
      </c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86" t="s">
        <v>102</v>
      </c>
      <c r="EA1040" s="86"/>
      <c r="EB1040" s="86"/>
      <c r="EC1040" s="86"/>
      <c r="ED1040" s="86"/>
      <c r="EE1040" s="86"/>
      <c r="EF1040" s="86"/>
      <c r="EG1040" s="86"/>
      <c r="EH1040" s="86"/>
      <c r="EI1040" s="86"/>
      <c r="EJ1040" s="86"/>
      <c r="EK1040" s="86"/>
      <c r="EL1040" s="62" t="s">
        <v>103</v>
      </c>
      <c r="EM1040" s="62"/>
      <c r="EN1040" s="62"/>
      <c r="EO1040" s="62"/>
      <c r="EP1040" s="62"/>
      <c r="EQ1040" s="62"/>
      <c r="ER1040" s="62"/>
      <c r="ES1040" s="62"/>
      <c r="ET1040" s="62"/>
      <c r="EU1040" s="62"/>
      <c r="EV1040" s="62"/>
      <c r="EW1040" s="62"/>
      <c r="EX1040" s="62"/>
    </row>
    <row r="1041" spans="1:154" s="21" customFormat="1" ht="42" customHeight="1" x14ac:dyDescent="0.2">
      <c r="A1041" s="43" t="s">
        <v>1347</v>
      </c>
      <c r="B1041" s="44"/>
      <c r="C1041" s="44"/>
      <c r="D1041" s="44"/>
      <c r="E1041" s="45"/>
      <c r="F1041" s="76"/>
      <c r="G1041" s="76"/>
      <c r="H1041" s="76"/>
      <c r="I1041" s="76"/>
      <c r="J1041" s="76"/>
      <c r="K1041" s="76"/>
      <c r="L1041" s="76"/>
      <c r="M1041" s="76"/>
      <c r="N1041" s="76"/>
      <c r="O1041" s="59"/>
      <c r="P1041" s="59"/>
      <c r="Q1041" s="59"/>
      <c r="R1041" s="59"/>
      <c r="S1041" s="59"/>
      <c r="T1041" s="59"/>
      <c r="U1041" s="59"/>
      <c r="V1041" s="59"/>
      <c r="W1041" s="59"/>
      <c r="X1041" s="60" t="s">
        <v>618</v>
      </c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 t="s">
        <v>77</v>
      </c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84" t="s">
        <v>94</v>
      </c>
      <c r="AZ1041" s="84"/>
      <c r="BA1041" s="84"/>
      <c r="BB1041" s="84"/>
      <c r="BC1041" s="84"/>
      <c r="BD1041" s="84"/>
      <c r="BE1041" s="60" t="s">
        <v>95</v>
      </c>
      <c r="BF1041" s="60"/>
      <c r="BG1041" s="60"/>
      <c r="BH1041" s="60"/>
      <c r="BI1041" s="60"/>
      <c r="BJ1041" s="60"/>
      <c r="BK1041" s="60"/>
      <c r="BL1041" s="60"/>
      <c r="BM1041" s="60"/>
      <c r="BN1041" s="59" t="s">
        <v>177</v>
      </c>
      <c r="BO1041" s="62"/>
      <c r="BP1041" s="62"/>
      <c r="BQ1041" s="62"/>
      <c r="BR1041" s="62"/>
      <c r="BS1041" s="62"/>
      <c r="BT1041" s="62"/>
      <c r="BU1041" s="62"/>
      <c r="BV1041" s="62"/>
      <c r="BW1041" s="62"/>
      <c r="BX1041" s="62"/>
      <c r="BY1041" s="76" t="s">
        <v>22</v>
      </c>
      <c r="BZ1041" s="76"/>
      <c r="CA1041" s="76"/>
      <c r="CB1041" s="76"/>
      <c r="CC1041" s="76"/>
      <c r="CD1041" s="76"/>
      <c r="CE1041" s="62" t="s">
        <v>80</v>
      </c>
      <c r="CF1041" s="62"/>
      <c r="CG1041" s="62"/>
      <c r="CH1041" s="62"/>
      <c r="CI1041" s="62"/>
      <c r="CJ1041" s="62"/>
      <c r="CK1041" s="62"/>
      <c r="CL1041" s="62"/>
      <c r="CM1041" s="62"/>
      <c r="CN1041" s="85">
        <v>6402000</v>
      </c>
      <c r="CO1041" s="85"/>
      <c r="CP1041" s="85"/>
      <c r="CQ1041" s="85"/>
      <c r="CR1041" s="85"/>
      <c r="CS1041" s="85"/>
      <c r="CT1041" s="85"/>
      <c r="CU1041" s="85"/>
      <c r="CV1041" s="85"/>
      <c r="CW1041" s="85"/>
      <c r="CX1041" s="85"/>
      <c r="CY1041" s="85"/>
      <c r="CZ1041" s="85"/>
      <c r="DA1041" s="85"/>
      <c r="DB1041" s="59" t="s">
        <v>639</v>
      </c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 t="s">
        <v>649</v>
      </c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62" t="s">
        <v>102</v>
      </c>
      <c r="EA1041" s="62"/>
      <c r="EB1041" s="62"/>
      <c r="EC1041" s="62"/>
      <c r="ED1041" s="62"/>
      <c r="EE1041" s="62"/>
      <c r="EF1041" s="62"/>
      <c r="EG1041" s="62"/>
      <c r="EH1041" s="62"/>
      <c r="EI1041" s="62"/>
      <c r="EJ1041" s="62"/>
      <c r="EK1041" s="62"/>
      <c r="EL1041" s="62" t="s">
        <v>103</v>
      </c>
      <c r="EM1041" s="62"/>
      <c r="EN1041" s="62"/>
      <c r="EO1041" s="62"/>
      <c r="EP1041" s="62"/>
      <c r="EQ1041" s="62"/>
      <c r="ER1041" s="62"/>
      <c r="ES1041" s="62"/>
      <c r="ET1041" s="62"/>
      <c r="EU1041" s="62"/>
      <c r="EV1041" s="62"/>
      <c r="EW1041" s="62"/>
      <c r="EX1041" s="62"/>
    </row>
    <row r="1042" spans="1:154" s="21" customFormat="1" ht="42" customHeight="1" x14ac:dyDescent="0.2">
      <c r="A1042" s="43" t="s">
        <v>1348</v>
      </c>
      <c r="B1042" s="44"/>
      <c r="C1042" s="44"/>
      <c r="D1042" s="44"/>
      <c r="E1042" s="45"/>
      <c r="F1042" s="76"/>
      <c r="G1042" s="76"/>
      <c r="H1042" s="76"/>
      <c r="I1042" s="76"/>
      <c r="J1042" s="76"/>
      <c r="K1042" s="76"/>
      <c r="L1042" s="76"/>
      <c r="M1042" s="76"/>
      <c r="N1042" s="76"/>
      <c r="O1042" s="59"/>
      <c r="P1042" s="59"/>
      <c r="Q1042" s="59"/>
      <c r="R1042" s="59"/>
      <c r="S1042" s="59"/>
      <c r="T1042" s="59"/>
      <c r="U1042" s="59"/>
      <c r="V1042" s="59"/>
      <c r="W1042" s="59"/>
      <c r="X1042" s="60" t="s">
        <v>546</v>
      </c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 t="s">
        <v>77</v>
      </c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84" t="s">
        <v>94</v>
      </c>
      <c r="AZ1042" s="84"/>
      <c r="BA1042" s="84"/>
      <c r="BB1042" s="84"/>
      <c r="BC1042" s="84"/>
      <c r="BD1042" s="84"/>
      <c r="BE1042" s="60" t="s">
        <v>95</v>
      </c>
      <c r="BF1042" s="60"/>
      <c r="BG1042" s="60"/>
      <c r="BH1042" s="60"/>
      <c r="BI1042" s="60"/>
      <c r="BJ1042" s="60"/>
      <c r="BK1042" s="60"/>
      <c r="BL1042" s="60"/>
      <c r="BM1042" s="60"/>
      <c r="BN1042" s="80">
        <f>12+4</f>
        <v>16</v>
      </c>
      <c r="BO1042" s="81"/>
      <c r="BP1042" s="81"/>
      <c r="BQ1042" s="81"/>
      <c r="BR1042" s="81"/>
      <c r="BS1042" s="81"/>
      <c r="BT1042" s="81"/>
      <c r="BU1042" s="81"/>
      <c r="BV1042" s="81"/>
      <c r="BW1042" s="81"/>
      <c r="BX1042" s="81"/>
      <c r="BY1042" s="76" t="s">
        <v>22</v>
      </c>
      <c r="BZ1042" s="76"/>
      <c r="CA1042" s="76"/>
      <c r="CB1042" s="76"/>
      <c r="CC1042" s="76"/>
      <c r="CD1042" s="76"/>
      <c r="CE1042" s="62" t="s">
        <v>80</v>
      </c>
      <c r="CF1042" s="62"/>
      <c r="CG1042" s="62"/>
      <c r="CH1042" s="62"/>
      <c r="CI1042" s="62"/>
      <c r="CJ1042" s="62"/>
      <c r="CK1042" s="62"/>
      <c r="CL1042" s="62"/>
      <c r="CM1042" s="62"/>
      <c r="CN1042" s="85">
        <v>2656500</v>
      </c>
      <c r="CO1042" s="85"/>
      <c r="CP1042" s="85"/>
      <c r="CQ1042" s="85"/>
      <c r="CR1042" s="85"/>
      <c r="CS1042" s="85"/>
      <c r="CT1042" s="85"/>
      <c r="CU1042" s="85"/>
      <c r="CV1042" s="85"/>
      <c r="CW1042" s="85"/>
      <c r="CX1042" s="85"/>
      <c r="CY1042" s="85"/>
      <c r="CZ1042" s="85"/>
      <c r="DA1042" s="85"/>
      <c r="DB1042" s="59" t="s">
        <v>639</v>
      </c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 t="s">
        <v>649</v>
      </c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62" t="s">
        <v>102</v>
      </c>
      <c r="EA1042" s="62"/>
      <c r="EB1042" s="62"/>
      <c r="EC1042" s="62"/>
      <c r="ED1042" s="62"/>
      <c r="EE1042" s="62"/>
      <c r="EF1042" s="62"/>
      <c r="EG1042" s="62"/>
      <c r="EH1042" s="62"/>
      <c r="EI1042" s="62"/>
      <c r="EJ1042" s="62"/>
      <c r="EK1042" s="62"/>
      <c r="EL1042" s="62" t="s">
        <v>103</v>
      </c>
      <c r="EM1042" s="62"/>
      <c r="EN1042" s="62"/>
      <c r="EO1042" s="62"/>
      <c r="EP1042" s="62"/>
      <c r="EQ1042" s="62"/>
      <c r="ER1042" s="62"/>
      <c r="ES1042" s="62"/>
      <c r="ET1042" s="62"/>
      <c r="EU1042" s="62"/>
      <c r="EV1042" s="62"/>
      <c r="EW1042" s="62"/>
      <c r="EX1042" s="62"/>
    </row>
    <row r="1043" spans="1:154" s="21" customFormat="1" ht="42" customHeight="1" x14ac:dyDescent="0.2">
      <c r="A1043" s="43" t="s">
        <v>1350</v>
      </c>
      <c r="B1043" s="44"/>
      <c r="C1043" s="44"/>
      <c r="D1043" s="44"/>
      <c r="E1043" s="45"/>
      <c r="F1043" s="76"/>
      <c r="G1043" s="76"/>
      <c r="H1043" s="76"/>
      <c r="I1043" s="76"/>
      <c r="J1043" s="76"/>
      <c r="K1043" s="76"/>
      <c r="L1043" s="76"/>
      <c r="M1043" s="76"/>
      <c r="N1043" s="76"/>
      <c r="O1043" s="59"/>
      <c r="P1043" s="59"/>
      <c r="Q1043" s="59"/>
      <c r="R1043" s="59"/>
      <c r="S1043" s="59"/>
      <c r="T1043" s="59"/>
      <c r="U1043" s="59"/>
      <c r="V1043" s="59"/>
      <c r="W1043" s="59"/>
      <c r="X1043" s="60" t="s">
        <v>559</v>
      </c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 t="s">
        <v>77</v>
      </c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84" t="s">
        <v>94</v>
      </c>
      <c r="AZ1043" s="84"/>
      <c r="BA1043" s="84"/>
      <c r="BB1043" s="84"/>
      <c r="BC1043" s="84"/>
      <c r="BD1043" s="84"/>
      <c r="BE1043" s="60" t="s">
        <v>95</v>
      </c>
      <c r="BF1043" s="60"/>
      <c r="BG1043" s="60"/>
      <c r="BH1043" s="60"/>
      <c r="BI1043" s="60"/>
      <c r="BJ1043" s="60"/>
      <c r="BK1043" s="60"/>
      <c r="BL1043" s="60"/>
      <c r="BM1043" s="60"/>
      <c r="BN1043" s="62">
        <f>24+15+120+3+48</f>
        <v>210</v>
      </c>
      <c r="BO1043" s="62"/>
      <c r="BP1043" s="62"/>
      <c r="BQ1043" s="62"/>
      <c r="BR1043" s="62"/>
      <c r="BS1043" s="62"/>
      <c r="BT1043" s="62"/>
      <c r="BU1043" s="62"/>
      <c r="BV1043" s="62"/>
      <c r="BW1043" s="62"/>
      <c r="BX1043" s="62"/>
      <c r="BY1043" s="76" t="s">
        <v>22</v>
      </c>
      <c r="BZ1043" s="76"/>
      <c r="CA1043" s="76"/>
      <c r="CB1043" s="76"/>
      <c r="CC1043" s="76"/>
      <c r="CD1043" s="76"/>
      <c r="CE1043" s="62" t="s">
        <v>80</v>
      </c>
      <c r="CF1043" s="62"/>
      <c r="CG1043" s="62"/>
      <c r="CH1043" s="62"/>
      <c r="CI1043" s="62"/>
      <c r="CJ1043" s="62"/>
      <c r="CK1043" s="62"/>
      <c r="CL1043" s="62"/>
      <c r="CM1043" s="62"/>
      <c r="CN1043" s="85">
        <v>2000000</v>
      </c>
      <c r="CO1043" s="85"/>
      <c r="CP1043" s="85"/>
      <c r="CQ1043" s="85"/>
      <c r="CR1043" s="85"/>
      <c r="CS1043" s="85"/>
      <c r="CT1043" s="85"/>
      <c r="CU1043" s="85"/>
      <c r="CV1043" s="85"/>
      <c r="CW1043" s="85"/>
      <c r="CX1043" s="85"/>
      <c r="CY1043" s="85"/>
      <c r="CZ1043" s="85"/>
      <c r="DA1043" s="85"/>
      <c r="DB1043" s="59" t="s">
        <v>639</v>
      </c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 t="s">
        <v>649</v>
      </c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62" t="s">
        <v>102</v>
      </c>
      <c r="EA1043" s="62"/>
      <c r="EB1043" s="62"/>
      <c r="EC1043" s="62"/>
      <c r="ED1043" s="62"/>
      <c r="EE1043" s="62"/>
      <c r="EF1043" s="62"/>
      <c r="EG1043" s="62"/>
      <c r="EH1043" s="62"/>
      <c r="EI1043" s="62"/>
      <c r="EJ1043" s="62"/>
      <c r="EK1043" s="62"/>
      <c r="EL1043" s="62" t="s">
        <v>103</v>
      </c>
      <c r="EM1043" s="62"/>
      <c r="EN1043" s="62"/>
      <c r="EO1043" s="62"/>
      <c r="EP1043" s="62"/>
      <c r="EQ1043" s="62"/>
      <c r="ER1043" s="62"/>
      <c r="ES1043" s="62"/>
      <c r="ET1043" s="62"/>
      <c r="EU1043" s="62"/>
      <c r="EV1043" s="62"/>
      <c r="EW1043" s="62"/>
      <c r="EX1043" s="62"/>
    </row>
    <row r="1044" spans="1:154" s="21" customFormat="1" ht="42" customHeight="1" x14ac:dyDescent="0.2">
      <c r="A1044" s="43" t="s">
        <v>1351</v>
      </c>
      <c r="B1044" s="44"/>
      <c r="C1044" s="44"/>
      <c r="D1044" s="44"/>
      <c r="E1044" s="45"/>
      <c r="F1044" s="76"/>
      <c r="G1044" s="76"/>
      <c r="H1044" s="76"/>
      <c r="I1044" s="76"/>
      <c r="J1044" s="76"/>
      <c r="K1044" s="76"/>
      <c r="L1044" s="76"/>
      <c r="M1044" s="76"/>
      <c r="N1044" s="76"/>
      <c r="O1044" s="59"/>
      <c r="P1044" s="59"/>
      <c r="Q1044" s="59"/>
      <c r="R1044" s="59"/>
      <c r="S1044" s="59"/>
      <c r="T1044" s="59"/>
      <c r="U1044" s="59"/>
      <c r="V1044" s="59"/>
      <c r="W1044" s="59"/>
      <c r="X1044" s="60" t="s">
        <v>617</v>
      </c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 t="s">
        <v>77</v>
      </c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84" t="s">
        <v>94</v>
      </c>
      <c r="AZ1044" s="84"/>
      <c r="BA1044" s="84"/>
      <c r="BB1044" s="84"/>
      <c r="BC1044" s="84"/>
      <c r="BD1044" s="84"/>
      <c r="BE1044" s="60" t="s">
        <v>95</v>
      </c>
      <c r="BF1044" s="60"/>
      <c r="BG1044" s="60"/>
      <c r="BH1044" s="60"/>
      <c r="BI1044" s="60"/>
      <c r="BJ1044" s="60"/>
      <c r="BK1044" s="60"/>
      <c r="BL1044" s="60"/>
      <c r="BM1044" s="60"/>
      <c r="BN1044" s="58">
        <v>300</v>
      </c>
      <c r="BO1044" s="62"/>
      <c r="BP1044" s="62"/>
      <c r="BQ1044" s="62"/>
      <c r="BR1044" s="62"/>
      <c r="BS1044" s="62"/>
      <c r="BT1044" s="62"/>
      <c r="BU1044" s="62"/>
      <c r="BV1044" s="62"/>
      <c r="BW1044" s="62"/>
      <c r="BX1044" s="62"/>
      <c r="BY1044" s="76" t="s">
        <v>22</v>
      </c>
      <c r="BZ1044" s="76"/>
      <c r="CA1044" s="76"/>
      <c r="CB1044" s="76"/>
      <c r="CC1044" s="76"/>
      <c r="CD1044" s="76"/>
      <c r="CE1044" s="62" t="s">
        <v>80</v>
      </c>
      <c r="CF1044" s="62"/>
      <c r="CG1044" s="62"/>
      <c r="CH1044" s="62"/>
      <c r="CI1044" s="62"/>
      <c r="CJ1044" s="62"/>
      <c r="CK1044" s="62"/>
      <c r="CL1044" s="62"/>
      <c r="CM1044" s="62"/>
      <c r="CN1044" s="85">
        <v>19810750</v>
      </c>
      <c r="CO1044" s="85"/>
      <c r="CP1044" s="85"/>
      <c r="CQ1044" s="85"/>
      <c r="CR1044" s="85"/>
      <c r="CS1044" s="85"/>
      <c r="CT1044" s="85"/>
      <c r="CU1044" s="85"/>
      <c r="CV1044" s="85"/>
      <c r="CW1044" s="85"/>
      <c r="CX1044" s="85"/>
      <c r="CY1044" s="85"/>
      <c r="CZ1044" s="85"/>
      <c r="DA1044" s="85"/>
      <c r="DB1044" s="59" t="s">
        <v>639</v>
      </c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 t="s">
        <v>649</v>
      </c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62" t="s">
        <v>102</v>
      </c>
      <c r="EA1044" s="62"/>
      <c r="EB1044" s="62"/>
      <c r="EC1044" s="62"/>
      <c r="ED1044" s="62"/>
      <c r="EE1044" s="62"/>
      <c r="EF1044" s="62"/>
      <c r="EG1044" s="62"/>
      <c r="EH1044" s="62"/>
      <c r="EI1044" s="62"/>
      <c r="EJ1044" s="62"/>
      <c r="EK1044" s="62"/>
      <c r="EL1044" s="62" t="s">
        <v>103</v>
      </c>
      <c r="EM1044" s="62"/>
      <c r="EN1044" s="62"/>
      <c r="EO1044" s="62"/>
      <c r="EP1044" s="62"/>
      <c r="EQ1044" s="62"/>
      <c r="ER1044" s="62"/>
      <c r="ES1044" s="62"/>
      <c r="ET1044" s="62"/>
      <c r="EU1044" s="62"/>
      <c r="EV1044" s="62"/>
      <c r="EW1044" s="62"/>
      <c r="EX1044" s="62"/>
    </row>
    <row r="1045" spans="1:154" s="21" customFormat="1" ht="53.25" customHeight="1" x14ac:dyDescent="0.2">
      <c r="A1045" s="43" t="s">
        <v>1354</v>
      </c>
      <c r="B1045" s="44"/>
      <c r="C1045" s="44"/>
      <c r="D1045" s="44"/>
      <c r="E1045" s="45"/>
      <c r="F1045" s="76"/>
      <c r="G1045" s="76"/>
      <c r="H1045" s="76"/>
      <c r="I1045" s="76"/>
      <c r="J1045" s="76"/>
      <c r="K1045" s="76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60" t="s">
        <v>556</v>
      </c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 t="s">
        <v>77</v>
      </c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84" t="s">
        <v>78</v>
      </c>
      <c r="AZ1045" s="84"/>
      <c r="BA1045" s="84"/>
      <c r="BB1045" s="84"/>
      <c r="BC1045" s="84"/>
      <c r="BD1045" s="84"/>
      <c r="BE1045" s="60" t="s">
        <v>79</v>
      </c>
      <c r="BF1045" s="60"/>
      <c r="BG1045" s="60"/>
      <c r="BH1045" s="60"/>
      <c r="BI1045" s="60"/>
      <c r="BJ1045" s="60"/>
      <c r="BK1045" s="60"/>
      <c r="BL1045" s="60"/>
      <c r="BM1045" s="60"/>
      <c r="BN1045" s="59" t="s">
        <v>74</v>
      </c>
      <c r="BO1045" s="62"/>
      <c r="BP1045" s="62"/>
      <c r="BQ1045" s="62"/>
      <c r="BR1045" s="62"/>
      <c r="BS1045" s="62"/>
      <c r="BT1045" s="62"/>
      <c r="BU1045" s="62"/>
      <c r="BV1045" s="62"/>
      <c r="BW1045" s="62"/>
      <c r="BX1045" s="62"/>
      <c r="BY1045" s="76" t="s">
        <v>22</v>
      </c>
      <c r="BZ1045" s="76"/>
      <c r="CA1045" s="76"/>
      <c r="CB1045" s="76"/>
      <c r="CC1045" s="76"/>
      <c r="CD1045" s="76"/>
      <c r="CE1045" s="62" t="s">
        <v>80</v>
      </c>
      <c r="CF1045" s="62"/>
      <c r="CG1045" s="62"/>
      <c r="CH1045" s="62"/>
      <c r="CI1045" s="62"/>
      <c r="CJ1045" s="62"/>
      <c r="CK1045" s="62"/>
      <c r="CL1045" s="62"/>
      <c r="CM1045" s="62"/>
      <c r="CN1045" s="85">
        <v>8574148</v>
      </c>
      <c r="CO1045" s="85"/>
      <c r="CP1045" s="85"/>
      <c r="CQ1045" s="85"/>
      <c r="CR1045" s="85"/>
      <c r="CS1045" s="85"/>
      <c r="CT1045" s="85"/>
      <c r="CU1045" s="85"/>
      <c r="CV1045" s="85"/>
      <c r="CW1045" s="85"/>
      <c r="CX1045" s="85"/>
      <c r="CY1045" s="85"/>
      <c r="CZ1045" s="85"/>
      <c r="DA1045" s="85"/>
      <c r="DB1045" s="59" t="s">
        <v>639</v>
      </c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 t="s">
        <v>649</v>
      </c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62" t="s">
        <v>102</v>
      </c>
      <c r="EA1045" s="62"/>
      <c r="EB1045" s="62"/>
      <c r="EC1045" s="62"/>
      <c r="ED1045" s="62"/>
      <c r="EE1045" s="62"/>
      <c r="EF1045" s="62"/>
      <c r="EG1045" s="62"/>
      <c r="EH1045" s="62"/>
      <c r="EI1045" s="62"/>
      <c r="EJ1045" s="62"/>
      <c r="EK1045" s="62"/>
      <c r="EL1045" s="62" t="s">
        <v>103</v>
      </c>
      <c r="EM1045" s="62"/>
      <c r="EN1045" s="62"/>
      <c r="EO1045" s="62"/>
      <c r="EP1045" s="62"/>
      <c r="EQ1045" s="62"/>
      <c r="ER1045" s="62"/>
      <c r="ES1045" s="62"/>
      <c r="ET1045" s="62"/>
      <c r="EU1045" s="62"/>
      <c r="EV1045" s="62"/>
      <c r="EW1045" s="62"/>
      <c r="EX1045" s="62"/>
    </row>
    <row r="1046" spans="1:154" s="21" customFormat="1" ht="63" customHeight="1" x14ac:dyDescent="0.2">
      <c r="A1046" s="43" t="s">
        <v>1355</v>
      </c>
      <c r="B1046" s="44"/>
      <c r="C1046" s="44"/>
      <c r="D1046" s="44"/>
      <c r="E1046" s="45"/>
      <c r="F1046" s="76"/>
      <c r="G1046" s="76"/>
      <c r="H1046" s="76"/>
      <c r="I1046" s="76"/>
      <c r="J1046" s="76"/>
      <c r="K1046" s="76"/>
      <c r="L1046" s="76"/>
      <c r="M1046" s="76"/>
      <c r="N1046" s="76"/>
      <c r="O1046" s="59"/>
      <c r="P1046" s="59"/>
      <c r="Q1046" s="59"/>
      <c r="R1046" s="59"/>
      <c r="S1046" s="59"/>
      <c r="T1046" s="59"/>
      <c r="U1046" s="59"/>
      <c r="V1046" s="59"/>
      <c r="W1046" s="59"/>
      <c r="X1046" s="60" t="s">
        <v>618</v>
      </c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 t="s">
        <v>77</v>
      </c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84" t="s">
        <v>94</v>
      </c>
      <c r="AZ1046" s="84"/>
      <c r="BA1046" s="84"/>
      <c r="BB1046" s="84"/>
      <c r="BC1046" s="84"/>
      <c r="BD1046" s="84"/>
      <c r="BE1046" s="60" t="s">
        <v>95</v>
      </c>
      <c r="BF1046" s="60"/>
      <c r="BG1046" s="60"/>
      <c r="BH1046" s="60"/>
      <c r="BI1046" s="60"/>
      <c r="BJ1046" s="60"/>
      <c r="BK1046" s="60"/>
      <c r="BL1046" s="60"/>
      <c r="BM1046" s="60"/>
      <c r="BN1046" s="59" t="s">
        <v>177</v>
      </c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76" t="s">
        <v>22</v>
      </c>
      <c r="BZ1046" s="76"/>
      <c r="CA1046" s="76"/>
      <c r="CB1046" s="76"/>
      <c r="CC1046" s="76"/>
      <c r="CD1046" s="76"/>
      <c r="CE1046" s="62" t="s">
        <v>80</v>
      </c>
      <c r="CF1046" s="62"/>
      <c r="CG1046" s="62"/>
      <c r="CH1046" s="62"/>
      <c r="CI1046" s="62"/>
      <c r="CJ1046" s="62"/>
      <c r="CK1046" s="62"/>
      <c r="CL1046" s="62"/>
      <c r="CM1046" s="62"/>
      <c r="CN1046" s="85">
        <v>6402000</v>
      </c>
      <c r="CO1046" s="85"/>
      <c r="CP1046" s="85"/>
      <c r="CQ1046" s="85"/>
      <c r="CR1046" s="85"/>
      <c r="CS1046" s="85"/>
      <c r="CT1046" s="85"/>
      <c r="CU1046" s="85"/>
      <c r="CV1046" s="85"/>
      <c r="CW1046" s="85"/>
      <c r="CX1046" s="85"/>
      <c r="CY1046" s="85"/>
      <c r="CZ1046" s="85"/>
      <c r="DA1046" s="85"/>
      <c r="DB1046" s="59" t="s">
        <v>639</v>
      </c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 t="s">
        <v>649</v>
      </c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62" t="s">
        <v>102</v>
      </c>
      <c r="EA1046" s="62"/>
      <c r="EB1046" s="62"/>
      <c r="EC1046" s="62"/>
      <c r="ED1046" s="62"/>
      <c r="EE1046" s="62"/>
      <c r="EF1046" s="62"/>
      <c r="EG1046" s="62"/>
      <c r="EH1046" s="62"/>
      <c r="EI1046" s="62"/>
      <c r="EJ1046" s="62"/>
      <c r="EK1046" s="62"/>
      <c r="EL1046" s="62" t="s">
        <v>103</v>
      </c>
      <c r="EM1046" s="62"/>
      <c r="EN1046" s="62"/>
      <c r="EO1046" s="62"/>
      <c r="EP1046" s="62"/>
      <c r="EQ1046" s="62"/>
      <c r="ER1046" s="62"/>
      <c r="ES1046" s="62"/>
      <c r="ET1046" s="62"/>
      <c r="EU1046" s="62"/>
      <c r="EV1046" s="62"/>
      <c r="EW1046" s="62"/>
      <c r="EX1046" s="62"/>
    </row>
    <row r="1047" spans="1:154" s="21" customFormat="1" ht="61.5" customHeight="1" x14ac:dyDescent="0.2">
      <c r="A1047" s="43" t="s">
        <v>1356</v>
      </c>
      <c r="B1047" s="44"/>
      <c r="C1047" s="44"/>
      <c r="D1047" s="44"/>
      <c r="E1047" s="45"/>
      <c r="F1047" s="76"/>
      <c r="G1047" s="76"/>
      <c r="H1047" s="76"/>
      <c r="I1047" s="76"/>
      <c r="J1047" s="76"/>
      <c r="K1047" s="76"/>
      <c r="L1047" s="76"/>
      <c r="M1047" s="76"/>
      <c r="N1047" s="76"/>
      <c r="O1047" s="59"/>
      <c r="P1047" s="59"/>
      <c r="Q1047" s="59"/>
      <c r="R1047" s="59"/>
      <c r="S1047" s="59"/>
      <c r="T1047" s="59"/>
      <c r="U1047" s="59"/>
      <c r="V1047" s="59"/>
      <c r="W1047" s="59"/>
      <c r="X1047" s="60" t="s">
        <v>546</v>
      </c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 t="s">
        <v>77</v>
      </c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84" t="s">
        <v>94</v>
      </c>
      <c r="AZ1047" s="84"/>
      <c r="BA1047" s="84"/>
      <c r="BB1047" s="84"/>
      <c r="BC1047" s="84"/>
      <c r="BD1047" s="84"/>
      <c r="BE1047" s="60" t="s">
        <v>95</v>
      </c>
      <c r="BF1047" s="60"/>
      <c r="BG1047" s="60"/>
      <c r="BH1047" s="60"/>
      <c r="BI1047" s="60"/>
      <c r="BJ1047" s="60"/>
      <c r="BK1047" s="60"/>
      <c r="BL1047" s="60"/>
      <c r="BM1047" s="60"/>
      <c r="BN1047" s="80">
        <f>12+4</f>
        <v>16</v>
      </c>
      <c r="BO1047" s="81"/>
      <c r="BP1047" s="81"/>
      <c r="BQ1047" s="81"/>
      <c r="BR1047" s="81"/>
      <c r="BS1047" s="81"/>
      <c r="BT1047" s="81"/>
      <c r="BU1047" s="81"/>
      <c r="BV1047" s="81"/>
      <c r="BW1047" s="81"/>
      <c r="BX1047" s="81"/>
      <c r="BY1047" s="76" t="s">
        <v>22</v>
      </c>
      <c r="BZ1047" s="76"/>
      <c r="CA1047" s="76"/>
      <c r="CB1047" s="76"/>
      <c r="CC1047" s="76"/>
      <c r="CD1047" s="76"/>
      <c r="CE1047" s="62" t="s">
        <v>80</v>
      </c>
      <c r="CF1047" s="62"/>
      <c r="CG1047" s="62"/>
      <c r="CH1047" s="62"/>
      <c r="CI1047" s="62"/>
      <c r="CJ1047" s="62"/>
      <c r="CK1047" s="62"/>
      <c r="CL1047" s="62"/>
      <c r="CM1047" s="62"/>
      <c r="CN1047" s="85">
        <v>2656500</v>
      </c>
      <c r="CO1047" s="85"/>
      <c r="CP1047" s="85"/>
      <c r="CQ1047" s="85"/>
      <c r="CR1047" s="85"/>
      <c r="CS1047" s="85"/>
      <c r="CT1047" s="85"/>
      <c r="CU1047" s="85"/>
      <c r="CV1047" s="85"/>
      <c r="CW1047" s="85"/>
      <c r="CX1047" s="85"/>
      <c r="CY1047" s="85"/>
      <c r="CZ1047" s="85"/>
      <c r="DA1047" s="85"/>
      <c r="DB1047" s="59" t="s">
        <v>639</v>
      </c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 t="s">
        <v>649</v>
      </c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62" t="s">
        <v>102</v>
      </c>
      <c r="EA1047" s="62"/>
      <c r="EB1047" s="62"/>
      <c r="EC1047" s="62"/>
      <c r="ED1047" s="62"/>
      <c r="EE1047" s="62"/>
      <c r="EF1047" s="62"/>
      <c r="EG1047" s="62"/>
      <c r="EH1047" s="62"/>
      <c r="EI1047" s="62"/>
      <c r="EJ1047" s="62"/>
      <c r="EK1047" s="62"/>
      <c r="EL1047" s="62" t="s">
        <v>103</v>
      </c>
      <c r="EM1047" s="62"/>
      <c r="EN1047" s="62"/>
      <c r="EO1047" s="62"/>
      <c r="EP1047" s="62"/>
      <c r="EQ1047" s="62"/>
      <c r="ER1047" s="62"/>
      <c r="ES1047" s="62"/>
      <c r="ET1047" s="62"/>
      <c r="EU1047" s="62"/>
      <c r="EV1047" s="62"/>
      <c r="EW1047" s="62"/>
      <c r="EX1047" s="62"/>
    </row>
    <row r="1048" spans="1:154" s="21" customFormat="1" ht="61.5" customHeight="1" x14ac:dyDescent="0.2">
      <c r="A1048" s="43" t="s">
        <v>1357</v>
      </c>
      <c r="B1048" s="44"/>
      <c r="C1048" s="44"/>
      <c r="D1048" s="44"/>
      <c r="E1048" s="45"/>
      <c r="F1048" s="76"/>
      <c r="G1048" s="76"/>
      <c r="H1048" s="76"/>
      <c r="I1048" s="76"/>
      <c r="J1048" s="76"/>
      <c r="K1048" s="76"/>
      <c r="L1048" s="76"/>
      <c r="M1048" s="76"/>
      <c r="N1048" s="76"/>
      <c r="O1048" s="59"/>
      <c r="P1048" s="59"/>
      <c r="Q1048" s="59"/>
      <c r="R1048" s="59"/>
      <c r="S1048" s="59"/>
      <c r="T1048" s="59"/>
      <c r="U1048" s="59"/>
      <c r="V1048" s="59"/>
      <c r="W1048" s="59"/>
      <c r="X1048" s="60" t="s">
        <v>559</v>
      </c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 t="s">
        <v>77</v>
      </c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84" t="s">
        <v>94</v>
      </c>
      <c r="AZ1048" s="84"/>
      <c r="BA1048" s="84"/>
      <c r="BB1048" s="84"/>
      <c r="BC1048" s="84"/>
      <c r="BD1048" s="84"/>
      <c r="BE1048" s="60" t="s">
        <v>95</v>
      </c>
      <c r="BF1048" s="60"/>
      <c r="BG1048" s="60"/>
      <c r="BH1048" s="60"/>
      <c r="BI1048" s="60"/>
      <c r="BJ1048" s="60"/>
      <c r="BK1048" s="60"/>
      <c r="BL1048" s="60"/>
      <c r="BM1048" s="60"/>
      <c r="BN1048" s="62">
        <f>24+15+120+3+48</f>
        <v>210</v>
      </c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76" t="s">
        <v>22</v>
      </c>
      <c r="BZ1048" s="76"/>
      <c r="CA1048" s="76"/>
      <c r="CB1048" s="76"/>
      <c r="CC1048" s="76"/>
      <c r="CD1048" s="76"/>
      <c r="CE1048" s="62" t="s">
        <v>80</v>
      </c>
      <c r="CF1048" s="62"/>
      <c r="CG1048" s="62"/>
      <c r="CH1048" s="62"/>
      <c r="CI1048" s="62"/>
      <c r="CJ1048" s="62"/>
      <c r="CK1048" s="62"/>
      <c r="CL1048" s="62"/>
      <c r="CM1048" s="62"/>
      <c r="CN1048" s="85">
        <v>2000000</v>
      </c>
      <c r="CO1048" s="85"/>
      <c r="CP1048" s="85"/>
      <c r="CQ1048" s="85"/>
      <c r="CR1048" s="85"/>
      <c r="CS1048" s="85"/>
      <c r="CT1048" s="85"/>
      <c r="CU1048" s="85"/>
      <c r="CV1048" s="85"/>
      <c r="CW1048" s="85"/>
      <c r="CX1048" s="85"/>
      <c r="CY1048" s="85"/>
      <c r="CZ1048" s="85"/>
      <c r="DA1048" s="85"/>
      <c r="DB1048" s="59" t="s">
        <v>639</v>
      </c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 t="s">
        <v>649</v>
      </c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62" t="s">
        <v>102</v>
      </c>
      <c r="EA1048" s="62"/>
      <c r="EB1048" s="62"/>
      <c r="EC1048" s="62"/>
      <c r="ED1048" s="62"/>
      <c r="EE1048" s="62"/>
      <c r="EF1048" s="62"/>
      <c r="EG1048" s="62"/>
      <c r="EH1048" s="62"/>
      <c r="EI1048" s="62"/>
      <c r="EJ1048" s="62"/>
      <c r="EK1048" s="62"/>
      <c r="EL1048" s="62" t="s">
        <v>103</v>
      </c>
      <c r="EM1048" s="62"/>
      <c r="EN1048" s="62"/>
      <c r="EO1048" s="62"/>
      <c r="EP1048" s="62"/>
      <c r="EQ1048" s="62"/>
      <c r="ER1048" s="62"/>
      <c r="ES1048" s="62"/>
      <c r="ET1048" s="62"/>
      <c r="EU1048" s="62"/>
      <c r="EV1048" s="62"/>
      <c r="EW1048" s="62"/>
      <c r="EX1048" s="62"/>
    </row>
    <row r="1049" spans="1:154" s="21" customFormat="1" ht="63.75" customHeight="1" x14ac:dyDescent="0.2">
      <c r="A1049" s="43" t="s">
        <v>1358</v>
      </c>
      <c r="B1049" s="44"/>
      <c r="C1049" s="44"/>
      <c r="D1049" s="44"/>
      <c r="E1049" s="45"/>
      <c r="F1049" s="76"/>
      <c r="G1049" s="76"/>
      <c r="H1049" s="76"/>
      <c r="I1049" s="76"/>
      <c r="J1049" s="76"/>
      <c r="K1049" s="76"/>
      <c r="L1049" s="76"/>
      <c r="M1049" s="76"/>
      <c r="N1049" s="76"/>
      <c r="O1049" s="59"/>
      <c r="P1049" s="59"/>
      <c r="Q1049" s="59"/>
      <c r="R1049" s="59"/>
      <c r="S1049" s="59"/>
      <c r="T1049" s="59"/>
      <c r="U1049" s="59"/>
      <c r="V1049" s="59"/>
      <c r="W1049" s="59"/>
      <c r="X1049" s="60" t="s">
        <v>617</v>
      </c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 t="s">
        <v>77</v>
      </c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/>
      <c r="AY1049" s="84" t="s">
        <v>94</v>
      </c>
      <c r="AZ1049" s="84"/>
      <c r="BA1049" s="84"/>
      <c r="BB1049" s="84"/>
      <c r="BC1049" s="84"/>
      <c r="BD1049" s="84"/>
      <c r="BE1049" s="60" t="s">
        <v>95</v>
      </c>
      <c r="BF1049" s="60"/>
      <c r="BG1049" s="60"/>
      <c r="BH1049" s="60"/>
      <c r="BI1049" s="60"/>
      <c r="BJ1049" s="60"/>
      <c r="BK1049" s="60"/>
      <c r="BL1049" s="60"/>
      <c r="BM1049" s="60"/>
      <c r="BN1049" s="58">
        <v>300</v>
      </c>
      <c r="BO1049" s="62"/>
      <c r="BP1049" s="62"/>
      <c r="BQ1049" s="62"/>
      <c r="BR1049" s="62"/>
      <c r="BS1049" s="62"/>
      <c r="BT1049" s="62"/>
      <c r="BU1049" s="62"/>
      <c r="BV1049" s="62"/>
      <c r="BW1049" s="62"/>
      <c r="BX1049" s="62"/>
      <c r="BY1049" s="76" t="s">
        <v>22</v>
      </c>
      <c r="BZ1049" s="76"/>
      <c r="CA1049" s="76"/>
      <c r="CB1049" s="76"/>
      <c r="CC1049" s="76"/>
      <c r="CD1049" s="76"/>
      <c r="CE1049" s="62" t="s">
        <v>80</v>
      </c>
      <c r="CF1049" s="62"/>
      <c r="CG1049" s="62"/>
      <c r="CH1049" s="62"/>
      <c r="CI1049" s="62"/>
      <c r="CJ1049" s="62"/>
      <c r="CK1049" s="62"/>
      <c r="CL1049" s="62"/>
      <c r="CM1049" s="62"/>
      <c r="CN1049" s="85">
        <v>19810750</v>
      </c>
      <c r="CO1049" s="85"/>
      <c r="CP1049" s="85"/>
      <c r="CQ1049" s="85"/>
      <c r="CR1049" s="85"/>
      <c r="CS1049" s="85"/>
      <c r="CT1049" s="85"/>
      <c r="CU1049" s="85"/>
      <c r="CV1049" s="85"/>
      <c r="CW1049" s="85"/>
      <c r="CX1049" s="85"/>
      <c r="CY1049" s="85"/>
      <c r="CZ1049" s="85"/>
      <c r="DA1049" s="85"/>
      <c r="DB1049" s="59" t="s">
        <v>639</v>
      </c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 t="s">
        <v>649</v>
      </c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62" t="s">
        <v>102</v>
      </c>
      <c r="EA1049" s="62"/>
      <c r="EB1049" s="62"/>
      <c r="EC1049" s="62"/>
      <c r="ED1049" s="62"/>
      <c r="EE1049" s="62"/>
      <c r="EF1049" s="62"/>
      <c r="EG1049" s="62"/>
      <c r="EH1049" s="62"/>
      <c r="EI1049" s="62"/>
      <c r="EJ1049" s="62"/>
      <c r="EK1049" s="62"/>
      <c r="EL1049" s="62" t="s">
        <v>103</v>
      </c>
      <c r="EM1049" s="62"/>
      <c r="EN1049" s="62"/>
      <c r="EO1049" s="62"/>
      <c r="EP1049" s="62"/>
      <c r="EQ1049" s="62"/>
      <c r="ER1049" s="62"/>
      <c r="ES1049" s="62"/>
      <c r="ET1049" s="62"/>
      <c r="EU1049" s="62"/>
      <c r="EV1049" s="62"/>
      <c r="EW1049" s="62"/>
      <c r="EX1049" s="62"/>
    </row>
    <row r="1050" spans="1:154" s="21" customFormat="1" ht="61.5" customHeight="1" x14ac:dyDescent="0.2">
      <c r="A1050" s="43" t="s">
        <v>1359</v>
      </c>
      <c r="B1050" s="44"/>
      <c r="C1050" s="44"/>
      <c r="D1050" s="44"/>
      <c r="E1050" s="45"/>
      <c r="F1050" s="76"/>
      <c r="G1050" s="76"/>
      <c r="H1050" s="76"/>
      <c r="I1050" s="76"/>
      <c r="J1050" s="76"/>
      <c r="K1050" s="76"/>
      <c r="L1050" s="76"/>
      <c r="M1050" s="76"/>
      <c r="N1050" s="76"/>
      <c r="O1050" s="59"/>
      <c r="P1050" s="59"/>
      <c r="Q1050" s="59"/>
      <c r="R1050" s="59"/>
      <c r="S1050" s="59"/>
      <c r="T1050" s="59"/>
      <c r="U1050" s="59"/>
      <c r="V1050" s="59"/>
      <c r="W1050" s="59"/>
      <c r="X1050" s="60" t="s">
        <v>556</v>
      </c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 t="s">
        <v>77</v>
      </c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84" t="s">
        <v>78</v>
      </c>
      <c r="AZ1050" s="84"/>
      <c r="BA1050" s="84"/>
      <c r="BB1050" s="84"/>
      <c r="BC1050" s="84"/>
      <c r="BD1050" s="84"/>
      <c r="BE1050" s="60" t="s">
        <v>79</v>
      </c>
      <c r="BF1050" s="60"/>
      <c r="BG1050" s="60"/>
      <c r="BH1050" s="60"/>
      <c r="BI1050" s="60"/>
      <c r="BJ1050" s="60"/>
      <c r="BK1050" s="60"/>
      <c r="BL1050" s="60"/>
      <c r="BM1050" s="60"/>
      <c r="BN1050" s="59" t="s">
        <v>74</v>
      </c>
      <c r="BO1050" s="62"/>
      <c r="BP1050" s="62"/>
      <c r="BQ1050" s="62"/>
      <c r="BR1050" s="62"/>
      <c r="BS1050" s="62"/>
      <c r="BT1050" s="62"/>
      <c r="BU1050" s="62"/>
      <c r="BV1050" s="62"/>
      <c r="BW1050" s="62"/>
      <c r="BX1050" s="62"/>
      <c r="BY1050" s="76" t="s">
        <v>22</v>
      </c>
      <c r="BZ1050" s="76"/>
      <c r="CA1050" s="76"/>
      <c r="CB1050" s="76"/>
      <c r="CC1050" s="76"/>
      <c r="CD1050" s="76"/>
      <c r="CE1050" s="62" t="s">
        <v>80</v>
      </c>
      <c r="CF1050" s="62"/>
      <c r="CG1050" s="62"/>
      <c r="CH1050" s="62"/>
      <c r="CI1050" s="62"/>
      <c r="CJ1050" s="62"/>
      <c r="CK1050" s="62"/>
      <c r="CL1050" s="62"/>
      <c r="CM1050" s="62"/>
      <c r="CN1050" s="85">
        <v>8574148</v>
      </c>
      <c r="CO1050" s="85"/>
      <c r="CP1050" s="85"/>
      <c r="CQ1050" s="85"/>
      <c r="CR1050" s="85"/>
      <c r="CS1050" s="85"/>
      <c r="CT1050" s="85"/>
      <c r="CU1050" s="85"/>
      <c r="CV1050" s="85"/>
      <c r="CW1050" s="85"/>
      <c r="CX1050" s="85"/>
      <c r="CY1050" s="85"/>
      <c r="CZ1050" s="85"/>
      <c r="DA1050" s="85"/>
      <c r="DB1050" s="59" t="s">
        <v>639</v>
      </c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 t="s">
        <v>649</v>
      </c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62" t="s">
        <v>102</v>
      </c>
      <c r="EA1050" s="62"/>
      <c r="EB1050" s="62"/>
      <c r="EC1050" s="62"/>
      <c r="ED1050" s="62"/>
      <c r="EE1050" s="62"/>
      <c r="EF1050" s="62"/>
      <c r="EG1050" s="62"/>
      <c r="EH1050" s="62"/>
      <c r="EI1050" s="62"/>
      <c r="EJ1050" s="62"/>
      <c r="EK1050" s="62"/>
      <c r="EL1050" s="62" t="s">
        <v>103</v>
      </c>
      <c r="EM1050" s="62"/>
      <c r="EN1050" s="62"/>
      <c r="EO1050" s="62"/>
      <c r="EP1050" s="62"/>
      <c r="EQ1050" s="62"/>
      <c r="ER1050" s="62"/>
      <c r="ES1050" s="62"/>
      <c r="ET1050" s="62"/>
      <c r="EU1050" s="62"/>
      <c r="EV1050" s="62"/>
      <c r="EW1050" s="62"/>
      <c r="EX1050" s="62"/>
    </row>
    <row r="1051" spans="1:154" s="21" customFormat="1" ht="63.75" customHeight="1" x14ac:dyDescent="0.2">
      <c r="A1051" s="43" t="s">
        <v>1360</v>
      </c>
      <c r="B1051" s="44"/>
      <c r="C1051" s="44"/>
      <c r="D1051" s="44"/>
      <c r="E1051" s="45"/>
      <c r="F1051" s="76"/>
      <c r="G1051" s="76"/>
      <c r="H1051" s="76"/>
      <c r="I1051" s="76"/>
      <c r="J1051" s="76"/>
      <c r="K1051" s="76"/>
      <c r="L1051" s="76"/>
      <c r="M1051" s="76"/>
      <c r="N1051" s="76"/>
      <c r="O1051" s="59"/>
      <c r="P1051" s="59"/>
      <c r="Q1051" s="59"/>
      <c r="R1051" s="59"/>
      <c r="S1051" s="59"/>
      <c r="T1051" s="59"/>
      <c r="U1051" s="59"/>
      <c r="V1051" s="59"/>
      <c r="W1051" s="59"/>
      <c r="X1051" s="60" t="s">
        <v>618</v>
      </c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 t="s">
        <v>77</v>
      </c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84" t="s">
        <v>94</v>
      </c>
      <c r="AZ1051" s="84"/>
      <c r="BA1051" s="84"/>
      <c r="BB1051" s="84"/>
      <c r="BC1051" s="84"/>
      <c r="BD1051" s="84"/>
      <c r="BE1051" s="60" t="s">
        <v>95</v>
      </c>
      <c r="BF1051" s="60"/>
      <c r="BG1051" s="60"/>
      <c r="BH1051" s="60"/>
      <c r="BI1051" s="60"/>
      <c r="BJ1051" s="60"/>
      <c r="BK1051" s="60"/>
      <c r="BL1051" s="60"/>
      <c r="BM1051" s="60"/>
      <c r="BN1051" s="59" t="s">
        <v>177</v>
      </c>
      <c r="BO1051" s="62"/>
      <c r="BP1051" s="62"/>
      <c r="BQ1051" s="62"/>
      <c r="BR1051" s="62"/>
      <c r="BS1051" s="62"/>
      <c r="BT1051" s="62"/>
      <c r="BU1051" s="62"/>
      <c r="BV1051" s="62"/>
      <c r="BW1051" s="62"/>
      <c r="BX1051" s="62"/>
      <c r="BY1051" s="76" t="s">
        <v>22</v>
      </c>
      <c r="BZ1051" s="76"/>
      <c r="CA1051" s="76"/>
      <c r="CB1051" s="76"/>
      <c r="CC1051" s="76"/>
      <c r="CD1051" s="76"/>
      <c r="CE1051" s="62" t="s">
        <v>80</v>
      </c>
      <c r="CF1051" s="62"/>
      <c r="CG1051" s="62"/>
      <c r="CH1051" s="62"/>
      <c r="CI1051" s="62"/>
      <c r="CJ1051" s="62"/>
      <c r="CK1051" s="62"/>
      <c r="CL1051" s="62"/>
      <c r="CM1051" s="62"/>
      <c r="CN1051" s="85">
        <v>6402000</v>
      </c>
      <c r="CO1051" s="85"/>
      <c r="CP1051" s="85"/>
      <c r="CQ1051" s="85"/>
      <c r="CR1051" s="85"/>
      <c r="CS1051" s="85"/>
      <c r="CT1051" s="85"/>
      <c r="CU1051" s="85"/>
      <c r="CV1051" s="85"/>
      <c r="CW1051" s="85"/>
      <c r="CX1051" s="85"/>
      <c r="CY1051" s="85"/>
      <c r="CZ1051" s="85"/>
      <c r="DA1051" s="85"/>
      <c r="DB1051" s="59" t="s">
        <v>639</v>
      </c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 t="s">
        <v>649</v>
      </c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62" t="s">
        <v>102</v>
      </c>
      <c r="EA1051" s="62"/>
      <c r="EB1051" s="62"/>
      <c r="EC1051" s="62"/>
      <c r="ED1051" s="62"/>
      <c r="EE1051" s="62"/>
      <c r="EF1051" s="62"/>
      <c r="EG1051" s="62"/>
      <c r="EH1051" s="62"/>
      <c r="EI1051" s="62"/>
      <c r="EJ1051" s="62"/>
      <c r="EK1051" s="62"/>
      <c r="EL1051" s="62" t="s">
        <v>103</v>
      </c>
      <c r="EM1051" s="62"/>
      <c r="EN1051" s="62"/>
      <c r="EO1051" s="62"/>
      <c r="EP1051" s="62"/>
      <c r="EQ1051" s="62"/>
      <c r="ER1051" s="62"/>
      <c r="ES1051" s="62"/>
      <c r="ET1051" s="62"/>
      <c r="EU1051" s="62"/>
      <c r="EV1051" s="62"/>
      <c r="EW1051" s="62"/>
      <c r="EX1051" s="62"/>
    </row>
    <row r="1052" spans="1:154" s="21" customFormat="1" ht="66" customHeight="1" x14ac:dyDescent="0.2">
      <c r="A1052" s="43" t="s">
        <v>1364</v>
      </c>
      <c r="B1052" s="44"/>
      <c r="C1052" s="44"/>
      <c r="D1052" s="44"/>
      <c r="E1052" s="45"/>
      <c r="F1052" s="76"/>
      <c r="G1052" s="76"/>
      <c r="H1052" s="76"/>
      <c r="I1052" s="76"/>
      <c r="J1052" s="76"/>
      <c r="K1052" s="76"/>
      <c r="L1052" s="76"/>
      <c r="M1052" s="76"/>
      <c r="N1052" s="76"/>
      <c r="O1052" s="59"/>
      <c r="P1052" s="59"/>
      <c r="Q1052" s="59"/>
      <c r="R1052" s="59"/>
      <c r="S1052" s="59"/>
      <c r="T1052" s="59"/>
      <c r="U1052" s="59"/>
      <c r="V1052" s="59"/>
      <c r="W1052" s="59"/>
      <c r="X1052" s="60" t="s">
        <v>546</v>
      </c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 t="s">
        <v>77</v>
      </c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84" t="s">
        <v>94</v>
      </c>
      <c r="AZ1052" s="84"/>
      <c r="BA1052" s="84"/>
      <c r="BB1052" s="84"/>
      <c r="BC1052" s="84"/>
      <c r="BD1052" s="84"/>
      <c r="BE1052" s="60" t="s">
        <v>95</v>
      </c>
      <c r="BF1052" s="60"/>
      <c r="BG1052" s="60"/>
      <c r="BH1052" s="60"/>
      <c r="BI1052" s="60"/>
      <c r="BJ1052" s="60"/>
      <c r="BK1052" s="60"/>
      <c r="BL1052" s="60"/>
      <c r="BM1052" s="60"/>
      <c r="BN1052" s="80">
        <f>12+4</f>
        <v>16</v>
      </c>
      <c r="BO1052" s="81"/>
      <c r="BP1052" s="81"/>
      <c r="BQ1052" s="81"/>
      <c r="BR1052" s="81"/>
      <c r="BS1052" s="81"/>
      <c r="BT1052" s="81"/>
      <c r="BU1052" s="81"/>
      <c r="BV1052" s="81"/>
      <c r="BW1052" s="81"/>
      <c r="BX1052" s="81"/>
      <c r="BY1052" s="76" t="s">
        <v>22</v>
      </c>
      <c r="BZ1052" s="76"/>
      <c r="CA1052" s="76"/>
      <c r="CB1052" s="76"/>
      <c r="CC1052" s="76"/>
      <c r="CD1052" s="76"/>
      <c r="CE1052" s="62" t="s">
        <v>80</v>
      </c>
      <c r="CF1052" s="62"/>
      <c r="CG1052" s="62"/>
      <c r="CH1052" s="62"/>
      <c r="CI1052" s="62"/>
      <c r="CJ1052" s="62"/>
      <c r="CK1052" s="62"/>
      <c r="CL1052" s="62"/>
      <c r="CM1052" s="62"/>
      <c r="CN1052" s="85">
        <v>2656500</v>
      </c>
      <c r="CO1052" s="85"/>
      <c r="CP1052" s="85"/>
      <c r="CQ1052" s="85"/>
      <c r="CR1052" s="85"/>
      <c r="CS1052" s="85"/>
      <c r="CT1052" s="85"/>
      <c r="CU1052" s="85"/>
      <c r="CV1052" s="85"/>
      <c r="CW1052" s="85"/>
      <c r="CX1052" s="85"/>
      <c r="CY1052" s="85"/>
      <c r="CZ1052" s="85"/>
      <c r="DA1052" s="85"/>
      <c r="DB1052" s="59" t="s">
        <v>639</v>
      </c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 t="s">
        <v>649</v>
      </c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62" t="s">
        <v>102</v>
      </c>
      <c r="EA1052" s="62"/>
      <c r="EB1052" s="62"/>
      <c r="EC1052" s="62"/>
      <c r="ED1052" s="62"/>
      <c r="EE1052" s="62"/>
      <c r="EF1052" s="62"/>
      <c r="EG1052" s="62"/>
      <c r="EH1052" s="62"/>
      <c r="EI1052" s="62"/>
      <c r="EJ1052" s="62"/>
      <c r="EK1052" s="62"/>
      <c r="EL1052" s="62" t="s">
        <v>103</v>
      </c>
      <c r="EM1052" s="62"/>
      <c r="EN1052" s="62"/>
      <c r="EO1052" s="62"/>
      <c r="EP1052" s="62"/>
      <c r="EQ1052" s="62"/>
      <c r="ER1052" s="62"/>
      <c r="ES1052" s="62"/>
      <c r="ET1052" s="62"/>
      <c r="EU1052" s="62"/>
      <c r="EV1052" s="62"/>
      <c r="EW1052" s="62"/>
      <c r="EX1052" s="62"/>
    </row>
    <row r="1053" spans="1:154" s="21" customFormat="1" ht="75.75" customHeight="1" x14ac:dyDescent="0.2">
      <c r="A1053" s="43" t="s">
        <v>1367</v>
      </c>
      <c r="B1053" s="44"/>
      <c r="C1053" s="44"/>
      <c r="D1053" s="44"/>
      <c r="E1053" s="45"/>
      <c r="F1053" s="76"/>
      <c r="G1053" s="76"/>
      <c r="H1053" s="76"/>
      <c r="I1053" s="76"/>
      <c r="J1053" s="76"/>
      <c r="K1053" s="76"/>
      <c r="L1053" s="76"/>
      <c r="M1053" s="76"/>
      <c r="N1053" s="76"/>
      <c r="O1053" s="59"/>
      <c r="P1053" s="59"/>
      <c r="Q1053" s="59"/>
      <c r="R1053" s="59"/>
      <c r="S1053" s="59"/>
      <c r="T1053" s="59"/>
      <c r="U1053" s="59"/>
      <c r="V1053" s="59"/>
      <c r="W1053" s="59"/>
      <c r="X1053" s="60" t="s">
        <v>559</v>
      </c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 t="s">
        <v>77</v>
      </c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84" t="s">
        <v>94</v>
      </c>
      <c r="AZ1053" s="84"/>
      <c r="BA1053" s="84"/>
      <c r="BB1053" s="84"/>
      <c r="BC1053" s="84"/>
      <c r="BD1053" s="84"/>
      <c r="BE1053" s="60" t="s">
        <v>95</v>
      </c>
      <c r="BF1053" s="60"/>
      <c r="BG1053" s="60"/>
      <c r="BH1053" s="60"/>
      <c r="BI1053" s="60"/>
      <c r="BJ1053" s="60"/>
      <c r="BK1053" s="60"/>
      <c r="BL1053" s="60"/>
      <c r="BM1053" s="60"/>
      <c r="BN1053" s="62">
        <f>24+15+120+3+48</f>
        <v>210</v>
      </c>
      <c r="BO1053" s="62"/>
      <c r="BP1053" s="62"/>
      <c r="BQ1053" s="62"/>
      <c r="BR1053" s="62"/>
      <c r="BS1053" s="62"/>
      <c r="BT1053" s="62"/>
      <c r="BU1053" s="62"/>
      <c r="BV1053" s="62"/>
      <c r="BW1053" s="62"/>
      <c r="BX1053" s="62"/>
      <c r="BY1053" s="76" t="s">
        <v>22</v>
      </c>
      <c r="BZ1053" s="76"/>
      <c r="CA1053" s="76"/>
      <c r="CB1053" s="76"/>
      <c r="CC1053" s="76"/>
      <c r="CD1053" s="76"/>
      <c r="CE1053" s="62" t="s">
        <v>80</v>
      </c>
      <c r="CF1053" s="62"/>
      <c r="CG1053" s="62"/>
      <c r="CH1053" s="62"/>
      <c r="CI1053" s="62"/>
      <c r="CJ1053" s="62"/>
      <c r="CK1053" s="62"/>
      <c r="CL1053" s="62"/>
      <c r="CM1053" s="62"/>
      <c r="CN1053" s="85">
        <v>2000000</v>
      </c>
      <c r="CO1053" s="85"/>
      <c r="CP1053" s="85"/>
      <c r="CQ1053" s="85"/>
      <c r="CR1053" s="85"/>
      <c r="CS1053" s="85"/>
      <c r="CT1053" s="85"/>
      <c r="CU1053" s="85"/>
      <c r="CV1053" s="85"/>
      <c r="CW1053" s="85"/>
      <c r="CX1053" s="85"/>
      <c r="CY1053" s="85"/>
      <c r="CZ1053" s="85"/>
      <c r="DA1053" s="85"/>
      <c r="DB1053" s="59" t="s">
        <v>639</v>
      </c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 t="s">
        <v>649</v>
      </c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62" t="s">
        <v>102</v>
      </c>
      <c r="EA1053" s="62"/>
      <c r="EB1053" s="62"/>
      <c r="EC1053" s="62"/>
      <c r="ED1053" s="62"/>
      <c r="EE1053" s="62"/>
      <c r="EF1053" s="62"/>
      <c r="EG1053" s="62"/>
      <c r="EH1053" s="62"/>
      <c r="EI1053" s="62"/>
      <c r="EJ1053" s="62"/>
      <c r="EK1053" s="62"/>
      <c r="EL1053" s="62" t="s">
        <v>103</v>
      </c>
      <c r="EM1053" s="62"/>
      <c r="EN1053" s="62"/>
      <c r="EO1053" s="62"/>
      <c r="EP1053" s="62"/>
      <c r="EQ1053" s="62"/>
      <c r="ER1053" s="62"/>
      <c r="ES1053" s="62"/>
      <c r="ET1053" s="62"/>
      <c r="EU1053" s="62"/>
      <c r="EV1053" s="62"/>
      <c r="EW1053" s="62"/>
      <c r="EX1053" s="62"/>
    </row>
    <row r="1054" spans="1:154" s="21" customFormat="1" ht="40.5" customHeight="1" x14ac:dyDescent="0.2">
      <c r="A1054" s="43" t="s">
        <v>1368</v>
      </c>
      <c r="B1054" s="44"/>
      <c r="C1054" s="44"/>
      <c r="D1054" s="44"/>
      <c r="E1054" s="45"/>
      <c r="F1054" s="76"/>
      <c r="G1054" s="76"/>
      <c r="H1054" s="76"/>
      <c r="I1054" s="76"/>
      <c r="J1054" s="76"/>
      <c r="K1054" s="76"/>
      <c r="L1054" s="76"/>
      <c r="M1054" s="76"/>
      <c r="N1054" s="76"/>
      <c r="O1054" s="59"/>
      <c r="P1054" s="59"/>
      <c r="Q1054" s="59"/>
      <c r="R1054" s="59"/>
      <c r="S1054" s="59"/>
      <c r="T1054" s="59"/>
      <c r="U1054" s="59"/>
      <c r="V1054" s="59"/>
      <c r="W1054" s="59"/>
      <c r="X1054" s="60" t="s">
        <v>617</v>
      </c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 t="s">
        <v>77</v>
      </c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84" t="s">
        <v>94</v>
      </c>
      <c r="AZ1054" s="84"/>
      <c r="BA1054" s="84"/>
      <c r="BB1054" s="84"/>
      <c r="BC1054" s="84"/>
      <c r="BD1054" s="84"/>
      <c r="BE1054" s="60" t="s">
        <v>95</v>
      </c>
      <c r="BF1054" s="60"/>
      <c r="BG1054" s="60"/>
      <c r="BH1054" s="60"/>
      <c r="BI1054" s="60"/>
      <c r="BJ1054" s="60"/>
      <c r="BK1054" s="60"/>
      <c r="BL1054" s="60"/>
      <c r="BM1054" s="60"/>
      <c r="BN1054" s="58">
        <v>300</v>
      </c>
      <c r="BO1054" s="62"/>
      <c r="BP1054" s="62"/>
      <c r="BQ1054" s="62"/>
      <c r="BR1054" s="62"/>
      <c r="BS1054" s="62"/>
      <c r="BT1054" s="62"/>
      <c r="BU1054" s="62"/>
      <c r="BV1054" s="62"/>
      <c r="BW1054" s="62"/>
      <c r="BX1054" s="62"/>
      <c r="BY1054" s="76" t="s">
        <v>22</v>
      </c>
      <c r="BZ1054" s="76"/>
      <c r="CA1054" s="76"/>
      <c r="CB1054" s="76"/>
      <c r="CC1054" s="76"/>
      <c r="CD1054" s="76"/>
      <c r="CE1054" s="62" t="s">
        <v>80</v>
      </c>
      <c r="CF1054" s="62"/>
      <c r="CG1054" s="62"/>
      <c r="CH1054" s="62"/>
      <c r="CI1054" s="62"/>
      <c r="CJ1054" s="62"/>
      <c r="CK1054" s="62"/>
      <c r="CL1054" s="62"/>
      <c r="CM1054" s="62"/>
      <c r="CN1054" s="85">
        <v>19810750</v>
      </c>
      <c r="CO1054" s="85"/>
      <c r="CP1054" s="85"/>
      <c r="CQ1054" s="85"/>
      <c r="CR1054" s="85"/>
      <c r="CS1054" s="85"/>
      <c r="CT1054" s="85"/>
      <c r="CU1054" s="85"/>
      <c r="CV1054" s="85"/>
      <c r="CW1054" s="85"/>
      <c r="CX1054" s="85"/>
      <c r="CY1054" s="85"/>
      <c r="CZ1054" s="85"/>
      <c r="DA1054" s="85"/>
      <c r="DB1054" s="59" t="s">
        <v>639</v>
      </c>
      <c r="DC1054" s="59"/>
      <c r="DD1054" s="59"/>
      <c r="DE1054" s="59"/>
      <c r="DF1054" s="59"/>
      <c r="DG1054" s="59"/>
      <c r="DH1054" s="59"/>
      <c r="DI1054" s="59"/>
      <c r="DJ1054" s="59"/>
      <c r="DK1054" s="59"/>
      <c r="DL1054" s="59"/>
      <c r="DM1054" s="59"/>
      <c r="DN1054" s="59"/>
      <c r="DO1054" s="59" t="s">
        <v>649</v>
      </c>
      <c r="DP1054" s="59"/>
      <c r="DQ1054" s="59"/>
      <c r="DR1054" s="59"/>
      <c r="DS1054" s="59"/>
      <c r="DT1054" s="59"/>
      <c r="DU1054" s="59"/>
      <c r="DV1054" s="59"/>
      <c r="DW1054" s="59"/>
      <c r="DX1054" s="59"/>
      <c r="DY1054" s="59"/>
      <c r="DZ1054" s="62" t="s">
        <v>102</v>
      </c>
      <c r="EA1054" s="62"/>
      <c r="EB1054" s="62"/>
      <c r="EC1054" s="62"/>
      <c r="ED1054" s="62"/>
      <c r="EE1054" s="62"/>
      <c r="EF1054" s="62"/>
      <c r="EG1054" s="62"/>
      <c r="EH1054" s="62"/>
      <c r="EI1054" s="62"/>
      <c r="EJ1054" s="62"/>
      <c r="EK1054" s="62"/>
      <c r="EL1054" s="62" t="s">
        <v>103</v>
      </c>
      <c r="EM1054" s="62"/>
      <c r="EN1054" s="62"/>
      <c r="EO1054" s="62"/>
      <c r="EP1054" s="62"/>
      <c r="EQ1054" s="62"/>
      <c r="ER1054" s="62"/>
      <c r="ES1054" s="62"/>
      <c r="ET1054" s="62"/>
      <c r="EU1054" s="62"/>
      <c r="EV1054" s="62"/>
      <c r="EW1054" s="62"/>
      <c r="EX1054" s="62"/>
    </row>
    <row r="1055" spans="1:154" s="21" customFormat="1" ht="63" customHeight="1" x14ac:dyDescent="0.2">
      <c r="A1055" s="43" t="s">
        <v>1369</v>
      </c>
      <c r="B1055" s="44"/>
      <c r="C1055" s="44"/>
      <c r="D1055" s="44"/>
      <c r="E1055" s="45"/>
      <c r="F1055" s="76"/>
      <c r="G1055" s="76"/>
      <c r="H1055" s="76"/>
      <c r="I1055" s="76"/>
      <c r="J1055" s="76"/>
      <c r="K1055" s="76"/>
      <c r="L1055" s="76"/>
      <c r="M1055" s="76"/>
      <c r="N1055" s="76"/>
      <c r="O1055" s="59"/>
      <c r="P1055" s="59"/>
      <c r="Q1055" s="59"/>
      <c r="R1055" s="59"/>
      <c r="S1055" s="59"/>
      <c r="T1055" s="59"/>
      <c r="U1055" s="59"/>
      <c r="V1055" s="59"/>
      <c r="W1055" s="59"/>
      <c r="X1055" s="60" t="s">
        <v>556</v>
      </c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 t="s">
        <v>77</v>
      </c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84" t="s">
        <v>78</v>
      </c>
      <c r="AZ1055" s="84"/>
      <c r="BA1055" s="84"/>
      <c r="BB1055" s="84"/>
      <c r="BC1055" s="84"/>
      <c r="BD1055" s="84"/>
      <c r="BE1055" s="60" t="s">
        <v>79</v>
      </c>
      <c r="BF1055" s="60"/>
      <c r="BG1055" s="60"/>
      <c r="BH1055" s="60"/>
      <c r="BI1055" s="60"/>
      <c r="BJ1055" s="60"/>
      <c r="BK1055" s="60"/>
      <c r="BL1055" s="60"/>
      <c r="BM1055" s="60"/>
      <c r="BN1055" s="59" t="s">
        <v>74</v>
      </c>
      <c r="BO1055" s="62"/>
      <c r="BP1055" s="62"/>
      <c r="BQ1055" s="62"/>
      <c r="BR1055" s="62"/>
      <c r="BS1055" s="62"/>
      <c r="BT1055" s="62"/>
      <c r="BU1055" s="62"/>
      <c r="BV1055" s="62"/>
      <c r="BW1055" s="62"/>
      <c r="BX1055" s="62"/>
      <c r="BY1055" s="76" t="s">
        <v>22</v>
      </c>
      <c r="BZ1055" s="76"/>
      <c r="CA1055" s="76"/>
      <c r="CB1055" s="76"/>
      <c r="CC1055" s="76"/>
      <c r="CD1055" s="76"/>
      <c r="CE1055" s="62" t="s">
        <v>80</v>
      </c>
      <c r="CF1055" s="62"/>
      <c r="CG1055" s="62"/>
      <c r="CH1055" s="62"/>
      <c r="CI1055" s="62"/>
      <c r="CJ1055" s="62"/>
      <c r="CK1055" s="62"/>
      <c r="CL1055" s="62"/>
      <c r="CM1055" s="62"/>
      <c r="CN1055" s="85">
        <v>8574148</v>
      </c>
      <c r="CO1055" s="85"/>
      <c r="CP1055" s="85"/>
      <c r="CQ1055" s="85"/>
      <c r="CR1055" s="85"/>
      <c r="CS1055" s="85"/>
      <c r="CT1055" s="85"/>
      <c r="CU1055" s="85"/>
      <c r="CV1055" s="85"/>
      <c r="CW1055" s="85"/>
      <c r="CX1055" s="85"/>
      <c r="CY1055" s="85"/>
      <c r="CZ1055" s="85"/>
      <c r="DA1055" s="85"/>
      <c r="DB1055" s="59" t="s">
        <v>639</v>
      </c>
      <c r="DC1055" s="59"/>
      <c r="DD1055" s="59"/>
      <c r="DE1055" s="59"/>
      <c r="DF1055" s="59"/>
      <c r="DG1055" s="59"/>
      <c r="DH1055" s="59"/>
      <c r="DI1055" s="59"/>
      <c r="DJ1055" s="59"/>
      <c r="DK1055" s="59"/>
      <c r="DL1055" s="59"/>
      <c r="DM1055" s="59"/>
      <c r="DN1055" s="59"/>
      <c r="DO1055" s="59" t="s">
        <v>649</v>
      </c>
      <c r="DP1055" s="59"/>
      <c r="DQ1055" s="59"/>
      <c r="DR1055" s="59"/>
      <c r="DS1055" s="59"/>
      <c r="DT1055" s="59"/>
      <c r="DU1055" s="59"/>
      <c r="DV1055" s="59"/>
      <c r="DW1055" s="59"/>
      <c r="DX1055" s="59"/>
      <c r="DY1055" s="59"/>
      <c r="DZ1055" s="62" t="s">
        <v>102</v>
      </c>
      <c r="EA1055" s="62"/>
      <c r="EB1055" s="62"/>
      <c r="EC1055" s="62"/>
      <c r="ED1055" s="62"/>
      <c r="EE1055" s="62"/>
      <c r="EF1055" s="62"/>
      <c r="EG1055" s="62"/>
      <c r="EH1055" s="62"/>
      <c r="EI1055" s="62"/>
      <c r="EJ1055" s="62"/>
      <c r="EK1055" s="62"/>
      <c r="EL1055" s="62" t="s">
        <v>103</v>
      </c>
      <c r="EM1055" s="62"/>
      <c r="EN1055" s="62"/>
      <c r="EO1055" s="62"/>
      <c r="EP1055" s="62"/>
      <c r="EQ1055" s="62"/>
      <c r="ER1055" s="62"/>
      <c r="ES1055" s="62"/>
      <c r="ET1055" s="62"/>
      <c r="EU1055" s="62"/>
      <c r="EV1055" s="62"/>
      <c r="EW1055" s="62"/>
      <c r="EX1055" s="62"/>
    </row>
    <row r="1056" spans="1:154" s="21" customFormat="1" ht="63" customHeight="1" x14ac:dyDescent="0.2">
      <c r="A1056" s="43" t="s">
        <v>1370</v>
      </c>
      <c r="B1056" s="44"/>
      <c r="C1056" s="44"/>
      <c r="D1056" s="44"/>
      <c r="E1056" s="45"/>
      <c r="F1056" s="76"/>
      <c r="G1056" s="76"/>
      <c r="H1056" s="76"/>
      <c r="I1056" s="76"/>
      <c r="J1056" s="76"/>
      <c r="K1056" s="76"/>
      <c r="L1056" s="76"/>
      <c r="M1056" s="76"/>
      <c r="N1056" s="76"/>
      <c r="O1056" s="76"/>
      <c r="P1056" s="76"/>
      <c r="Q1056" s="76"/>
      <c r="R1056" s="76"/>
      <c r="S1056" s="76"/>
      <c r="T1056" s="76"/>
      <c r="U1056" s="76"/>
      <c r="V1056" s="76"/>
      <c r="W1056" s="76"/>
      <c r="X1056" s="60" t="s">
        <v>618</v>
      </c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 t="s">
        <v>77</v>
      </c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84" t="s">
        <v>94</v>
      </c>
      <c r="AZ1056" s="84"/>
      <c r="BA1056" s="84"/>
      <c r="BB1056" s="84"/>
      <c r="BC1056" s="84"/>
      <c r="BD1056" s="84"/>
      <c r="BE1056" s="60" t="s">
        <v>95</v>
      </c>
      <c r="BF1056" s="60"/>
      <c r="BG1056" s="60"/>
      <c r="BH1056" s="60"/>
      <c r="BI1056" s="60"/>
      <c r="BJ1056" s="60"/>
      <c r="BK1056" s="60"/>
      <c r="BL1056" s="60"/>
      <c r="BM1056" s="60"/>
      <c r="BN1056" s="59" t="s">
        <v>177</v>
      </c>
      <c r="BO1056" s="62"/>
      <c r="BP1056" s="62"/>
      <c r="BQ1056" s="62"/>
      <c r="BR1056" s="62"/>
      <c r="BS1056" s="62"/>
      <c r="BT1056" s="62"/>
      <c r="BU1056" s="62"/>
      <c r="BV1056" s="62"/>
      <c r="BW1056" s="62"/>
      <c r="BX1056" s="62"/>
      <c r="BY1056" s="76" t="s">
        <v>22</v>
      </c>
      <c r="BZ1056" s="76"/>
      <c r="CA1056" s="76"/>
      <c r="CB1056" s="76"/>
      <c r="CC1056" s="76"/>
      <c r="CD1056" s="76"/>
      <c r="CE1056" s="62" t="s">
        <v>80</v>
      </c>
      <c r="CF1056" s="62"/>
      <c r="CG1056" s="62"/>
      <c r="CH1056" s="62"/>
      <c r="CI1056" s="62"/>
      <c r="CJ1056" s="62"/>
      <c r="CK1056" s="62"/>
      <c r="CL1056" s="62"/>
      <c r="CM1056" s="62"/>
      <c r="CN1056" s="85">
        <v>6402000</v>
      </c>
      <c r="CO1056" s="85"/>
      <c r="CP1056" s="85"/>
      <c r="CQ1056" s="85"/>
      <c r="CR1056" s="85"/>
      <c r="CS1056" s="85"/>
      <c r="CT1056" s="85"/>
      <c r="CU1056" s="85"/>
      <c r="CV1056" s="85"/>
      <c r="CW1056" s="85"/>
      <c r="CX1056" s="85"/>
      <c r="CY1056" s="85"/>
      <c r="CZ1056" s="85"/>
      <c r="DA1056" s="85"/>
      <c r="DB1056" s="59" t="s">
        <v>639</v>
      </c>
      <c r="DC1056" s="59"/>
      <c r="DD1056" s="59"/>
      <c r="DE1056" s="59"/>
      <c r="DF1056" s="59"/>
      <c r="DG1056" s="59"/>
      <c r="DH1056" s="59"/>
      <c r="DI1056" s="59"/>
      <c r="DJ1056" s="59"/>
      <c r="DK1056" s="59"/>
      <c r="DL1056" s="59"/>
      <c r="DM1056" s="59"/>
      <c r="DN1056" s="59"/>
      <c r="DO1056" s="59" t="s">
        <v>649</v>
      </c>
      <c r="DP1056" s="59"/>
      <c r="DQ1056" s="59"/>
      <c r="DR1056" s="59"/>
      <c r="DS1056" s="59"/>
      <c r="DT1056" s="59"/>
      <c r="DU1056" s="59"/>
      <c r="DV1056" s="59"/>
      <c r="DW1056" s="59"/>
      <c r="DX1056" s="59"/>
      <c r="DY1056" s="59"/>
      <c r="DZ1056" s="62" t="s">
        <v>102</v>
      </c>
      <c r="EA1056" s="62"/>
      <c r="EB1056" s="62"/>
      <c r="EC1056" s="62"/>
      <c r="ED1056" s="62"/>
      <c r="EE1056" s="62"/>
      <c r="EF1056" s="62"/>
      <c r="EG1056" s="62"/>
      <c r="EH1056" s="62"/>
      <c r="EI1056" s="62"/>
      <c r="EJ1056" s="62"/>
      <c r="EK1056" s="62"/>
      <c r="EL1056" s="62" t="s">
        <v>103</v>
      </c>
      <c r="EM1056" s="62"/>
      <c r="EN1056" s="62"/>
      <c r="EO1056" s="62"/>
      <c r="EP1056" s="62"/>
      <c r="EQ1056" s="62"/>
      <c r="ER1056" s="62"/>
      <c r="ES1056" s="62"/>
      <c r="ET1056" s="62"/>
      <c r="EU1056" s="62"/>
      <c r="EV1056" s="62"/>
      <c r="EW1056" s="62"/>
      <c r="EX1056" s="62"/>
    </row>
    <row r="1057" spans="1:154" s="21" customFormat="1" ht="63" customHeight="1" x14ac:dyDescent="0.2">
      <c r="A1057" s="43" t="s">
        <v>1371</v>
      </c>
      <c r="B1057" s="44"/>
      <c r="C1057" s="44"/>
      <c r="D1057" s="44"/>
      <c r="E1057" s="45"/>
      <c r="F1057" s="76"/>
      <c r="G1057" s="76"/>
      <c r="H1057" s="76"/>
      <c r="I1057" s="76"/>
      <c r="J1057" s="76"/>
      <c r="K1057" s="76"/>
      <c r="L1057" s="76"/>
      <c r="M1057" s="76"/>
      <c r="N1057" s="76"/>
      <c r="O1057" s="59"/>
      <c r="P1057" s="59"/>
      <c r="Q1057" s="59"/>
      <c r="R1057" s="59"/>
      <c r="S1057" s="59"/>
      <c r="T1057" s="59"/>
      <c r="U1057" s="59"/>
      <c r="V1057" s="59"/>
      <c r="W1057" s="59"/>
      <c r="X1057" s="60" t="s">
        <v>546</v>
      </c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 t="s">
        <v>77</v>
      </c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84" t="s">
        <v>94</v>
      </c>
      <c r="AZ1057" s="84"/>
      <c r="BA1057" s="84"/>
      <c r="BB1057" s="84"/>
      <c r="BC1057" s="84"/>
      <c r="BD1057" s="84"/>
      <c r="BE1057" s="60" t="s">
        <v>95</v>
      </c>
      <c r="BF1057" s="60"/>
      <c r="BG1057" s="60"/>
      <c r="BH1057" s="60"/>
      <c r="BI1057" s="60"/>
      <c r="BJ1057" s="60"/>
      <c r="BK1057" s="60"/>
      <c r="BL1057" s="60"/>
      <c r="BM1057" s="60"/>
      <c r="BN1057" s="80">
        <f>12+4</f>
        <v>16</v>
      </c>
      <c r="BO1057" s="81"/>
      <c r="BP1057" s="81"/>
      <c r="BQ1057" s="81"/>
      <c r="BR1057" s="81"/>
      <c r="BS1057" s="81"/>
      <c r="BT1057" s="81"/>
      <c r="BU1057" s="81"/>
      <c r="BV1057" s="81"/>
      <c r="BW1057" s="81"/>
      <c r="BX1057" s="81"/>
      <c r="BY1057" s="76" t="s">
        <v>22</v>
      </c>
      <c r="BZ1057" s="76"/>
      <c r="CA1057" s="76"/>
      <c r="CB1057" s="76"/>
      <c r="CC1057" s="76"/>
      <c r="CD1057" s="76"/>
      <c r="CE1057" s="62" t="s">
        <v>80</v>
      </c>
      <c r="CF1057" s="62"/>
      <c r="CG1057" s="62"/>
      <c r="CH1057" s="62"/>
      <c r="CI1057" s="62"/>
      <c r="CJ1057" s="62"/>
      <c r="CK1057" s="62"/>
      <c r="CL1057" s="62"/>
      <c r="CM1057" s="62"/>
      <c r="CN1057" s="85">
        <v>2656500</v>
      </c>
      <c r="CO1057" s="85"/>
      <c r="CP1057" s="85"/>
      <c r="CQ1057" s="85"/>
      <c r="CR1057" s="85"/>
      <c r="CS1057" s="85"/>
      <c r="CT1057" s="85"/>
      <c r="CU1057" s="85"/>
      <c r="CV1057" s="85"/>
      <c r="CW1057" s="85"/>
      <c r="CX1057" s="85"/>
      <c r="CY1057" s="85"/>
      <c r="CZ1057" s="85"/>
      <c r="DA1057" s="85"/>
      <c r="DB1057" s="59" t="s">
        <v>639</v>
      </c>
      <c r="DC1057" s="59"/>
      <c r="DD1057" s="59"/>
      <c r="DE1057" s="59"/>
      <c r="DF1057" s="59"/>
      <c r="DG1057" s="59"/>
      <c r="DH1057" s="59"/>
      <c r="DI1057" s="59"/>
      <c r="DJ1057" s="59"/>
      <c r="DK1057" s="59"/>
      <c r="DL1057" s="59"/>
      <c r="DM1057" s="59"/>
      <c r="DN1057" s="59"/>
      <c r="DO1057" s="59" t="s">
        <v>649</v>
      </c>
      <c r="DP1057" s="59"/>
      <c r="DQ1057" s="59"/>
      <c r="DR1057" s="59"/>
      <c r="DS1057" s="59"/>
      <c r="DT1057" s="59"/>
      <c r="DU1057" s="59"/>
      <c r="DV1057" s="59"/>
      <c r="DW1057" s="59"/>
      <c r="DX1057" s="59"/>
      <c r="DY1057" s="59"/>
      <c r="DZ1057" s="62" t="s">
        <v>102</v>
      </c>
      <c r="EA1057" s="62"/>
      <c r="EB1057" s="62"/>
      <c r="EC1057" s="62"/>
      <c r="ED1057" s="62"/>
      <c r="EE1057" s="62"/>
      <c r="EF1057" s="62"/>
      <c r="EG1057" s="62"/>
      <c r="EH1057" s="62"/>
      <c r="EI1057" s="62"/>
      <c r="EJ1057" s="62"/>
      <c r="EK1057" s="62"/>
      <c r="EL1057" s="62" t="s">
        <v>103</v>
      </c>
      <c r="EM1057" s="62"/>
      <c r="EN1057" s="62"/>
      <c r="EO1057" s="62"/>
      <c r="EP1057" s="62"/>
      <c r="EQ1057" s="62"/>
      <c r="ER1057" s="62"/>
      <c r="ES1057" s="62"/>
      <c r="ET1057" s="62"/>
      <c r="EU1057" s="62"/>
      <c r="EV1057" s="62"/>
      <c r="EW1057" s="62"/>
      <c r="EX1057" s="62"/>
    </row>
    <row r="1058" spans="1:154" s="21" customFormat="1" ht="39.75" customHeight="1" x14ac:dyDescent="0.2">
      <c r="A1058" s="43" t="s">
        <v>1372</v>
      </c>
      <c r="B1058" s="44"/>
      <c r="C1058" s="44"/>
      <c r="D1058" s="44"/>
      <c r="E1058" s="45"/>
      <c r="F1058" s="76"/>
      <c r="G1058" s="76"/>
      <c r="H1058" s="76"/>
      <c r="I1058" s="76"/>
      <c r="J1058" s="76"/>
      <c r="K1058" s="76"/>
      <c r="L1058" s="76"/>
      <c r="M1058" s="76"/>
      <c r="N1058" s="76"/>
      <c r="O1058" s="59"/>
      <c r="P1058" s="59"/>
      <c r="Q1058" s="59"/>
      <c r="R1058" s="59"/>
      <c r="S1058" s="59"/>
      <c r="T1058" s="59"/>
      <c r="U1058" s="59"/>
      <c r="V1058" s="59"/>
      <c r="W1058" s="59"/>
      <c r="X1058" s="60" t="s">
        <v>552</v>
      </c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 t="s">
        <v>77</v>
      </c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84" t="s">
        <v>78</v>
      </c>
      <c r="AZ1058" s="84"/>
      <c r="BA1058" s="84"/>
      <c r="BB1058" s="84"/>
      <c r="BC1058" s="84"/>
      <c r="BD1058" s="84"/>
      <c r="BE1058" s="60" t="s">
        <v>79</v>
      </c>
      <c r="BF1058" s="60"/>
      <c r="BG1058" s="60"/>
      <c r="BH1058" s="60"/>
      <c r="BI1058" s="60"/>
      <c r="BJ1058" s="60"/>
      <c r="BK1058" s="60"/>
      <c r="BL1058" s="60"/>
      <c r="BM1058" s="60"/>
      <c r="BN1058" s="76" t="s">
        <v>74</v>
      </c>
      <c r="BO1058" s="81"/>
      <c r="BP1058" s="81"/>
      <c r="BQ1058" s="81"/>
      <c r="BR1058" s="81"/>
      <c r="BS1058" s="81"/>
      <c r="BT1058" s="81"/>
      <c r="BU1058" s="81"/>
      <c r="BV1058" s="81"/>
      <c r="BW1058" s="81"/>
      <c r="BX1058" s="81"/>
      <c r="BY1058" s="76" t="s">
        <v>22</v>
      </c>
      <c r="BZ1058" s="76"/>
      <c r="CA1058" s="76"/>
      <c r="CB1058" s="76"/>
      <c r="CC1058" s="76"/>
      <c r="CD1058" s="76"/>
      <c r="CE1058" s="62" t="s">
        <v>80</v>
      </c>
      <c r="CF1058" s="62"/>
      <c r="CG1058" s="62"/>
      <c r="CH1058" s="62"/>
      <c r="CI1058" s="62"/>
      <c r="CJ1058" s="62"/>
      <c r="CK1058" s="62"/>
      <c r="CL1058" s="62"/>
      <c r="CM1058" s="62"/>
      <c r="CN1058" s="85">
        <v>19296638.899999999</v>
      </c>
      <c r="CO1058" s="85"/>
      <c r="CP1058" s="85"/>
      <c r="CQ1058" s="85"/>
      <c r="CR1058" s="85"/>
      <c r="CS1058" s="85"/>
      <c r="CT1058" s="85"/>
      <c r="CU1058" s="85"/>
      <c r="CV1058" s="85"/>
      <c r="CW1058" s="85"/>
      <c r="CX1058" s="85"/>
      <c r="CY1058" s="85"/>
      <c r="CZ1058" s="85"/>
      <c r="DA1058" s="85"/>
      <c r="DB1058" s="59" t="s">
        <v>639</v>
      </c>
      <c r="DC1058" s="59"/>
      <c r="DD1058" s="59"/>
      <c r="DE1058" s="59"/>
      <c r="DF1058" s="59"/>
      <c r="DG1058" s="59"/>
      <c r="DH1058" s="59"/>
      <c r="DI1058" s="59"/>
      <c r="DJ1058" s="59"/>
      <c r="DK1058" s="59"/>
      <c r="DL1058" s="59"/>
      <c r="DM1058" s="59"/>
      <c r="DN1058" s="59"/>
      <c r="DO1058" s="59" t="s">
        <v>649</v>
      </c>
      <c r="DP1058" s="59"/>
      <c r="DQ1058" s="59"/>
      <c r="DR1058" s="59"/>
      <c r="DS1058" s="59"/>
      <c r="DT1058" s="59"/>
      <c r="DU1058" s="59"/>
      <c r="DV1058" s="59"/>
      <c r="DW1058" s="59"/>
      <c r="DX1058" s="59"/>
      <c r="DY1058" s="59"/>
      <c r="DZ1058" s="62" t="s">
        <v>102</v>
      </c>
      <c r="EA1058" s="62"/>
      <c r="EB1058" s="62"/>
      <c r="EC1058" s="62"/>
      <c r="ED1058" s="62"/>
      <c r="EE1058" s="62"/>
      <c r="EF1058" s="62"/>
      <c r="EG1058" s="62"/>
      <c r="EH1058" s="62"/>
      <c r="EI1058" s="62"/>
      <c r="EJ1058" s="62"/>
      <c r="EK1058" s="62"/>
      <c r="EL1058" s="62" t="s">
        <v>103</v>
      </c>
      <c r="EM1058" s="62"/>
      <c r="EN1058" s="62"/>
      <c r="EO1058" s="62"/>
      <c r="EP1058" s="62"/>
      <c r="EQ1058" s="62"/>
      <c r="ER1058" s="62"/>
      <c r="ES1058" s="62"/>
      <c r="ET1058" s="62"/>
      <c r="EU1058" s="62"/>
      <c r="EV1058" s="62"/>
      <c r="EW1058" s="62"/>
      <c r="EX1058" s="62"/>
    </row>
    <row r="1059" spans="1:154" s="21" customFormat="1" ht="39.75" customHeight="1" x14ac:dyDescent="0.2">
      <c r="A1059" s="43" t="s">
        <v>1374</v>
      </c>
      <c r="B1059" s="44"/>
      <c r="C1059" s="44"/>
      <c r="D1059" s="44"/>
      <c r="E1059" s="45"/>
      <c r="F1059" s="76"/>
      <c r="G1059" s="76"/>
      <c r="H1059" s="76"/>
      <c r="I1059" s="76"/>
      <c r="J1059" s="76"/>
      <c r="K1059" s="76"/>
      <c r="L1059" s="76"/>
      <c r="M1059" s="76"/>
      <c r="N1059" s="76"/>
      <c r="O1059" s="76"/>
      <c r="P1059" s="76"/>
      <c r="Q1059" s="76"/>
      <c r="R1059" s="76"/>
      <c r="S1059" s="76"/>
      <c r="T1059" s="76"/>
      <c r="U1059" s="76"/>
      <c r="V1059" s="76"/>
      <c r="W1059" s="76"/>
      <c r="X1059" s="60" t="s">
        <v>552</v>
      </c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 t="s">
        <v>77</v>
      </c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84" t="s">
        <v>78</v>
      </c>
      <c r="AZ1059" s="84"/>
      <c r="BA1059" s="84"/>
      <c r="BB1059" s="84"/>
      <c r="BC1059" s="84"/>
      <c r="BD1059" s="84"/>
      <c r="BE1059" s="60" t="s">
        <v>79</v>
      </c>
      <c r="BF1059" s="60"/>
      <c r="BG1059" s="60"/>
      <c r="BH1059" s="60"/>
      <c r="BI1059" s="60"/>
      <c r="BJ1059" s="60"/>
      <c r="BK1059" s="60"/>
      <c r="BL1059" s="60"/>
      <c r="BM1059" s="60"/>
      <c r="BN1059" s="59" t="s">
        <v>74</v>
      </c>
      <c r="BO1059" s="62"/>
      <c r="BP1059" s="62"/>
      <c r="BQ1059" s="62"/>
      <c r="BR1059" s="62"/>
      <c r="BS1059" s="62"/>
      <c r="BT1059" s="62"/>
      <c r="BU1059" s="62"/>
      <c r="BV1059" s="62"/>
      <c r="BW1059" s="62"/>
      <c r="BX1059" s="62"/>
      <c r="BY1059" s="76" t="s">
        <v>22</v>
      </c>
      <c r="BZ1059" s="76"/>
      <c r="CA1059" s="76"/>
      <c r="CB1059" s="76"/>
      <c r="CC1059" s="76"/>
      <c r="CD1059" s="76"/>
      <c r="CE1059" s="62" t="s">
        <v>80</v>
      </c>
      <c r="CF1059" s="62"/>
      <c r="CG1059" s="62"/>
      <c r="CH1059" s="62"/>
      <c r="CI1059" s="62"/>
      <c r="CJ1059" s="62"/>
      <c r="CK1059" s="62"/>
      <c r="CL1059" s="62"/>
      <c r="CM1059" s="62"/>
      <c r="CN1059" s="85">
        <v>4499893.66</v>
      </c>
      <c r="CO1059" s="85"/>
      <c r="CP1059" s="85"/>
      <c r="CQ1059" s="85"/>
      <c r="CR1059" s="85"/>
      <c r="CS1059" s="85"/>
      <c r="CT1059" s="85"/>
      <c r="CU1059" s="85"/>
      <c r="CV1059" s="85"/>
      <c r="CW1059" s="85"/>
      <c r="CX1059" s="85"/>
      <c r="CY1059" s="85"/>
      <c r="CZ1059" s="85"/>
      <c r="DA1059" s="85"/>
      <c r="DB1059" s="59" t="s">
        <v>639</v>
      </c>
      <c r="DC1059" s="59"/>
      <c r="DD1059" s="59"/>
      <c r="DE1059" s="59"/>
      <c r="DF1059" s="59"/>
      <c r="DG1059" s="59"/>
      <c r="DH1059" s="59"/>
      <c r="DI1059" s="59"/>
      <c r="DJ1059" s="59"/>
      <c r="DK1059" s="59"/>
      <c r="DL1059" s="59"/>
      <c r="DM1059" s="59"/>
      <c r="DN1059" s="59"/>
      <c r="DO1059" s="59" t="s">
        <v>649</v>
      </c>
      <c r="DP1059" s="59"/>
      <c r="DQ1059" s="59"/>
      <c r="DR1059" s="59"/>
      <c r="DS1059" s="59"/>
      <c r="DT1059" s="59"/>
      <c r="DU1059" s="59"/>
      <c r="DV1059" s="59"/>
      <c r="DW1059" s="59"/>
      <c r="DX1059" s="59"/>
      <c r="DY1059" s="59"/>
      <c r="DZ1059" s="62" t="s">
        <v>102</v>
      </c>
      <c r="EA1059" s="62"/>
      <c r="EB1059" s="62"/>
      <c r="EC1059" s="62"/>
      <c r="ED1059" s="62"/>
      <c r="EE1059" s="62"/>
      <c r="EF1059" s="62"/>
      <c r="EG1059" s="62"/>
      <c r="EH1059" s="62"/>
      <c r="EI1059" s="62"/>
      <c r="EJ1059" s="62"/>
      <c r="EK1059" s="62"/>
      <c r="EL1059" s="62" t="s">
        <v>103</v>
      </c>
      <c r="EM1059" s="62"/>
      <c r="EN1059" s="62"/>
      <c r="EO1059" s="62"/>
      <c r="EP1059" s="62"/>
      <c r="EQ1059" s="62"/>
      <c r="ER1059" s="62"/>
      <c r="ES1059" s="62"/>
      <c r="ET1059" s="62"/>
      <c r="EU1059" s="62"/>
      <c r="EV1059" s="62"/>
      <c r="EW1059" s="62"/>
      <c r="EX1059" s="62"/>
    </row>
    <row r="1060" spans="1:154" s="21" customFormat="1" ht="39.75" customHeight="1" x14ac:dyDescent="0.2">
      <c r="A1060" s="43" t="s">
        <v>1375</v>
      </c>
      <c r="B1060" s="44"/>
      <c r="C1060" s="44"/>
      <c r="D1060" s="44"/>
      <c r="E1060" s="45"/>
      <c r="F1060" s="76"/>
      <c r="G1060" s="76"/>
      <c r="H1060" s="76"/>
      <c r="I1060" s="76"/>
      <c r="J1060" s="76"/>
      <c r="K1060" s="76"/>
      <c r="L1060" s="76"/>
      <c r="M1060" s="76"/>
      <c r="N1060" s="76"/>
      <c r="O1060" s="76"/>
      <c r="P1060" s="76"/>
      <c r="Q1060" s="76"/>
      <c r="R1060" s="76"/>
      <c r="S1060" s="76"/>
      <c r="T1060" s="76"/>
      <c r="U1060" s="76"/>
      <c r="V1060" s="76"/>
      <c r="W1060" s="76"/>
      <c r="X1060" s="60" t="s">
        <v>552</v>
      </c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 t="s">
        <v>77</v>
      </c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84" t="s">
        <v>78</v>
      </c>
      <c r="AZ1060" s="84"/>
      <c r="BA1060" s="84"/>
      <c r="BB1060" s="84"/>
      <c r="BC1060" s="84"/>
      <c r="BD1060" s="84"/>
      <c r="BE1060" s="60" t="s">
        <v>79</v>
      </c>
      <c r="BF1060" s="60"/>
      <c r="BG1060" s="60"/>
      <c r="BH1060" s="60"/>
      <c r="BI1060" s="60"/>
      <c r="BJ1060" s="60"/>
      <c r="BK1060" s="60"/>
      <c r="BL1060" s="60"/>
      <c r="BM1060" s="60"/>
      <c r="BN1060" s="76" t="s">
        <v>74</v>
      </c>
      <c r="BO1060" s="81"/>
      <c r="BP1060" s="81"/>
      <c r="BQ1060" s="81"/>
      <c r="BR1060" s="81"/>
      <c r="BS1060" s="81"/>
      <c r="BT1060" s="81"/>
      <c r="BU1060" s="81"/>
      <c r="BV1060" s="81"/>
      <c r="BW1060" s="81"/>
      <c r="BX1060" s="81"/>
      <c r="BY1060" s="76" t="s">
        <v>22</v>
      </c>
      <c r="BZ1060" s="76"/>
      <c r="CA1060" s="76"/>
      <c r="CB1060" s="76"/>
      <c r="CC1060" s="76"/>
      <c r="CD1060" s="76"/>
      <c r="CE1060" s="62" t="s">
        <v>80</v>
      </c>
      <c r="CF1060" s="62"/>
      <c r="CG1060" s="62"/>
      <c r="CH1060" s="62"/>
      <c r="CI1060" s="62"/>
      <c r="CJ1060" s="62"/>
      <c r="CK1060" s="62"/>
      <c r="CL1060" s="62"/>
      <c r="CM1060" s="62"/>
      <c r="CN1060" s="85">
        <v>3386908</v>
      </c>
      <c r="CO1060" s="85"/>
      <c r="CP1060" s="85"/>
      <c r="CQ1060" s="85"/>
      <c r="CR1060" s="85"/>
      <c r="CS1060" s="85"/>
      <c r="CT1060" s="85"/>
      <c r="CU1060" s="85"/>
      <c r="CV1060" s="85"/>
      <c r="CW1060" s="85"/>
      <c r="CX1060" s="85"/>
      <c r="CY1060" s="85"/>
      <c r="CZ1060" s="85"/>
      <c r="DA1060" s="85"/>
      <c r="DB1060" s="59" t="s">
        <v>639</v>
      </c>
      <c r="DC1060" s="59"/>
      <c r="DD1060" s="59"/>
      <c r="DE1060" s="59"/>
      <c r="DF1060" s="59"/>
      <c r="DG1060" s="59"/>
      <c r="DH1060" s="59"/>
      <c r="DI1060" s="59"/>
      <c r="DJ1060" s="59"/>
      <c r="DK1060" s="59"/>
      <c r="DL1060" s="59"/>
      <c r="DM1060" s="59"/>
      <c r="DN1060" s="59"/>
      <c r="DO1060" s="59" t="s">
        <v>649</v>
      </c>
      <c r="DP1060" s="59"/>
      <c r="DQ1060" s="59"/>
      <c r="DR1060" s="59"/>
      <c r="DS1060" s="59"/>
      <c r="DT1060" s="59"/>
      <c r="DU1060" s="59"/>
      <c r="DV1060" s="59"/>
      <c r="DW1060" s="59"/>
      <c r="DX1060" s="59"/>
      <c r="DY1060" s="59"/>
      <c r="DZ1060" s="62" t="s">
        <v>102</v>
      </c>
      <c r="EA1060" s="62"/>
      <c r="EB1060" s="62"/>
      <c r="EC1060" s="62"/>
      <c r="ED1060" s="62"/>
      <c r="EE1060" s="62"/>
      <c r="EF1060" s="62"/>
      <c r="EG1060" s="62"/>
      <c r="EH1060" s="62"/>
      <c r="EI1060" s="62"/>
      <c r="EJ1060" s="62"/>
      <c r="EK1060" s="62"/>
      <c r="EL1060" s="62" t="s">
        <v>103</v>
      </c>
      <c r="EM1060" s="62"/>
      <c r="EN1060" s="62"/>
      <c r="EO1060" s="62"/>
      <c r="EP1060" s="62"/>
      <c r="EQ1060" s="62"/>
      <c r="ER1060" s="62"/>
      <c r="ES1060" s="62"/>
      <c r="ET1060" s="62"/>
      <c r="EU1060" s="62"/>
      <c r="EV1060" s="62"/>
      <c r="EW1060" s="62"/>
      <c r="EX1060" s="62"/>
    </row>
    <row r="1061" spans="1:154" s="21" customFormat="1" ht="39.75" customHeight="1" x14ac:dyDescent="0.2">
      <c r="A1061" s="43" t="s">
        <v>1376</v>
      </c>
      <c r="B1061" s="44"/>
      <c r="C1061" s="44"/>
      <c r="D1061" s="44"/>
      <c r="E1061" s="45"/>
      <c r="F1061" s="76"/>
      <c r="G1061" s="76"/>
      <c r="H1061" s="76"/>
      <c r="I1061" s="76"/>
      <c r="J1061" s="76"/>
      <c r="K1061" s="76"/>
      <c r="L1061" s="76"/>
      <c r="M1061" s="76"/>
      <c r="N1061" s="76"/>
      <c r="O1061" s="76"/>
      <c r="P1061" s="76"/>
      <c r="Q1061" s="76"/>
      <c r="R1061" s="76"/>
      <c r="S1061" s="76"/>
      <c r="T1061" s="76"/>
      <c r="U1061" s="76"/>
      <c r="V1061" s="76"/>
      <c r="W1061" s="76"/>
      <c r="X1061" s="60" t="s">
        <v>552</v>
      </c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 t="s">
        <v>77</v>
      </c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84" t="s">
        <v>94</v>
      </c>
      <c r="AZ1061" s="84"/>
      <c r="BA1061" s="84"/>
      <c r="BB1061" s="84"/>
      <c r="BC1061" s="84"/>
      <c r="BD1061" s="84"/>
      <c r="BE1061" s="60" t="s">
        <v>95</v>
      </c>
      <c r="BF1061" s="60"/>
      <c r="BG1061" s="60"/>
      <c r="BH1061" s="60"/>
      <c r="BI1061" s="60"/>
      <c r="BJ1061" s="60"/>
      <c r="BK1061" s="60"/>
      <c r="BL1061" s="60"/>
      <c r="BM1061" s="60"/>
      <c r="BN1061" s="81">
        <v>1052</v>
      </c>
      <c r="BO1061" s="81"/>
      <c r="BP1061" s="81"/>
      <c r="BQ1061" s="81"/>
      <c r="BR1061" s="81"/>
      <c r="BS1061" s="81"/>
      <c r="BT1061" s="81"/>
      <c r="BU1061" s="81"/>
      <c r="BV1061" s="81"/>
      <c r="BW1061" s="81"/>
      <c r="BX1061" s="81"/>
      <c r="BY1061" s="76" t="s">
        <v>22</v>
      </c>
      <c r="BZ1061" s="76"/>
      <c r="CA1061" s="76"/>
      <c r="CB1061" s="76"/>
      <c r="CC1061" s="76"/>
      <c r="CD1061" s="76"/>
      <c r="CE1061" s="62" t="s">
        <v>80</v>
      </c>
      <c r="CF1061" s="62"/>
      <c r="CG1061" s="62"/>
      <c r="CH1061" s="62"/>
      <c r="CI1061" s="62"/>
      <c r="CJ1061" s="62"/>
      <c r="CK1061" s="62"/>
      <c r="CL1061" s="62"/>
      <c r="CM1061" s="62"/>
      <c r="CN1061" s="85">
        <v>437800</v>
      </c>
      <c r="CO1061" s="85"/>
      <c r="CP1061" s="85"/>
      <c r="CQ1061" s="85"/>
      <c r="CR1061" s="85"/>
      <c r="CS1061" s="85"/>
      <c r="CT1061" s="85"/>
      <c r="CU1061" s="85"/>
      <c r="CV1061" s="85"/>
      <c r="CW1061" s="85"/>
      <c r="CX1061" s="85"/>
      <c r="CY1061" s="85"/>
      <c r="CZ1061" s="85"/>
      <c r="DA1061" s="85"/>
      <c r="DB1061" s="59" t="s">
        <v>639</v>
      </c>
      <c r="DC1061" s="59"/>
      <c r="DD1061" s="59"/>
      <c r="DE1061" s="59"/>
      <c r="DF1061" s="59"/>
      <c r="DG1061" s="59"/>
      <c r="DH1061" s="59"/>
      <c r="DI1061" s="59"/>
      <c r="DJ1061" s="59"/>
      <c r="DK1061" s="59"/>
      <c r="DL1061" s="59"/>
      <c r="DM1061" s="59"/>
      <c r="DN1061" s="59"/>
      <c r="DO1061" s="59" t="s">
        <v>649</v>
      </c>
      <c r="DP1061" s="59"/>
      <c r="DQ1061" s="59"/>
      <c r="DR1061" s="59"/>
      <c r="DS1061" s="59"/>
      <c r="DT1061" s="59"/>
      <c r="DU1061" s="59"/>
      <c r="DV1061" s="59"/>
      <c r="DW1061" s="59"/>
      <c r="DX1061" s="59"/>
      <c r="DY1061" s="59"/>
      <c r="DZ1061" s="62" t="s">
        <v>86</v>
      </c>
      <c r="EA1061" s="62"/>
      <c r="EB1061" s="62"/>
      <c r="EC1061" s="62"/>
      <c r="ED1061" s="62"/>
      <c r="EE1061" s="62"/>
      <c r="EF1061" s="62"/>
      <c r="EG1061" s="62"/>
      <c r="EH1061" s="62"/>
      <c r="EI1061" s="62"/>
      <c r="EJ1061" s="62"/>
      <c r="EK1061" s="62"/>
      <c r="EL1061" s="62" t="s">
        <v>84</v>
      </c>
      <c r="EM1061" s="62"/>
      <c r="EN1061" s="62"/>
      <c r="EO1061" s="62"/>
      <c r="EP1061" s="62"/>
      <c r="EQ1061" s="62"/>
      <c r="ER1061" s="62"/>
      <c r="ES1061" s="62"/>
      <c r="ET1061" s="62"/>
      <c r="EU1061" s="62"/>
      <c r="EV1061" s="62"/>
      <c r="EW1061" s="62"/>
      <c r="EX1061" s="62"/>
    </row>
    <row r="1062" spans="1:154" s="21" customFormat="1" ht="39.75" customHeight="1" x14ac:dyDescent="0.2">
      <c r="A1062" s="43" t="s">
        <v>1377</v>
      </c>
      <c r="B1062" s="44"/>
      <c r="C1062" s="44"/>
      <c r="D1062" s="44"/>
      <c r="E1062" s="45"/>
      <c r="F1062" s="76"/>
      <c r="G1062" s="76"/>
      <c r="H1062" s="76"/>
      <c r="I1062" s="76"/>
      <c r="J1062" s="76"/>
      <c r="K1062" s="76"/>
      <c r="L1062" s="76"/>
      <c r="M1062" s="76"/>
      <c r="N1062" s="76"/>
      <c r="O1062" s="76"/>
      <c r="P1062" s="76"/>
      <c r="Q1062" s="76"/>
      <c r="R1062" s="76"/>
      <c r="S1062" s="76"/>
      <c r="T1062" s="76"/>
      <c r="U1062" s="76"/>
      <c r="V1062" s="76"/>
      <c r="W1062" s="76"/>
      <c r="X1062" s="60" t="s">
        <v>382</v>
      </c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 t="s">
        <v>77</v>
      </c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84" t="s">
        <v>94</v>
      </c>
      <c r="AZ1062" s="84"/>
      <c r="BA1062" s="84"/>
      <c r="BB1062" s="84"/>
      <c r="BC1062" s="84"/>
      <c r="BD1062" s="84"/>
      <c r="BE1062" s="60" t="s">
        <v>95</v>
      </c>
      <c r="BF1062" s="60"/>
      <c r="BG1062" s="60"/>
      <c r="BH1062" s="60"/>
      <c r="BI1062" s="60"/>
      <c r="BJ1062" s="60"/>
      <c r="BK1062" s="60"/>
      <c r="BL1062" s="60"/>
      <c r="BM1062" s="60"/>
      <c r="BN1062" s="80">
        <f>850+850+1100+1100+60+15+50+50+60+12</f>
        <v>4147</v>
      </c>
      <c r="BO1062" s="81"/>
      <c r="BP1062" s="81"/>
      <c r="BQ1062" s="81"/>
      <c r="BR1062" s="81"/>
      <c r="BS1062" s="81"/>
      <c r="BT1062" s="81"/>
      <c r="BU1062" s="81"/>
      <c r="BV1062" s="81"/>
      <c r="BW1062" s="81"/>
      <c r="BX1062" s="81"/>
      <c r="BY1062" s="76" t="s">
        <v>22</v>
      </c>
      <c r="BZ1062" s="76"/>
      <c r="CA1062" s="76"/>
      <c r="CB1062" s="76"/>
      <c r="CC1062" s="76"/>
      <c r="CD1062" s="76"/>
      <c r="CE1062" s="62" t="s">
        <v>80</v>
      </c>
      <c r="CF1062" s="62"/>
      <c r="CG1062" s="62"/>
      <c r="CH1062" s="62"/>
      <c r="CI1062" s="62"/>
      <c r="CJ1062" s="62"/>
      <c r="CK1062" s="62"/>
      <c r="CL1062" s="62"/>
      <c r="CM1062" s="62"/>
      <c r="CN1062" s="85">
        <v>5391478.9100000001</v>
      </c>
      <c r="CO1062" s="85"/>
      <c r="CP1062" s="85"/>
      <c r="CQ1062" s="85"/>
      <c r="CR1062" s="85"/>
      <c r="CS1062" s="85"/>
      <c r="CT1062" s="85"/>
      <c r="CU1062" s="85"/>
      <c r="CV1062" s="85"/>
      <c r="CW1062" s="85"/>
      <c r="CX1062" s="85"/>
      <c r="CY1062" s="85"/>
      <c r="CZ1062" s="85"/>
      <c r="DA1062" s="85"/>
      <c r="DB1062" s="59" t="s">
        <v>639</v>
      </c>
      <c r="DC1062" s="59"/>
      <c r="DD1062" s="59"/>
      <c r="DE1062" s="59"/>
      <c r="DF1062" s="59"/>
      <c r="DG1062" s="59"/>
      <c r="DH1062" s="59"/>
      <c r="DI1062" s="59"/>
      <c r="DJ1062" s="59"/>
      <c r="DK1062" s="59"/>
      <c r="DL1062" s="59"/>
      <c r="DM1062" s="59"/>
      <c r="DN1062" s="59"/>
      <c r="DO1062" s="59" t="s">
        <v>649</v>
      </c>
      <c r="DP1062" s="59"/>
      <c r="DQ1062" s="59"/>
      <c r="DR1062" s="59"/>
      <c r="DS1062" s="59"/>
      <c r="DT1062" s="59"/>
      <c r="DU1062" s="59"/>
      <c r="DV1062" s="59"/>
      <c r="DW1062" s="59"/>
      <c r="DX1062" s="59"/>
      <c r="DY1062" s="59"/>
      <c r="DZ1062" s="62" t="s">
        <v>102</v>
      </c>
      <c r="EA1062" s="62"/>
      <c r="EB1062" s="62"/>
      <c r="EC1062" s="62"/>
      <c r="ED1062" s="62"/>
      <c r="EE1062" s="62"/>
      <c r="EF1062" s="62"/>
      <c r="EG1062" s="62"/>
      <c r="EH1062" s="62"/>
      <c r="EI1062" s="62"/>
      <c r="EJ1062" s="62"/>
      <c r="EK1062" s="62"/>
      <c r="EL1062" s="62" t="s">
        <v>103</v>
      </c>
      <c r="EM1062" s="62"/>
      <c r="EN1062" s="62"/>
      <c r="EO1062" s="62"/>
      <c r="EP1062" s="62"/>
      <c r="EQ1062" s="62"/>
      <c r="ER1062" s="62"/>
      <c r="ES1062" s="62"/>
      <c r="ET1062" s="62"/>
      <c r="EU1062" s="62"/>
      <c r="EV1062" s="62"/>
      <c r="EW1062" s="62"/>
      <c r="EX1062" s="62"/>
    </row>
    <row r="1063" spans="1:154" s="21" customFormat="1" ht="39.75" customHeight="1" x14ac:dyDescent="0.2">
      <c r="A1063" s="43" t="s">
        <v>1378</v>
      </c>
      <c r="B1063" s="44"/>
      <c r="C1063" s="44"/>
      <c r="D1063" s="44"/>
      <c r="E1063" s="45"/>
      <c r="F1063" s="76"/>
      <c r="G1063" s="76"/>
      <c r="H1063" s="76"/>
      <c r="I1063" s="76"/>
      <c r="J1063" s="76"/>
      <c r="K1063" s="76"/>
      <c r="L1063" s="76"/>
      <c r="M1063" s="76"/>
      <c r="N1063" s="76"/>
      <c r="O1063" s="76"/>
      <c r="P1063" s="76"/>
      <c r="Q1063" s="76"/>
      <c r="R1063" s="76"/>
      <c r="S1063" s="76"/>
      <c r="T1063" s="76"/>
      <c r="U1063" s="76"/>
      <c r="V1063" s="76"/>
      <c r="W1063" s="76"/>
      <c r="X1063" s="60" t="s">
        <v>555</v>
      </c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 t="s">
        <v>77</v>
      </c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/>
      <c r="AY1063" s="84" t="s">
        <v>94</v>
      </c>
      <c r="AZ1063" s="84"/>
      <c r="BA1063" s="84"/>
      <c r="BB1063" s="84"/>
      <c r="BC1063" s="84"/>
      <c r="BD1063" s="84"/>
      <c r="BE1063" s="60" t="s">
        <v>95</v>
      </c>
      <c r="BF1063" s="60"/>
      <c r="BG1063" s="60"/>
      <c r="BH1063" s="60"/>
      <c r="BI1063" s="60"/>
      <c r="BJ1063" s="60"/>
      <c r="BK1063" s="60"/>
      <c r="BL1063" s="60"/>
      <c r="BM1063" s="60"/>
      <c r="BN1063" s="80">
        <f>18+3+600+150+580</f>
        <v>1351</v>
      </c>
      <c r="BO1063" s="81"/>
      <c r="BP1063" s="81"/>
      <c r="BQ1063" s="81"/>
      <c r="BR1063" s="81"/>
      <c r="BS1063" s="81"/>
      <c r="BT1063" s="81"/>
      <c r="BU1063" s="81"/>
      <c r="BV1063" s="81"/>
      <c r="BW1063" s="81"/>
      <c r="BX1063" s="81"/>
      <c r="BY1063" s="76" t="s">
        <v>22</v>
      </c>
      <c r="BZ1063" s="76"/>
      <c r="CA1063" s="76"/>
      <c r="CB1063" s="76"/>
      <c r="CC1063" s="76"/>
      <c r="CD1063" s="76"/>
      <c r="CE1063" s="62" t="s">
        <v>80</v>
      </c>
      <c r="CF1063" s="62"/>
      <c r="CG1063" s="62"/>
      <c r="CH1063" s="62"/>
      <c r="CI1063" s="62"/>
      <c r="CJ1063" s="62"/>
      <c r="CK1063" s="62"/>
      <c r="CL1063" s="62"/>
      <c r="CM1063" s="62"/>
      <c r="CN1063" s="85">
        <v>1015000</v>
      </c>
      <c r="CO1063" s="85"/>
      <c r="CP1063" s="85"/>
      <c r="CQ1063" s="85"/>
      <c r="CR1063" s="85"/>
      <c r="CS1063" s="85"/>
      <c r="CT1063" s="85"/>
      <c r="CU1063" s="85"/>
      <c r="CV1063" s="85"/>
      <c r="CW1063" s="85"/>
      <c r="CX1063" s="85"/>
      <c r="CY1063" s="85"/>
      <c r="CZ1063" s="85"/>
      <c r="DA1063" s="85"/>
      <c r="DB1063" s="59" t="s">
        <v>639</v>
      </c>
      <c r="DC1063" s="59"/>
      <c r="DD1063" s="59"/>
      <c r="DE1063" s="59"/>
      <c r="DF1063" s="59"/>
      <c r="DG1063" s="59"/>
      <c r="DH1063" s="59"/>
      <c r="DI1063" s="59"/>
      <c r="DJ1063" s="59"/>
      <c r="DK1063" s="59"/>
      <c r="DL1063" s="59"/>
      <c r="DM1063" s="59"/>
      <c r="DN1063" s="59"/>
      <c r="DO1063" s="59" t="s">
        <v>649</v>
      </c>
      <c r="DP1063" s="59"/>
      <c r="DQ1063" s="59"/>
      <c r="DR1063" s="59"/>
      <c r="DS1063" s="59"/>
      <c r="DT1063" s="59"/>
      <c r="DU1063" s="59"/>
      <c r="DV1063" s="59"/>
      <c r="DW1063" s="59"/>
      <c r="DX1063" s="59"/>
      <c r="DY1063" s="59"/>
      <c r="DZ1063" s="62" t="s">
        <v>86</v>
      </c>
      <c r="EA1063" s="62"/>
      <c r="EB1063" s="62"/>
      <c r="EC1063" s="62"/>
      <c r="ED1063" s="62"/>
      <c r="EE1063" s="62"/>
      <c r="EF1063" s="62"/>
      <c r="EG1063" s="62"/>
      <c r="EH1063" s="62"/>
      <c r="EI1063" s="62"/>
      <c r="EJ1063" s="62"/>
      <c r="EK1063" s="62"/>
      <c r="EL1063" s="62" t="s">
        <v>84</v>
      </c>
      <c r="EM1063" s="62"/>
      <c r="EN1063" s="62"/>
      <c r="EO1063" s="62"/>
      <c r="EP1063" s="62"/>
      <c r="EQ1063" s="62"/>
      <c r="ER1063" s="62"/>
      <c r="ES1063" s="62"/>
      <c r="ET1063" s="62"/>
      <c r="EU1063" s="62"/>
      <c r="EV1063" s="62"/>
      <c r="EW1063" s="62"/>
      <c r="EX1063" s="62"/>
    </row>
    <row r="1064" spans="1:154" s="21" customFormat="1" ht="39.75" customHeight="1" x14ac:dyDescent="0.2">
      <c r="A1064" s="43" t="s">
        <v>1379</v>
      </c>
      <c r="B1064" s="44"/>
      <c r="C1064" s="44"/>
      <c r="D1064" s="44"/>
      <c r="E1064" s="45"/>
      <c r="F1064" s="76"/>
      <c r="G1064" s="76"/>
      <c r="H1064" s="76"/>
      <c r="I1064" s="76"/>
      <c r="J1064" s="76"/>
      <c r="K1064" s="76"/>
      <c r="L1064" s="76"/>
      <c r="M1064" s="76"/>
      <c r="N1064" s="76"/>
      <c r="O1064" s="76"/>
      <c r="P1064" s="76"/>
      <c r="Q1064" s="76"/>
      <c r="R1064" s="76"/>
      <c r="S1064" s="76"/>
      <c r="T1064" s="76"/>
      <c r="U1064" s="76"/>
      <c r="V1064" s="76"/>
      <c r="W1064" s="76"/>
      <c r="X1064" s="60" t="s">
        <v>382</v>
      </c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 t="s">
        <v>77</v>
      </c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/>
      <c r="AY1064" s="84" t="s">
        <v>94</v>
      </c>
      <c r="AZ1064" s="84"/>
      <c r="BA1064" s="84"/>
      <c r="BB1064" s="84"/>
      <c r="BC1064" s="84"/>
      <c r="BD1064" s="84"/>
      <c r="BE1064" s="60" t="s">
        <v>95</v>
      </c>
      <c r="BF1064" s="60"/>
      <c r="BG1064" s="60"/>
      <c r="BH1064" s="60"/>
      <c r="BI1064" s="60"/>
      <c r="BJ1064" s="60"/>
      <c r="BK1064" s="60"/>
      <c r="BL1064" s="60"/>
      <c r="BM1064" s="60"/>
      <c r="BN1064" s="80">
        <f>100+100+200+1000+30+10</f>
        <v>1440</v>
      </c>
      <c r="BO1064" s="81"/>
      <c r="BP1064" s="81"/>
      <c r="BQ1064" s="81"/>
      <c r="BR1064" s="81"/>
      <c r="BS1064" s="81"/>
      <c r="BT1064" s="81"/>
      <c r="BU1064" s="81"/>
      <c r="BV1064" s="81"/>
      <c r="BW1064" s="81"/>
      <c r="BX1064" s="81"/>
      <c r="BY1064" s="76" t="s">
        <v>22</v>
      </c>
      <c r="BZ1064" s="76"/>
      <c r="CA1064" s="76"/>
      <c r="CB1064" s="76"/>
      <c r="CC1064" s="76"/>
      <c r="CD1064" s="76"/>
      <c r="CE1064" s="62" t="s">
        <v>80</v>
      </c>
      <c r="CF1064" s="62"/>
      <c r="CG1064" s="62"/>
      <c r="CH1064" s="62"/>
      <c r="CI1064" s="62"/>
      <c r="CJ1064" s="62"/>
      <c r="CK1064" s="62"/>
      <c r="CL1064" s="62"/>
      <c r="CM1064" s="62"/>
      <c r="CN1064" s="85">
        <v>3026380</v>
      </c>
      <c r="CO1064" s="85"/>
      <c r="CP1064" s="85"/>
      <c r="CQ1064" s="85"/>
      <c r="CR1064" s="85"/>
      <c r="CS1064" s="85"/>
      <c r="CT1064" s="85"/>
      <c r="CU1064" s="85"/>
      <c r="CV1064" s="85"/>
      <c r="CW1064" s="85"/>
      <c r="CX1064" s="85"/>
      <c r="CY1064" s="85"/>
      <c r="CZ1064" s="85"/>
      <c r="DA1064" s="85"/>
      <c r="DB1064" s="59" t="s">
        <v>639</v>
      </c>
      <c r="DC1064" s="59"/>
      <c r="DD1064" s="59"/>
      <c r="DE1064" s="59"/>
      <c r="DF1064" s="59"/>
      <c r="DG1064" s="59"/>
      <c r="DH1064" s="59"/>
      <c r="DI1064" s="59"/>
      <c r="DJ1064" s="59"/>
      <c r="DK1064" s="59"/>
      <c r="DL1064" s="59"/>
      <c r="DM1064" s="59"/>
      <c r="DN1064" s="59"/>
      <c r="DO1064" s="59" t="s">
        <v>649</v>
      </c>
      <c r="DP1064" s="59"/>
      <c r="DQ1064" s="59"/>
      <c r="DR1064" s="59"/>
      <c r="DS1064" s="59"/>
      <c r="DT1064" s="59"/>
      <c r="DU1064" s="59"/>
      <c r="DV1064" s="59"/>
      <c r="DW1064" s="59"/>
      <c r="DX1064" s="59"/>
      <c r="DY1064" s="59"/>
      <c r="DZ1064" s="62" t="s">
        <v>102</v>
      </c>
      <c r="EA1064" s="62"/>
      <c r="EB1064" s="62"/>
      <c r="EC1064" s="62"/>
      <c r="ED1064" s="62"/>
      <c r="EE1064" s="62"/>
      <c r="EF1064" s="62"/>
      <c r="EG1064" s="62"/>
      <c r="EH1064" s="62"/>
      <c r="EI1064" s="62"/>
      <c r="EJ1064" s="62"/>
      <c r="EK1064" s="62"/>
      <c r="EL1064" s="62" t="s">
        <v>103</v>
      </c>
      <c r="EM1064" s="62"/>
      <c r="EN1064" s="62"/>
      <c r="EO1064" s="62"/>
      <c r="EP1064" s="62"/>
      <c r="EQ1064" s="62"/>
      <c r="ER1064" s="62"/>
      <c r="ES1064" s="62"/>
      <c r="ET1064" s="62"/>
      <c r="EU1064" s="62"/>
      <c r="EV1064" s="62"/>
      <c r="EW1064" s="62"/>
      <c r="EX1064" s="62"/>
    </row>
    <row r="1065" spans="1:154" s="21" customFormat="1" ht="39.75" customHeight="1" x14ac:dyDescent="0.2">
      <c r="A1065" s="43" t="s">
        <v>1380</v>
      </c>
      <c r="B1065" s="44"/>
      <c r="C1065" s="44"/>
      <c r="D1065" s="44"/>
      <c r="E1065" s="45"/>
      <c r="F1065" s="76"/>
      <c r="G1065" s="76"/>
      <c r="H1065" s="76"/>
      <c r="I1065" s="76"/>
      <c r="J1065" s="76"/>
      <c r="K1065" s="76"/>
      <c r="L1065" s="76"/>
      <c r="M1065" s="76"/>
      <c r="N1065" s="76"/>
      <c r="O1065" s="76"/>
      <c r="P1065" s="76"/>
      <c r="Q1065" s="76"/>
      <c r="R1065" s="76"/>
      <c r="S1065" s="76"/>
      <c r="T1065" s="76"/>
      <c r="U1065" s="76"/>
      <c r="V1065" s="76"/>
      <c r="W1065" s="76"/>
      <c r="X1065" s="60" t="s">
        <v>382</v>
      </c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 t="s">
        <v>77</v>
      </c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84" t="s">
        <v>94</v>
      </c>
      <c r="AZ1065" s="84"/>
      <c r="BA1065" s="84"/>
      <c r="BB1065" s="84"/>
      <c r="BC1065" s="84"/>
      <c r="BD1065" s="84"/>
      <c r="BE1065" s="60" t="s">
        <v>95</v>
      </c>
      <c r="BF1065" s="60"/>
      <c r="BG1065" s="60"/>
      <c r="BH1065" s="60"/>
      <c r="BI1065" s="60"/>
      <c r="BJ1065" s="60"/>
      <c r="BK1065" s="60"/>
      <c r="BL1065" s="60"/>
      <c r="BM1065" s="60"/>
      <c r="BN1065" s="80">
        <f>72+75+200+400+10+15+150+150+20+100+150+50+100+70+50</f>
        <v>1612</v>
      </c>
      <c r="BO1065" s="81"/>
      <c r="BP1065" s="81"/>
      <c r="BQ1065" s="81"/>
      <c r="BR1065" s="81"/>
      <c r="BS1065" s="81"/>
      <c r="BT1065" s="81"/>
      <c r="BU1065" s="81"/>
      <c r="BV1065" s="81"/>
      <c r="BW1065" s="81"/>
      <c r="BX1065" s="81"/>
      <c r="BY1065" s="76" t="s">
        <v>22</v>
      </c>
      <c r="BZ1065" s="76"/>
      <c r="CA1065" s="76"/>
      <c r="CB1065" s="76"/>
      <c r="CC1065" s="76"/>
      <c r="CD1065" s="76"/>
      <c r="CE1065" s="62" t="s">
        <v>80</v>
      </c>
      <c r="CF1065" s="62"/>
      <c r="CG1065" s="62"/>
      <c r="CH1065" s="62"/>
      <c r="CI1065" s="62"/>
      <c r="CJ1065" s="62"/>
      <c r="CK1065" s="62"/>
      <c r="CL1065" s="62"/>
      <c r="CM1065" s="62"/>
      <c r="CN1065" s="85">
        <v>7070410.2000000002</v>
      </c>
      <c r="CO1065" s="85"/>
      <c r="CP1065" s="85"/>
      <c r="CQ1065" s="85"/>
      <c r="CR1065" s="85"/>
      <c r="CS1065" s="85"/>
      <c r="CT1065" s="85"/>
      <c r="CU1065" s="85"/>
      <c r="CV1065" s="85"/>
      <c r="CW1065" s="85"/>
      <c r="CX1065" s="85"/>
      <c r="CY1065" s="85"/>
      <c r="CZ1065" s="85"/>
      <c r="DA1065" s="85"/>
      <c r="DB1065" s="59" t="s">
        <v>639</v>
      </c>
      <c r="DC1065" s="59"/>
      <c r="DD1065" s="59"/>
      <c r="DE1065" s="59"/>
      <c r="DF1065" s="59"/>
      <c r="DG1065" s="59"/>
      <c r="DH1065" s="59"/>
      <c r="DI1065" s="59"/>
      <c r="DJ1065" s="59"/>
      <c r="DK1065" s="59"/>
      <c r="DL1065" s="59"/>
      <c r="DM1065" s="59"/>
      <c r="DN1065" s="59"/>
      <c r="DO1065" s="59" t="s">
        <v>649</v>
      </c>
      <c r="DP1065" s="59"/>
      <c r="DQ1065" s="59"/>
      <c r="DR1065" s="59"/>
      <c r="DS1065" s="59"/>
      <c r="DT1065" s="59"/>
      <c r="DU1065" s="59"/>
      <c r="DV1065" s="59"/>
      <c r="DW1065" s="59"/>
      <c r="DX1065" s="59"/>
      <c r="DY1065" s="59"/>
      <c r="DZ1065" s="62" t="s">
        <v>102</v>
      </c>
      <c r="EA1065" s="62"/>
      <c r="EB1065" s="62"/>
      <c r="EC1065" s="62"/>
      <c r="ED1065" s="62"/>
      <c r="EE1065" s="62"/>
      <c r="EF1065" s="62"/>
      <c r="EG1065" s="62"/>
      <c r="EH1065" s="62"/>
      <c r="EI1065" s="62"/>
      <c r="EJ1065" s="62"/>
      <c r="EK1065" s="62"/>
      <c r="EL1065" s="62" t="s">
        <v>103</v>
      </c>
      <c r="EM1065" s="62"/>
      <c r="EN1065" s="62"/>
      <c r="EO1065" s="62"/>
      <c r="EP1065" s="62"/>
      <c r="EQ1065" s="62"/>
      <c r="ER1065" s="62"/>
      <c r="ES1065" s="62"/>
      <c r="ET1065" s="62"/>
      <c r="EU1065" s="62"/>
      <c r="EV1065" s="62"/>
      <c r="EW1065" s="62"/>
      <c r="EX1065" s="62"/>
    </row>
    <row r="1066" spans="1:154" s="21" customFormat="1" ht="40.5" customHeight="1" x14ac:dyDescent="0.2">
      <c r="A1066" s="43" t="s">
        <v>1381</v>
      </c>
      <c r="B1066" s="44"/>
      <c r="C1066" s="44"/>
      <c r="D1066" s="44"/>
      <c r="E1066" s="45"/>
      <c r="F1066" s="76"/>
      <c r="G1066" s="76"/>
      <c r="H1066" s="76"/>
      <c r="I1066" s="76"/>
      <c r="J1066" s="76"/>
      <c r="K1066" s="76"/>
      <c r="L1066" s="76"/>
      <c r="M1066" s="76"/>
      <c r="N1066" s="76"/>
      <c r="O1066" s="76"/>
      <c r="P1066" s="76"/>
      <c r="Q1066" s="76"/>
      <c r="R1066" s="76"/>
      <c r="S1066" s="76"/>
      <c r="T1066" s="76"/>
      <c r="U1066" s="76"/>
      <c r="V1066" s="76"/>
      <c r="W1066" s="76"/>
      <c r="X1066" s="60" t="s">
        <v>382</v>
      </c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 t="s">
        <v>77</v>
      </c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84" t="s">
        <v>94</v>
      </c>
      <c r="AZ1066" s="84"/>
      <c r="BA1066" s="84"/>
      <c r="BB1066" s="84"/>
      <c r="BC1066" s="84"/>
      <c r="BD1066" s="84"/>
      <c r="BE1066" s="60" t="s">
        <v>95</v>
      </c>
      <c r="BF1066" s="60"/>
      <c r="BG1066" s="60"/>
      <c r="BH1066" s="60"/>
      <c r="BI1066" s="60"/>
      <c r="BJ1066" s="60"/>
      <c r="BK1066" s="60"/>
      <c r="BL1066" s="60"/>
      <c r="BM1066" s="60"/>
      <c r="BN1066" s="80">
        <f>10500+200+200+100+60+20+50+50+90+80+10+5000+1000+200+350+150+250+250+600+50+1200+1250+50+30+55</f>
        <v>21795</v>
      </c>
      <c r="BO1066" s="81"/>
      <c r="BP1066" s="81"/>
      <c r="BQ1066" s="81"/>
      <c r="BR1066" s="81"/>
      <c r="BS1066" s="81"/>
      <c r="BT1066" s="81"/>
      <c r="BU1066" s="81"/>
      <c r="BV1066" s="81"/>
      <c r="BW1066" s="81"/>
      <c r="BX1066" s="81"/>
      <c r="BY1066" s="76" t="s">
        <v>22</v>
      </c>
      <c r="BZ1066" s="76"/>
      <c r="CA1066" s="76"/>
      <c r="CB1066" s="76"/>
      <c r="CC1066" s="76"/>
      <c r="CD1066" s="76"/>
      <c r="CE1066" s="62" t="s">
        <v>80</v>
      </c>
      <c r="CF1066" s="62"/>
      <c r="CG1066" s="62"/>
      <c r="CH1066" s="62"/>
      <c r="CI1066" s="62"/>
      <c r="CJ1066" s="62"/>
      <c r="CK1066" s="62"/>
      <c r="CL1066" s="62"/>
      <c r="CM1066" s="62"/>
      <c r="CN1066" s="85">
        <v>11690243</v>
      </c>
      <c r="CO1066" s="85"/>
      <c r="CP1066" s="85"/>
      <c r="CQ1066" s="85"/>
      <c r="CR1066" s="85"/>
      <c r="CS1066" s="85"/>
      <c r="CT1066" s="85"/>
      <c r="CU1066" s="85"/>
      <c r="CV1066" s="85"/>
      <c r="CW1066" s="85"/>
      <c r="CX1066" s="85"/>
      <c r="CY1066" s="85"/>
      <c r="CZ1066" s="85"/>
      <c r="DA1066" s="85"/>
      <c r="DB1066" s="59" t="s">
        <v>639</v>
      </c>
      <c r="DC1066" s="59"/>
      <c r="DD1066" s="59"/>
      <c r="DE1066" s="59"/>
      <c r="DF1066" s="59"/>
      <c r="DG1066" s="59"/>
      <c r="DH1066" s="59"/>
      <c r="DI1066" s="59"/>
      <c r="DJ1066" s="59"/>
      <c r="DK1066" s="59"/>
      <c r="DL1066" s="59"/>
      <c r="DM1066" s="59"/>
      <c r="DN1066" s="59"/>
      <c r="DO1066" s="59" t="s">
        <v>649</v>
      </c>
      <c r="DP1066" s="59"/>
      <c r="DQ1066" s="59"/>
      <c r="DR1066" s="59"/>
      <c r="DS1066" s="59"/>
      <c r="DT1066" s="59"/>
      <c r="DU1066" s="59"/>
      <c r="DV1066" s="59"/>
      <c r="DW1066" s="59"/>
      <c r="DX1066" s="59"/>
      <c r="DY1066" s="59"/>
      <c r="DZ1066" s="62" t="s">
        <v>102</v>
      </c>
      <c r="EA1066" s="62"/>
      <c r="EB1066" s="62"/>
      <c r="EC1066" s="62"/>
      <c r="ED1066" s="62"/>
      <c r="EE1066" s="62"/>
      <c r="EF1066" s="62"/>
      <c r="EG1066" s="62"/>
      <c r="EH1066" s="62"/>
      <c r="EI1066" s="62"/>
      <c r="EJ1066" s="62"/>
      <c r="EK1066" s="62"/>
      <c r="EL1066" s="62" t="s">
        <v>103</v>
      </c>
      <c r="EM1066" s="62"/>
      <c r="EN1066" s="62"/>
      <c r="EO1066" s="62"/>
      <c r="EP1066" s="62"/>
      <c r="EQ1066" s="62"/>
      <c r="ER1066" s="62"/>
      <c r="ES1066" s="62"/>
      <c r="ET1066" s="62"/>
      <c r="EU1066" s="62"/>
      <c r="EV1066" s="62"/>
      <c r="EW1066" s="62"/>
      <c r="EX1066" s="62"/>
    </row>
    <row r="1067" spans="1:154" s="21" customFormat="1" ht="40.5" customHeight="1" x14ac:dyDescent="0.2">
      <c r="A1067" s="43" t="s">
        <v>1382</v>
      </c>
      <c r="B1067" s="44"/>
      <c r="C1067" s="44"/>
      <c r="D1067" s="44"/>
      <c r="E1067" s="45"/>
      <c r="F1067" s="76"/>
      <c r="G1067" s="76"/>
      <c r="H1067" s="76"/>
      <c r="I1067" s="76"/>
      <c r="J1067" s="76"/>
      <c r="K1067" s="76"/>
      <c r="L1067" s="76"/>
      <c r="M1067" s="76"/>
      <c r="N1067" s="76"/>
      <c r="O1067" s="76"/>
      <c r="P1067" s="76"/>
      <c r="Q1067" s="76"/>
      <c r="R1067" s="76"/>
      <c r="S1067" s="76"/>
      <c r="T1067" s="76"/>
      <c r="U1067" s="76"/>
      <c r="V1067" s="76"/>
      <c r="W1067" s="76"/>
      <c r="X1067" s="60" t="s">
        <v>619</v>
      </c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 t="s">
        <v>77</v>
      </c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84" t="s">
        <v>94</v>
      </c>
      <c r="AZ1067" s="84"/>
      <c r="BA1067" s="84"/>
      <c r="BB1067" s="84"/>
      <c r="BC1067" s="84"/>
      <c r="BD1067" s="84"/>
      <c r="BE1067" s="60" t="s">
        <v>95</v>
      </c>
      <c r="BF1067" s="60"/>
      <c r="BG1067" s="60"/>
      <c r="BH1067" s="60"/>
      <c r="BI1067" s="60"/>
      <c r="BJ1067" s="60"/>
      <c r="BK1067" s="60"/>
      <c r="BL1067" s="60"/>
      <c r="BM1067" s="60"/>
      <c r="BN1067" s="80">
        <f>470+400+2000</f>
        <v>2870</v>
      </c>
      <c r="BO1067" s="81"/>
      <c r="BP1067" s="81"/>
      <c r="BQ1067" s="81"/>
      <c r="BR1067" s="81"/>
      <c r="BS1067" s="81"/>
      <c r="BT1067" s="81"/>
      <c r="BU1067" s="81"/>
      <c r="BV1067" s="81"/>
      <c r="BW1067" s="81"/>
      <c r="BX1067" s="81"/>
      <c r="BY1067" s="76" t="s">
        <v>22</v>
      </c>
      <c r="BZ1067" s="76"/>
      <c r="CA1067" s="76"/>
      <c r="CB1067" s="76"/>
      <c r="CC1067" s="76"/>
      <c r="CD1067" s="76"/>
      <c r="CE1067" s="62" t="s">
        <v>80</v>
      </c>
      <c r="CF1067" s="62"/>
      <c r="CG1067" s="62"/>
      <c r="CH1067" s="62"/>
      <c r="CI1067" s="62"/>
      <c r="CJ1067" s="62"/>
      <c r="CK1067" s="62"/>
      <c r="CL1067" s="62"/>
      <c r="CM1067" s="62"/>
      <c r="CN1067" s="85">
        <v>2291499</v>
      </c>
      <c r="CO1067" s="85"/>
      <c r="CP1067" s="85"/>
      <c r="CQ1067" s="85"/>
      <c r="CR1067" s="85"/>
      <c r="CS1067" s="85"/>
      <c r="CT1067" s="85"/>
      <c r="CU1067" s="85"/>
      <c r="CV1067" s="85"/>
      <c r="CW1067" s="85"/>
      <c r="CX1067" s="85"/>
      <c r="CY1067" s="85"/>
      <c r="CZ1067" s="85"/>
      <c r="DA1067" s="85"/>
      <c r="DB1067" s="59" t="s">
        <v>639</v>
      </c>
      <c r="DC1067" s="59"/>
      <c r="DD1067" s="59"/>
      <c r="DE1067" s="59"/>
      <c r="DF1067" s="59"/>
      <c r="DG1067" s="59"/>
      <c r="DH1067" s="59"/>
      <c r="DI1067" s="59"/>
      <c r="DJ1067" s="59"/>
      <c r="DK1067" s="59"/>
      <c r="DL1067" s="59"/>
      <c r="DM1067" s="59"/>
      <c r="DN1067" s="59"/>
      <c r="DO1067" s="59" t="s">
        <v>649</v>
      </c>
      <c r="DP1067" s="59"/>
      <c r="DQ1067" s="59"/>
      <c r="DR1067" s="59"/>
      <c r="DS1067" s="59"/>
      <c r="DT1067" s="59"/>
      <c r="DU1067" s="59"/>
      <c r="DV1067" s="59"/>
      <c r="DW1067" s="59"/>
      <c r="DX1067" s="59"/>
      <c r="DY1067" s="59"/>
      <c r="DZ1067" s="62" t="s">
        <v>102</v>
      </c>
      <c r="EA1067" s="62"/>
      <c r="EB1067" s="62"/>
      <c r="EC1067" s="62"/>
      <c r="ED1067" s="62"/>
      <c r="EE1067" s="62"/>
      <c r="EF1067" s="62"/>
      <c r="EG1067" s="62"/>
      <c r="EH1067" s="62"/>
      <c r="EI1067" s="62"/>
      <c r="EJ1067" s="62"/>
      <c r="EK1067" s="62"/>
      <c r="EL1067" s="62" t="s">
        <v>103</v>
      </c>
      <c r="EM1067" s="62"/>
      <c r="EN1067" s="62"/>
      <c r="EO1067" s="62"/>
      <c r="EP1067" s="62"/>
      <c r="EQ1067" s="62"/>
      <c r="ER1067" s="62"/>
      <c r="ES1067" s="62"/>
      <c r="ET1067" s="62"/>
      <c r="EU1067" s="62"/>
      <c r="EV1067" s="62"/>
      <c r="EW1067" s="62"/>
      <c r="EX1067" s="62"/>
    </row>
    <row r="1068" spans="1:154" s="21" customFormat="1" ht="51.75" customHeight="1" x14ac:dyDescent="0.2">
      <c r="A1068" s="43" t="s">
        <v>1383</v>
      </c>
      <c r="B1068" s="44"/>
      <c r="C1068" s="44"/>
      <c r="D1068" s="44"/>
      <c r="E1068" s="45"/>
      <c r="F1068" s="76"/>
      <c r="G1068" s="76"/>
      <c r="H1068" s="76"/>
      <c r="I1068" s="76"/>
      <c r="J1068" s="76"/>
      <c r="K1068" s="76"/>
      <c r="L1068" s="76"/>
      <c r="M1068" s="76"/>
      <c r="N1068" s="76"/>
      <c r="O1068" s="76"/>
      <c r="P1068" s="76"/>
      <c r="Q1068" s="76"/>
      <c r="R1068" s="76"/>
      <c r="S1068" s="76"/>
      <c r="T1068" s="76"/>
      <c r="U1068" s="76"/>
      <c r="V1068" s="76"/>
      <c r="W1068" s="76"/>
      <c r="X1068" s="60" t="s">
        <v>563</v>
      </c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 t="s">
        <v>77</v>
      </c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/>
      <c r="AY1068" s="84" t="s">
        <v>78</v>
      </c>
      <c r="AZ1068" s="84"/>
      <c r="BA1068" s="84"/>
      <c r="BB1068" s="84"/>
      <c r="BC1068" s="84"/>
      <c r="BD1068" s="84"/>
      <c r="BE1068" s="60" t="s">
        <v>79</v>
      </c>
      <c r="BF1068" s="60"/>
      <c r="BG1068" s="60"/>
      <c r="BH1068" s="60"/>
      <c r="BI1068" s="60"/>
      <c r="BJ1068" s="60"/>
      <c r="BK1068" s="60"/>
      <c r="BL1068" s="60"/>
      <c r="BM1068" s="60"/>
      <c r="BN1068" s="59" t="s">
        <v>74</v>
      </c>
      <c r="BO1068" s="62"/>
      <c r="BP1068" s="62"/>
      <c r="BQ1068" s="62"/>
      <c r="BR1068" s="62"/>
      <c r="BS1068" s="62"/>
      <c r="BT1068" s="62"/>
      <c r="BU1068" s="62"/>
      <c r="BV1068" s="62"/>
      <c r="BW1068" s="62"/>
      <c r="BX1068" s="62"/>
      <c r="BY1068" s="76" t="s">
        <v>22</v>
      </c>
      <c r="BZ1068" s="76"/>
      <c r="CA1068" s="76"/>
      <c r="CB1068" s="76"/>
      <c r="CC1068" s="76"/>
      <c r="CD1068" s="76"/>
      <c r="CE1068" s="62" t="s">
        <v>80</v>
      </c>
      <c r="CF1068" s="62"/>
      <c r="CG1068" s="62"/>
      <c r="CH1068" s="62"/>
      <c r="CI1068" s="62"/>
      <c r="CJ1068" s="62"/>
      <c r="CK1068" s="62"/>
      <c r="CL1068" s="62"/>
      <c r="CM1068" s="62"/>
      <c r="CN1068" s="61">
        <v>2400000</v>
      </c>
      <c r="CO1068" s="61"/>
      <c r="CP1068" s="61"/>
      <c r="CQ1068" s="61"/>
      <c r="CR1068" s="61"/>
      <c r="CS1068" s="61"/>
      <c r="CT1068" s="61"/>
      <c r="CU1068" s="61"/>
      <c r="CV1068" s="61"/>
      <c r="CW1068" s="61"/>
      <c r="CX1068" s="61"/>
      <c r="CY1068" s="61"/>
      <c r="CZ1068" s="61"/>
      <c r="DA1068" s="61"/>
      <c r="DB1068" s="59" t="s">
        <v>639</v>
      </c>
      <c r="DC1068" s="59"/>
      <c r="DD1068" s="59"/>
      <c r="DE1068" s="59"/>
      <c r="DF1068" s="59"/>
      <c r="DG1068" s="59"/>
      <c r="DH1068" s="59"/>
      <c r="DI1068" s="59"/>
      <c r="DJ1068" s="59"/>
      <c r="DK1068" s="59"/>
      <c r="DL1068" s="59"/>
      <c r="DM1068" s="59"/>
      <c r="DN1068" s="59"/>
      <c r="DO1068" s="59" t="s">
        <v>649</v>
      </c>
      <c r="DP1068" s="59"/>
      <c r="DQ1068" s="59"/>
      <c r="DR1068" s="59"/>
      <c r="DS1068" s="59"/>
      <c r="DT1068" s="59"/>
      <c r="DU1068" s="59"/>
      <c r="DV1068" s="59"/>
      <c r="DW1068" s="59"/>
      <c r="DX1068" s="59"/>
      <c r="DY1068" s="59"/>
      <c r="DZ1068" s="62" t="s">
        <v>102</v>
      </c>
      <c r="EA1068" s="62"/>
      <c r="EB1068" s="62"/>
      <c r="EC1068" s="62"/>
      <c r="ED1068" s="62"/>
      <c r="EE1068" s="62"/>
      <c r="EF1068" s="62"/>
      <c r="EG1068" s="62"/>
      <c r="EH1068" s="62"/>
      <c r="EI1068" s="62"/>
      <c r="EJ1068" s="62"/>
      <c r="EK1068" s="62"/>
      <c r="EL1068" s="62" t="s">
        <v>103</v>
      </c>
      <c r="EM1068" s="62"/>
      <c r="EN1068" s="62"/>
      <c r="EO1068" s="62"/>
      <c r="EP1068" s="62"/>
      <c r="EQ1068" s="62"/>
      <c r="ER1068" s="62"/>
      <c r="ES1068" s="62"/>
      <c r="ET1068" s="62"/>
      <c r="EU1068" s="62"/>
      <c r="EV1068" s="62"/>
      <c r="EW1068" s="62"/>
      <c r="EX1068" s="62"/>
    </row>
    <row r="1069" spans="1:154" s="21" customFormat="1" ht="39.75" customHeight="1" x14ac:dyDescent="0.2">
      <c r="A1069" s="43" t="s">
        <v>1384</v>
      </c>
      <c r="B1069" s="44"/>
      <c r="C1069" s="44"/>
      <c r="D1069" s="44"/>
      <c r="E1069" s="45"/>
      <c r="F1069" s="76"/>
      <c r="G1069" s="76"/>
      <c r="H1069" s="76"/>
      <c r="I1069" s="76"/>
      <c r="J1069" s="76"/>
      <c r="K1069" s="76"/>
      <c r="L1069" s="76"/>
      <c r="M1069" s="76"/>
      <c r="N1069" s="76"/>
      <c r="O1069" s="76"/>
      <c r="P1069" s="76"/>
      <c r="Q1069" s="76"/>
      <c r="R1069" s="76"/>
      <c r="S1069" s="76"/>
      <c r="T1069" s="76"/>
      <c r="U1069" s="76"/>
      <c r="V1069" s="76"/>
      <c r="W1069" s="76"/>
      <c r="X1069" s="60" t="s">
        <v>579</v>
      </c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 t="s">
        <v>77</v>
      </c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/>
      <c r="AX1069" s="60"/>
      <c r="AY1069" s="84" t="s">
        <v>78</v>
      </c>
      <c r="AZ1069" s="84"/>
      <c r="BA1069" s="84"/>
      <c r="BB1069" s="84"/>
      <c r="BC1069" s="84"/>
      <c r="BD1069" s="84"/>
      <c r="BE1069" s="60" t="s">
        <v>79</v>
      </c>
      <c r="BF1069" s="60"/>
      <c r="BG1069" s="60"/>
      <c r="BH1069" s="60"/>
      <c r="BI1069" s="60"/>
      <c r="BJ1069" s="60"/>
      <c r="BK1069" s="60"/>
      <c r="BL1069" s="60"/>
      <c r="BM1069" s="60"/>
      <c r="BN1069" s="59" t="s">
        <v>74</v>
      </c>
      <c r="BO1069" s="62"/>
      <c r="BP1069" s="62"/>
      <c r="BQ1069" s="62"/>
      <c r="BR1069" s="62"/>
      <c r="BS1069" s="62"/>
      <c r="BT1069" s="62"/>
      <c r="BU1069" s="62"/>
      <c r="BV1069" s="62"/>
      <c r="BW1069" s="62"/>
      <c r="BX1069" s="62"/>
      <c r="BY1069" s="76" t="s">
        <v>22</v>
      </c>
      <c r="BZ1069" s="76"/>
      <c r="CA1069" s="76"/>
      <c r="CB1069" s="76"/>
      <c r="CC1069" s="76"/>
      <c r="CD1069" s="76"/>
      <c r="CE1069" s="62" t="s">
        <v>80</v>
      </c>
      <c r="CF1069" s="62"/>
      <c r="CG1069" s="62"/>
      <c r="CH1069" s="62"/>
      <c r="CI1069" s="62"/>
      <c r="CJ1069" s="62"/>
      <c r="CK1069" s="62"/>
      <c r="CL1069" s="62"/>
      <c r="CM1069" s="62"/>
      <c r="CN1069" s="61">
        <v>1700000</v>
      </c>
      <c r="CO1069" s="61"/>
      <c r="CP1069" s="61"/>
      <c r="CQ1069" s="61"/>
      <c r="CR1069" s="61"/>
      <c r="CS1069" s="61"/>
      <c r="CT1069" s="61"/>
      <c r="CU1069" s="61"/>
      <c r="CV1069" s="61"/>
      <c r="CW1069" s="61"/>
      <c r="CX1069" s="61"/>
      <c r="CY1069" s="61"/>
      <c r="CZ1069" s="61"/>
      <c r="DA1069" s="61"/>
      <c r="DB1069" s="59" t="s">
        <v>639</v>
      </c>
      <c r="DC1069" s="59"/>
      <c r="DD1069" s="59"/>
      <c r="DE1069" s="59"/>
      <c r="DF1069" s="59"/>
      <c r="DG1069" s="59"/>
      <c r="DH1069" s="59"/>
      <c r="DI1069" s="59"/>
      <c r="DJ1069" s="59"/>
      <c r="DK1069" s="59"/>
      <c r="DL1069" s="59"/>
      <c r="DM1069" s="59"/>
      <c r="DN1069" s="59"/>
      <c r="DO1069" s="59" t="s">
        <v>649</v>
      </c>
      <c r="DP1069" s="59"/>
      <c r="DQ1069" s="59"/>
      <c r="DR1069" s="59"/>
      <c r="DS1069" s="59"/>
      <c r="DT1069" s="59"/>
      <c r="DU1069" s="59"/>
      <c r="DV1069" s="59"/>
      <c r="DW1069" s="59"/>
      <c r="DX1069" s="59"/>
      <c r="DY1069" s="59"/>
      <c r="DZ1069" s="62" t="s">
        <v>102</v>
      </c>
      <c r="EA1069" s="62"/>
      <c r="EB1069" s="62"/>
      <c r="EC1069" s="62"/>
      <c r="ED1069" s="62"/>
      <c r="EE1069" s="62"/>
      <c r="EF1069" s="62"/>
      <c r="EG1069" s="62"/>
      <c r="EH1069" s="62"/>
      <c r="EI1069" s="62"/>
      <c r="EJ1069" s="62"/>
      <c r="EK1069" s="62"/>
      <c r="EL1069" s="62" t="s">
        <v>103</v>
      </c>
      <c r="EM1069" s="62"/>
      <c r="EN1069" s="62"/>
      <c r="EO1069" s="62"/>
      <c r="EP1069" s="62"/>
      <c r="EQ1069" s="62"/>
      <c r="ER1069" s="62"/>
      <c r="ES1069" s="62"/>
      <c r="ET1069" s="62"/>
      <c r="EU1069" s="62"/>
      <c r="EV1069" s="62"/>
      <c r="EW1069" s="62"/>
      <c r="EX1069" s="62"/>
    </row>
    <row r="1070" spans="1:154" s="21" customFormat="1" ht="39.75" customHeight="1" x14ac:dyDescent="0.2">
      <c r="A1070" s="43" t="s">
        <v>1385</v>
      </c>
      <c r="B1070" s="44"/>
      <c r="C1070" s="44"/>
      <c r="D1070" s="44"/>
      <c r="E1070" s="45"/>
      <c r="F1070" s="76"/>
      <c r="G1070" s="76"/>
      <c r="H1070" s="76"/>
      <c r="I1070" s="76"/>
      <c r="J1070" s="76"/>
      <c r="K1070" s="76"/>
      <c r="L1070" s="76"/>
      <c r="M1070" s="76"/>
      <c r="N1070" s="76"/>
      <c r="O1070" s="76"/>
      <c r="P1070" s="76"/>
      <c r="Q1070" s="76"/>
      <c r="R1070" s="76"/>
      <c r="S1070" s="76"/>
      <c r="T1070" s="76"/>
      <c r="U1070" s="76"/>
      <c r="V1070" s="76"/>
      <c r="W1070" s="76"/>
      <c r="X1070" s="60" t="s">
        <v>567</v>
      </c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 t="s">
        <v>77</v>
      </c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/>
      <c r="AY1070" s="84" t="s">
        <v>94</v>
      </c>
      <c r="AZ1070" s="84"/>
      <c r="BA1070" s="84"/>
      <c r="BB1070" s="84"/>
      <c r="BC1070" s="84"/>
      <c r="BD1070" s="84"/>
      <c r="BE1070" s="60" t="s">
        <v>95</v>
      </c>
      <c r="BF1070" s="60"/>
      <c r="BG1070" s="60"/>
      <c r="BH1070" s="60"/>
      <c r="BI1070" s="60"/>
      <c r="BJ1070" s="60"/>
      <c r="BK1070" s="60"/>
      <c r="BL1070" s="60"/>
      <c r="BM1070" s="60"/>
      <c r="BN1070" s="81">
        <v>145</v>
      </c>
      <c r="BO1070" s="81"/>
      <c r="BP1070" s="81"/>
      <c r="BQ1070" s="81"/>
      <c r="BR1070" s="81"/>
      <c r="BS1070" s="81"/>
      <c r="BT1070" s="81"/>
      <c r="BU1070" s="81"/>
      <c r="BV1070" s="81"/>
      <c r="BW1070" s="81"/>
      <c r="BX1070" s="81"/>
      <c r="BY1070" s="76" t="s">
        <v>22</v>
      </c>
      <c r="BZ1070" s="76"/>
      <c r="CA1070" s="76"/>
      <c r="CB1070" s="76"/>
      <c r="CC1070" s="76"/>
      <c r="CD1070" s="76"/>
      <c r="CE1070" s="62" t="s">
        <v>80</v>
      </c>
      <c r="CF1070" s="62"/>
      <c r="CG1070" s="62"/>
      <c r="CH1070" s="62"/>
      <c r="CI1070" s="62"/>
      <c r="CJ1070" s="62"/>
      <c r="CK1070" s="62"/>
      <c r="CL1070" s="62"/>
      <c r="CM1070" s="62"/>
      <c r="CN1070" s="61">
        <v>3500000</v>
      </c>
      <c r="CO1070" s="61"/>
      <c r="CP1070" s="61"/>
      <c r="CQ1070" s="61"/>
      <c r="CR1070" s="61"/>
      <c r="CS1070" s="61"/>
      <c r="CT1070" s="61"/>
      <c r="CU1070" s="61"/>
      <c r="CV1070" s="61"/>
      <c r="CW1070" s="61"/>
      <c r="CX1070" s="61"/>
      <c r="CY1070" s="61"/>
      <c r="CZ1070" s="61"/>
      <c r="DA1070" s="61"/>
      <c r="DB1070" s="59" t="s">
        <v>639</v>
      </c>
      <c r="DC1070" s="59"/>
      <c r="DD1070" s="59"/>
      <c r="DE1070" s="59"/>
      <c r="DF1070" s="59"/>
      <c r="DG1070" s="59"/>
      <c r="DH1070" s="59"/>
      <c r="DI1070" s="59"/>
      <c r="DJ1070" s="59"/>
      <c r="DK1070" s="59"/>
      <c r="DL1070" s="59"/>
      <c r="DM1070" s="59"/>
      <c r="DN1070" s="59"/>
      <c r="DO1070" s="59" t="s">
        <v>649</v>
      </c>
      <c r="DP1070" s="59"/>
      <c r="DQ1070" s="59"/>
      <c r="DR1070" s="59"/>
      <c r="DS1070" s="59"/>
      <c r="DT1070" s="59"/>
      <c r="DU1070" s="59"/>
      <c r="DV1070" s="59"/>
      <c r="DW1070" s="59"/>
      <c r="DX1070" s="59"/>
      <c r="DY1070" s="59"/>
      <c r="DZ1070" s="62" t="s">
        <v>102</v>
      </c>
      <c r="EA1070" s="62"/>
      <c r="EB1070" s="62"/>
      <c r="EC1070" s="62"/>
      <c r="ED1070" s="62"/>
      <c r="EE1070" s="62"/>
      <c r="EF1070" s="62"/>
      <c r="EG1070" s="62"/>
      <c r="EH1070" s="62"/>
      <c r="EI1070" s="62"/>
      <c r="EJ1070" s="62"/>
      <c r="EK1070" s="62"/>
      <c r="EL1070" s="62" t="s">
        <v>103</v>
      </c>
      <c r="EM1070" s="62"/>
      <c r="EN1070" s="62"/>
      <c r="EO1070" s="62"/>
      <c r="EP1070" s="62"/>
      <c r="EQ1070" s="62"/>
      <c r="ER1070" s="62"/>
      <c r="ES1070" s="62"/>
      <c r="ET1070" s="62"/>
      <c r="EU1070" s="62"/>
      <c r="EV1070" s="62"/>
      <c r="EW1070" s="62"/>
      <c r="EX1070" s="62"/>
    </row>
    <row r="1071" spans="1:154" s="21" customFormat="1" ht="39.75" customHeight="1" x14ac:dyDescent="0.2">
      <c r="A1071" s="43" t="s">
        <v>1386</v>
      </c>
      <c r="B1071" s="44"/>
      <c r="C1071" s="44"/>
      <c r="D1071" s="44"/>
      <c r="E1071" s="45"/>
      <c r="F1071" s="76"/>
      <c r="G1071" s="76"/>
      <c r="H1071" s="76"/>
      <c r="I1071" s="76"/>
      <c r="J1071" s="76"/>
      <c r="K1071" s="76"/>
      <c r="L1071" s="76"/>
      <c r="M1071" s="76"/>
      <c r="N1071" s="76"/>
      <c r="O1071" s="76"/>
      <c r="P1071" s="76"/>
      <c r="Q1071" s="76"/>
      <c r="R1071" s="76"/>
      <c r="S1071" s="76"/>
      <c r="T1071" s="76"/>
      <c r="U1071" s="76"/>
      <c r="V1071" s="76"/>
      <c r="W1071" s="76"/>
      <c r="X1071" s="60" t="s">
        <v>558</v>
      </c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 t="s">
        <v>77</v>
      </c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/>
      <c r="AY1071" s="84" t="s">
        <v>94</v>
      </c>
      <c r="AZ1071" s="84"/>
      <c r="BA1071" s="84"/>
      <c r="BB1071" s="84"/>
      <c r="BC1071" s="84"/>
      <c r="BD1071" s="84"/>
      <c r="BE1071" s="60" t="s">
        <v>95</v>
      </c>
      <c r="BF1071" s="60"/>
      <c r="BG1071" s="60"/>
      <c r="BH1071" s="60"/>
      <c r="BI1071" s="60"/>
      <c r="BJ1071" s="60"/>
      <c r="BK1071" s="60"/>
      <c r="BL1071" s="60"/>
      <c r="BM1071" s="60"/>
      <c r="BN1071" s="80">
        <f>700</f>
        <v>700</v>
      </c>
      <c r="BO1071" s="81"/>
      <c r="BP1071" s="81"/>
      <c r="BQ1071" s="81"/>
      <c r="BR1071" s="81"/>
      <c r="BS1071" s="81"/>
      <c r="BT1071" s="81"/>
      <c r="BU1071" s="81"/>
      <c r="BV1071" s="81"/>
      <c r="BW1071" s="81"/>
      <c r="BX1071" s="81"/>
      <c r="BY1071" s="76" t="s">
        <v>22</v>
      </c>
      <c r="BZ1071" s="76"/>
      <c r="CA1071" s="76"/>
      <c r="CB1071" s="76"/>
      <c r="CC1071" s="76"/>
      <c r="CD1071" s="76"/>
      <c r="CE1071" s="62" t="s">
        <v>80</v>
      </c>
      <c r="CF1071" s="62"/>
      <c r="CG1071" s="62"/>
      <c r="CH1071" s="62"/>
      <c r="CI1071" s="62"/>
      <c r="CJ1071" s="62"/>
      <c r="CK1071" s="62"/>
      <c r="CL1071" s="62"/>
      <c r="CM1071" s="62"/>
      <c r="CN1071" s="85">
        <v>1000000</v>
      </c>
      <c r="CO1071" s="85"/>
      <c r="CP1071" s="85"/>
      <c r="CQ1071" s="85"/>
      <c r="CR1071" s="85"/>
      <c r="CS1071" s="85"/>
      <c r="CT1071" s="85"/>
      <c r="CU1071" s="85"/>
      <c r="CV1071" s="85"/>
      <c r="CW1071" s="85"/>
      <c r="CX1071" s="85"/>
      <c r="CY1071" s="85"/>
      <c r="CZ1071" s="85"/>
      <c r="DA1071" s="85"/>
      <c r="DB1071" s="59" t="s">
        <v>639</v>
      </c>
      <c r="DC1071" s="59"/>
      <c r="DD1071" s="59"/>
      <c r="DE1071" s="59"/>
      <c r="DF1071" s="59"/>
      <c r="DG1071" s="59"/>
      <c r="DH1071" s="59"/>
      <c r="DI1071" s="59"/>
      <c r="DJ1071" s="59"/>
      <c r="DK1071" s="59"/>
      <c r="DL1071" s="59"/>
      <c r="DM1071" s="59"/>
      <c r="DN1071" s="59"/>
      <c r="DO1071" s="59" t="s">
        <v>649</v>
      </c>
      <c r="DP1071" s="59"/>
      <c r="DQ1071" s="59"/>
      <c r="DR1071" s="59"/>
      <c r="DS1071" s="59"/>
      <c r="DT1071" s="59"/>
      <c r="DU1071" s="59"/>
      <c r="DV1071" s="59"/>
      <c r="DW1071" s="59"/>
      <c r="DX1071" s="59"/>
      <c r="DY1071" s="59"/>
      <c r="DZ1071" s="62" t="s">
        <v>86</v>
      </c>
      <c r="EA1071" s="62"/>
      <c r="EB1071" s="62"/>
      <c r="EC1071" s="62"/>
      <c r="ED1071" s="62"/>
      <c r="EE1071" s="62"/>
      <c r="EF1071" s="62"/>
      <c r="EG1071" s="62"/>
      <c r="EH1071" s="62"/>
      <c r="EI1071" s="62"/>
      <c r="EJ1071" s="62"/>
      <c r="EK1071" s="62"/>
      <c r="EL1071" s="62" t="s">
        <v>84</v>
      </c>
      <c r="EM1071" s="62"/>
      <c r="EN1071" s="62"/>
      <c r="EO1071" s="62"/>
      <c r="EP1071" s="62"/>
      <c r="EQ1071" s="62"/>
      <c r="ER1071" s="62"/>
      <c r="ES1071" s="62"/>
      <c r="ET1071" s="62"/>
      <c r="EU1071" s="62"/>
      <c r="EV1071" s="62"/>
      <c r="EW1071" s="62"/>
      <c r="EX1071" s="62"/>
    </row>
    <row r="1072" spans="1:154" s="21" customFormat="1" ht="54" customHeight="1" x14ac:dyDescent="0.2">
      <c r="A1072" s="43" t="s">
        <v>1388</v>
      </c>
      <c r="B1072" s="44"/>
      <c r="C1072" s="44"/>
      <c r="D1072" s="44"/>
      <c r="E1072" s="45"/>
      <c r="F1072" s="76"/>
      <c r="G1072" s="76"/>
      <c r="H1072" s="76"/>
      <c r="I1072" s="76"/>
      <c r="J1072" s="76"/>
      <c r="K1072" s="76"/>
      <c r="L1072" s="76"/>
      <c r="M1072" s="76"/>
      <c r="N1072" s="76"/>
      <c r="O1072" s="76"/>
      <c r="P1072" s="76"/>
      <c r="Q1072" s="76"/>
      <c r="R1072" s="76"/>
      <c r="S1072" s="76"/>
      <c r="T1072" s="76"/>
      <c r="U1072" s="76"/>
      <c r="V1072" s="76"/>
      <c r="W1072" s="76"/>
      <c r="X1072" s="60" t="s">
        <v>620</v>
      </c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 t="s">
        <v>77</v>
      </c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84" t="s">
        <v>78</v>
      </c>
      <c r="AZ1072" s="84"/>
      <c r="BA1072" s="84"/>
      <c r="BB1072" s="84"/>
      <c r="BC1072" s="84"/>
      <c r="BD1072" s="84"/>
      <c r="BE1072" s="60" t="s">
        <v>79</v>
      </c>
      <c r="BF1072" s="60"/>
      <c r="BG1072" s="60"/>
      <c r="BH1072" s="60"/>
      <c r="BI1072" s="60"/>
      <c r="BJ1072" s="60"/>
      <c r="BK1072" s="60"/>
      <c r="BL1072" s="60"/>
      <c r="BM1072" s="60"/>
      <c r="BN1072" s="76" t="s">
        <v>74</v>
      </c>
      <c r="BO1072" s="81"/>
      <c r="BP1072" s="81"/>
      <c r="BQ1072" s="81"/>
      <c r="BR1072" s="81"/>
      <c r="BS1072" s="81"/>
      <c r="BT1072" s="81"/>
      <c r="BU1072" s="81"/>
      <c r="BV1072" s="81"/>
      <c r="BW1072" s="81"/>
      <c r="BX1072" s="81"/>
      <c r="BY1072" s="76" t="s">
        <v>22</v>
      </c>
      <c r="BZ1072" s="76"/>
      <c r="CA1072" s="76"/>
      <c r="CB1072" s="76"/>
      <c r="CC1072" s="76"/>
      <c r="CD1072" s="76"/>
      <c r="CE1072" s="62" t="s">
        <v>80</v>
      </c>
      <c r="CF1072" s="62"/>
      <c r="CG1072" s="62"/>
      <c r="CH1072" s="62"/>
      <c r="CI1072" s="62"/>
      <c r="CJ1072" s="62"/>
      <c r="CK1072" s="62"/>
      <c r="CL1072" s="62"/>
      <c r="CM1072" s="62"/>
      <c r="CN1072" s="61">
        <v>2500000</v>
      </c>
      <c r="CO1072" s="61"/>
      <c r="CP1072" s="61"/>
      <c r="CQ1072" s="61"/>
      <c r="CR1072" s="61"/>
      <c r="CS1072" s="61"/>
      <c r="CT1072" s="61"/>
      <c r="CU1072" s="61"/>
      <c r="CV1072" s="61"/>
      <c r="CW1072" s="61"/>
      <c r="CX1072" s="61"/>
      <c r="CY1072" s="61"/>
      <c r="CZ1072" s="61"/>
      <c r="DA1072" s="61"/>
      <c r="DB1072" s="59" t="s">
        <v>639</v>
      </c>
      <c r="DC1072" s="59"/>
      <c r="DD1072" s="59"/>
      <c r="DE1072" s="59"/>
      <c r="DF1072" s="59"/>
      <c r="DG1072" s="59"/>
      <c r="DH1072" s="59"/>
      <c r="DI1072" s="59"/>
      <c r="DJ1072" s="59"/>
      <c r="DK1072" s="59"/>
      <c r="DL1072" s="59"/>
      <c r="DM1072" s="59"/>
      <c r="DN1072" s="59"/>
      <c r="DO1072" s="59" t="s">
        <v>649</v>
      </c>
      <c r="DP1072" s="59"/>
      <c r="DQ1072" s="59"/>
      <c r="DR1072" s="59"/>
      <c r="DS1072" s="59"/>
      <c r="DT1072" s="59"/>
      <c r="DU1072" s="59"/>
      <c r="DV1072" s="59"/>
      <c r="DW1072" s="59"/>
      <c r="DX1072" s="59"/>
      <c r="DY1072" s="59"/>
      <c r="DZ1072" s="62" t="s">
        <v>102</v>
      </c>
      <c r="EA1072" s="62"/>
      <c r="EB1072" s="62"/>
      <c r="EC1072" s="62"/>
      <c r="ED1072" s="62"/>
      <c r="EE1072" s="62"/>
      <c r="EF1072" s="62"/>
      <c r="EG1072" s="62"/>
      <c r="EH1072" s="62"/>
      <c r="EI1072" s="62"/>
      <c r="EJ1072" s="62"/>
      <c r="EK1072" s="62"/>
      <c r="EL1072" s="62" t="s">
        <v>103</v>
      </c>
      <c r="EM1072" s="62"/>
      <c r="EN1072" s="62"/>
      <c r="EO1072" s="62"/>
      <c r="EP1072" s="62"/>
      <c r="EQ1072" s="62"/>
      <c r="ER1072" s="62"/>
      <c r="ES1072" s="62"/>
      <c r="ET1072" s="62"/>
      <c r="EU1072" s="62"/>
      <c r="EV1072" s="62"/>
      <c r="EW1072" s="62"/>
      <c r="EX1072" s="62"/>
    </row>
    <row r="1073" spans="1:293" s="21" customFormat="1" ht="39.75" customHeight="1" x14ac:dyDescent="0.2">
      <c r="A1073" s="43" t="s">
        <v>1389</v>
      </c>
      <c r="B1073" s="44"/>
      <c r="C1073" s="44"/>
      <c r="D1073" s="44"/>
      <c r="E1073" s="45"/>
      <c r="F1073" s="76"/>
      <c r="G1073" s="76"/>
      <c r="H1073" s="76"/>
      <c r="I1073" s="76"/>
      <c r="J1073" s="76"/>
      <c r="K1073" s="76"/>
      <c r="L1073" s="76"/>
      <c r="M1073" s="76"/>
      <c r="N1073" s="76"/>
      <c r="O1073" s="76"/>
      <c r="P1073" s="76"/>
      <c r="Q1073" s="76"/>
      <c r="R1073" s="76"/>
      <c r="S1073" s="76"/>
      <c r="T1073" s="76"/>
      <c r="U1073" s="76"/>
      <c r="V1073" s="76"/>
      <c r="W1073" s="76"/>
      <c r="X1073" s="60" t="s">
        <v>621</v>
      </c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 t="s">
        <v>77</v>
      </c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84" t="s">
        <v>94</v>
      </c>
      <c r="AZ1073" s="84"/>
      <c r="BA1073" s="84"/>
      <c r="BB1073" s="84"/>
      <c r="BC1073" s="84"/>
      <c r="BD1073" s="84"/>
      <c r="BE1073" s="60" t="s">
        <v>95</v>
      </c>
      <c r="BF1073" s="60"/>
      <c r="BG1073" s="60"/>
      <c r="BH1073" s="60"/>
      <c r="BI1073" s="60"/>
      <c r="BJ1073" s="60"/>
      <c r="BK1073" s="60"/>
      <c r="BL1073" s="60"/>
      <c r="BM1073" s="60"/>
      <c r="BN1073" s="58">
        <f>1+200</f>
        <v>201</v>
      </c>
      <c r="BO1073" s="62"/>
      <c r="BP1073" s="62"/>
      <c r="BQ1073" s="62"/>
      <c r="BR1073" s="62"/>
      <c r="BS1073" s="62"/>
      <c r="BT1073" s="62"/>
      <c r="BU1073" s="62"/>
      <c r="BV1073" s="62"/>
      <c r="BW1073" s="62"/>
      <c r="BX1073" s="62"/>
      <c r="BY1073" s="76" t="s">
        <v>22</v>
      </c>
      <c r="BZ1073" s="76"/>
      <c r="CA1073" s="76"/>
      <c r="CB1073" s="76"/>
      <c r="CC1073" s="76"/>
      <c r="CD1073" s="76"/>
      <c r="CE1073" s="62" t="s">
        <v>80</v>
      </c>
      <c r="CF1073" s="62"/>
      <c r="CG1073" s="62"/>
      <c r="CH1073" s="62"/>
      <c r="CI1073" s="62"/>
      <c r="CJ1073" s="62"/>
      <c r="CK1073" s="62"/>
      <c r="CL1073" s="62"/>
      <c r="CM1073" s="62"/>
      <c r="CN1073" s="85">
        <v>549670</v>
      </c>
      <c r="CO1073" s="85"/>
      <c r="CP1073" s="85"/>
      <c r="CQ1073" s="85"/>
      <c r="CR1073" s="85"/>
      <c r="CS1073" s="85"/>
      <c r="CT1073" s="85"/>
      <c r="CU1073" s="85"/>
      <c r="CV1073" s="85"/>
      <c r="CW1073" s="85"/>
      <c r="CX1073" s="85"/>
      <c r="CY1073" s="85"/>
      <c r="CZ1073" s="85"/>
      <c r="DA1073" s="85"/>
      <c r="DB1073" s="59" t="s">
        <v>639</v>
      </c>
      <c r="DC1073" s="59"/>
      <c r="DD1073" s="59"/>
      <c r="DE1073" s="59"/>
      <c r="DF1073" s="59"/>
      <c r="DG1073" s="59"/>
      <c r="DH1073" s="59"/>
      <c r="DI1073" s="59"/>
      <c r="DJ1073" s="59"/>
      <c r="DK1073" s="59"/>
      <c r="DL1073" s="59"/>
      <c r="DM1073" s="59"/>
      <c r="DN1073" s="59"/>
      <c r="DO1073" s="59" t="s">
        <v>649</v>
      </c>
      <c r="DP1073" s="59"/>
      <c r="DQ1073" s="59"/>
      <c r="DR1073" s="59"/>
      <c r="DS1073" s="59"/>
      <c r="DT1073" s="59"/>
      <c r="DU1073" s="59"/>
      <c r="DV1073" s="59"/>
      <c r="DW1073" s="59"/>
      <c r="DX1073" s="59"/>
      <c r="DY1073" s="59"/>
      <c r="DZ1073" s="62" t="s">
        <v>86</v>
      </c>
      <c r="EA1073" s="62"/>
      <c r="EB1073" s="62"/>
      <c r="EC1073" s="62"/>
      <c r="ED1073" s="62"/>
      <c r="EE1073" s="62"/>
      <c r="EF1073" s="62"/>
      <c r="EG1073" s="62"/>
      <c r="EH1073" s="62"/>
      <c r="EI1073" s="62"/>
      <c r="EJ1073" s="62"/>
      <c r="EK1073" s="62"/>
      <c r="EL1073" s="62" t="s">
        <v>84</v>
      </c>
      <c r="EM1073" s="62"/>
      <c r="EN1073" s="62"/>
      <c r="EO1073" s="62"/>
      <c r="EP1073" s="62"/>
      <c r="EQ1073" s="62"/>
      <c r="ER1073" s="62"/>
      <c r="ES1073" s="62"/>
      <c r="ET1073" s="62"/>
      <c r="EU1073" s="62"/>
      <c r="EV1073" s="62"/>
      <c r="EW1073" s="62"/>
      <c r="EX1073" s="62"/>
    </row>
    <row r="1074" spans="1:293" s="15" customFormat="1" ht="39.75" customHeight="1" x14ac:dyDescent="0.2">
      <c r="A1074" s="43" t="s">
        <v>1390</v>
      </c>
      <c r="B1074" s="44"/>
      <c r="C1074" s="44"/>
      <c r="D1074" s="44"/>
      <c r="E1074" s="45"/>
      <c r="F1074" s="76"/>
      <c r="G1074" s="76"/>
      <c r="H1074" s="76"/>
      <c r="I1074" s="76"/>
      <c r="J1074" s="76"/>
      <c r="K1074" s="76"/>
      <c r="L1074" s="76"/>
      <c r="M1074" s="76"/>
      <c r="N1074" s="76"/>
      <c r="O1074" s="76"/>
      <c r="P1074" s="76"/>
      <c r="Q1074" s="76"/>
      <c r="R1074" s="76"/>
      <c r="S1074" s="76"/>
      <c r="T1074" s="76"/>
      <c r="U1074" s="76"/>
      <c r="V1074" s="76"/>
      <c r="W1074" s="76"/>
      <c r="X1074" s="60" t="s">
        <v>547</v>
      </c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 t="s">
        <v>77</v>
      </c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84" t="s">
        <v>94</v>
      </c>
      <c r="AZ1074" s="84"/>
      <c r="BA1074" s="84"/>
      <c r="BB1074" s="84"/>
      <c r="BC1074" s="84"/>
      <c r="BD1074" s="84"/>
      <c r="BE1074" s="60" t="s">
        <v>95</v>
      </c>
      <c r="BF1074" s="60"/>
      <c r="BG1074" s="60"/>
      <c r="BH1074" s="60"/>
      <c r="BI1074" s="60"/>
      <c r="BJ1074" s="60"/>
      <c r="BK1074" s="60"/>
      <c r="BL1074" s="60"/>
      <c r="BM1074" s="60"/>
      <c r="BN1074" s="58">
        <f>200</f>
        <v>200</v>
      </c>
      <c r="BO1074" s="62"/>
      <c r="BP1074" s="62"/>
      <c r="BQ1074" s="62"/>
      <c r="BR1074" s="62"/>
      <c r="BS1074" s="62"/>
      <c r="BT1074" s="62"/>
      <c r="BU1074" s="62"/>
      <c r="BV1074" s="62"/>
      <c r="BW1074" s="62"/>
      <c r="BX1074" s="62"/>
      <c r="BY1074" s="76" t="s">
        <v>22</v>
      </c>
      <c r="BZ1074" s="76"/>
      <c r="CA1074" s="76"/>
      <c r="CB1074" s="76"/>
      <c r="CC1074" s="76"/>
      <c r="CD1074" s="76"/>
      <c r="CE1074" s="62" t="s">
        <v>80</v>
      </c>
      <c r="CF1074" s="62"/>
      <c r="CG1074" s="62"/>
      <c r="CH1074" s="62"/>
      <c r="CI1074" s="62"/>
      <c r="CJ1074" s="62"/>
      <c r="CK1074" s="62"/>
      <c r="CL1074" s="62"/>
      <c r="CM1074" s="62"/>
      <c r="CN1074" s="85">
        <v>500000</v>
      </c>
      <c r="CO1074" s="85"/>
      <c r="CP1074" s="85"/>
      <c r="CQ1074" s="85"/>
      <c r="CR1074" s="85"/>
      <c r="CS1074" s="85"/>
      <c r="CT1074" s="85"/>
      <c r="CU1074" s="85"/>
      <c r="CV1074" s="85"/>
      <c r="CW1074" s="85"/>
      <c r="CX1074" s="85"/>
      <c r="CY1074" s="85"/>
      <c r="CZ1074" s="85"/>
      <c r="DA1074" s="85"/>
      <c r="DB1074" s="59" t="s">
        <v>639</v>
      </c>
      <c r="DC1074" s="59"/>
      <c r="DD1074" s="59"/>
      <c r="DE1074" s="59"/>
      <c r="DF1074" s="59"/>
      <c r="DG1074" s="59"/>
      <c r="DH1074" s="59"/>
      <c r="DI1074" s="59"/>
      <c r="DJ1074" s="59"/>
      <c r="DK1074" s="59"/>
      <c r="DL1074" s="59"/>
      <c r="DM1074" s="59"/>
      <c r="DN1074" s="59"/>
      <c r="DO1074" s="59" t="s">
        <v>649</v>
      </c>
      <c r="DP1074" s="59"/>
      <c r="DQ1074" s="59"/>
      <c r="DR1074" s="59"/>
      <c r="DS1074" s="59"/>
      <c r="DT1074" s="59"/>
      <c r="DU1074" s="59"/>
      <c r="DV1074" s="59"/>
      <c r="DW1074" s="59"/>
      <c r="DX1074" s="59"/>
      <c r="DY1074" s="59"/>
      <c r="DZ1074" s="62" t="s">
        <v>86</v>
      </c>
      <c r="EA1074" s="62"/>
      <c r="EB1074" s="62"/>
      <c r="EC1074" s="62"/>
      <c r="ED1074" s="62"/>
      <c r="EE1074" s="62"/>
      <c r="EF1074" s="62"/>
      <c r="EG1074" s="62"/>
      <c r="EH1074" s="62"/>
      <c r="EI1074" s="62"/>
      <c r="EJ1074" s="62"/>
      <c r="EK1074" s="62"/>
      <c r="EL1074" s="62" t="s">
        <v>84</v>
      </c>
      <c r="EM1074" s="62"/>
      <c r="EN1074" s="62"/>
      <c r="EO1074" s="62"/>
      <c r="EP1074" s="62"/>
      <c r="EQ1074" s="62"/>
      <c r="ER1074" s="62"/>
      <c r="ES1074" s="62"/>
      <c r="ET1074" s="62"/>
      <c r="EU1074" s="62"/>
      <c r="EV1074" s="62"/>
      <c r="EW1074" s="62"/>
      <c r="EX1074" s="62"/>
    </row>
    <row r="1075" spans="1:293" s="15" customFormat="1" ht="39.75" customHeight="1" x14ac:dyDescent="0.2">
      <c r="A1075" s="43" t="s">
        <v>1391</v>
      </c>
      <c r="B1075" s="44"/>
      <c r="C1075" s="44"/>
      <c r="D1075" s="44"/>
      <c r="E1075" s="45"/>
      <c r="F1075" s="76"/>
      <c r="G1075" s="76"/>
      <c r="H1075" s="76"/>
      <c r="I1075" s="76"/>
      <c r="J1075" s="76"/>
      <c r="K1075" s="76"/>
      <c r="L1075" s="76"/>
      <c r="M1075" s="76"/>
      <c r="N1075" s="76"/>
      <c r="O1075" s="76"/>
      <c r="P1075" s="76"/>
      <c r="Q1075" s="76"/>
      <c r="R1075" s="76"/>
      <c r="S1075" s="76"/>
      <c r="T1075" s="76"/>
      <c r="U1075" s="76"/>
      <c r="V1075" s="76"/>
      <c r="W1075" s="76"/>
      <c r="X1075" s="60" t="s">
        <v>557</v>
      </c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 t="s">
        <v>77</v>
      </c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/>
      <c r="AY1075" s="84" t="s">
        <v>94</v>
      </c>
      <c r="AZ1075" s="84"/>
      <c r="BA1075" s="84"/>
      <c r="BB1075" s="84"/>
      <c r="BC1075" s="84"/>
      <c r="BD1075" s="84"/>
      <c r="BE1075" s="60" t="s">
        <v>95</v>
      </c>
      <c r="BF1075" s="60"/>
      <c r="BG1075" s="60"/>
      <c r="BH1075" s="60"/>
      <c r="BI1075" s="60"/>
      <c r="BJ1075" s="60"/>
      <c r="BK1075" s="60"/>
      <c r="BL1075" s="60"/>
      <c r="BM1075" s="60"/>
      <c r="BN1075" s="58">
        <f>2500+250+250</f>
        <v>3000</v>
      </c>
      <c r="BO1075" s="62"/>
      <c r="BP1075" s="62"/>
      <c r="BQ1075" s="62"/>
      <c r="BR1075" s="62"/>
      <c r="BS1075" s="62"/>
      <c r="BT1075" s="62"/>
      <c r="BU1075" s="62"/>
      <c r="BV1075" s="62"/>
      <c r="BW1075" s="62"/>
      <c r="BX1075" s="62"/>
      <c r="BY1075" s="76" t="s">
        <v>22</v>
      </c>
      <c r="BZ1075" s="76"/>
      <c r="CA1075" s="76"/>
      <c r="CB1075" s="76"/>
      <c r="CC1075" s="76"/>
      <c r="CD1075" s="76"/>
      <c r="CE1075" s="62" t="s">
        <v>80</v>
      </c>
      <c r="CF1075" s="62"/>
      <c r="CG1075" s="62"/>
      <c r="CH1075" s="62"/>
      <c r="CI1075" s="62"/>
      <c r="CJ1075" s="62"/>
      <c r="CK1075" s="62"/>
      <c r="CL1075" s="62"/>
      <c r="CM1075" s="62"/>
      <c r="CN1075" s="85">
        <v>1500000</v>
      </c>
      <c r="CO1075" s="85"/>
      <c r="CP1075" s="85"/>
      <c r="CQ1075" s="85"/>
      <c r="CR1075" s="85"/>
      <c r="CS1075" s="85"/>
      <c r="CT1075" s="85"/>
      <c r="CU1075" s="85"/>
      <c r="CV1075" s="85"/>
      <c r="CW1075" s="85"/>
      <c r="CX1075" s="85"/>
      <c r="CY1075" s="85"/>
      <c r="CZ1075" s="85"/>
      <c r="DA1075" s="85"/>
      <c r="DB1075" s="59" t="s">
        <v>639</v>
      </c>
      <c r="DC1075" s="59"/>
      <c r="DD1075" s="59"/>
      <c r="DE1075" s="59"/>
      <c r="DF1075" s="59"/>
      <c r="DG1075" s="59"/>
      <c r="DH1075" s="59"/>
      <c r="DI1075" s="59"/>
      <c r="DJ1075" s="59"/>
      <c r="DK1075" s="59"/>
      <c r="DL1075" s="59"/>
      <c r="DM1075" s="59"/>
      <c r="DN1075" s="59"/>
      <c r="DO1075" s="59" t="s">
        <v>649</v>
      </c>
      <c r="DP1075" s="59"/>
      <c r="DQ1075" s="59"/>
      <c r="DR1075" s="59"/>
      <c r="DS1075" s="59"/>
      <c r="DT1075" s="59"/>
      <c r="DU1075" s="59"/>
      <c r="DV1075" s="59"/>
      <c r="DW1075" s="59"/>
      <c r="DX1075" s="59"/>
      <c r="DY1075" s="59"/>
      <c r="DZ1075" s="62" t="s">
        <v>86</v>
      </c>
      <c r="EA1075" s="62"/>
      <c r="EB1075" s="62"/>
      <c r="EC1075" s="62"/>
      <c r="ED1075" s="62"/>
      <c r="EE1075" s="62"/>
      <c r="EF1075" s="62"/>
      <c r="EG1075" s="62"/>
      <c r="EH1075" s="62"/>
      <c r="EI1075" s="62"/>
      <c r="EJ1075" s="62"/>
      <c r="EK1075" s="62"/>
      <c r="EL1075" s="62" t="s">
        <v>84</v>
      </c>
      <c r="EM1075" s="62"/>
      <c r="EN1075" s="62"/>
      <c r="EO1075" s="62"/>
      <c r="EP1075" s="62"/>
      <c r="EQ1075" s="62"/>
      <c r="ER1075" s="62"/>
      <c r="ES1075" s="62"/>
      <c r="ET1075" s="62"/>
      <c r="EU1075" s="62"/>
      <c r="EV1075" s="62"/>
      <c r="EW1075" s="62"/>
      <c r="EX1075" s="62"/>
    </row>
    <row r="1076" spans="1:293" s="21" customFormat="1" ht="38.25" customHeight="1" x14ac:dyDescent="0.2">
      <c r="A1076" s="43" t="s">
        <v>1392</v>
      </c>
      <c r="B1076" s="44"/>
      <c r="C1076" s="44"/>
      <c r="D1076" s="44"/>
      <c r="E1076" s="45"/>
      <c r="F1076" s="76"/>
      <c r="G1076" s="76"/>
      <c r="H1076" s="76"/>
      <c r="I1076" s="76"/>
      <c r="J1076" s="76"/>
      <c r="K1076" s="76"/>
      <c r="L1076" s="76"/>
      <c r="M1076" s="76"/>
      <c r="N1076" s="76"/>
      <c r="O1076" s="76"/>
      <c r="P1076" s="76"/>
      <c r="Q1076" s="76"/>
      <c r="R1076" s="76"/>
      <c r="S1076" s="76"/>
      <c r="T1076" s="76"/>
      <c r="U1076" s="76"/>
      <c r="V1076" s="76"/>
      <c r="W1076" s="76"/>
      <c r="X1076" s="60" t="s">
        <v>572</v>
      </c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 t="s">
        <v>77</v>
      </c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/>
      <c r="AY1076" s="84" t="s">
        <v>94</v>
      </c>
      <c r="AZ1076" s="84"/>
      <c r="BA1076" s="84"/>
      <c r="BB1076" s="84"/>
      <c r="BC1076" s="84"/>
      <c r="BD1076" s="84"/>
      <c r="BE1076" s="60" t="s">
        <v>95</v>
      </c>
      <c r="BF1076" s="60"/>
      <c r="BG1076" s="60"/>
      <c r="BH1076" s="60"/>
      <c r="BI1076" s="60"/>
      <c r="BJ1076" s="60"/>
      <c r="BK1076" s="60"/>
      <c r="BL1076" s="60"/>
      <c r="BM1076" s="60"/>
      <c r="BN1076" s="58">
        <f>40+12+6</f>
        <v>58</v>
      </c>
      <c r="BO1076" s="62"/>
      <c r="BP1076" s="62"/>
      <c r="BQ1076" s="62"/>
      <c r="BR1076" s="62"/>
      <c r="BS1076" s="62"/>
      <c r="BT1076" s="62"/>
      <c r="BU1076" s="62"/>
      <c r="BV1076" s="62"/>
      <c r="BW1076" s="62"/>
      <c r="BX1076" s="62"/>
      <c r="BY1076" s="76" t="s">
        <v>22</v>
      </c>
      <c r="BZ1076" s="76"/>
      <c r="CA1076" s="76"/>
      <c r="CB1076" s="76"/>
      <c r="CC1076" s="76"/>
      <c r="CD1076" s="76"/>
      <c r="CE1076" s="62" t="s">
        <v>80</v>
      </c>
      <c r="CF1076" s="62"/>
      <c r="CG1076" s="62"/>
      <c r="CH1076" s="62"/>
      <c r="CI1076" s="62"/>
      <c r="CJ1076" s="62"/>
      <c r="CK1076" s="62"/>
      <c r="CL1076" s="62"/>
      <c r="CM1076" s="62"/>
      <c r="CN1076" s="85">
        <v>475671</v>
      </c>
      <c r="CO1076" s="85"/>
      <c r="CP1076" s="85"/>
      <c r="CQ1076" s="85"/>
      <c r="CR1076" s="85"/>
      <c r="CS1076" s="85"/>
      <c r="CT1076" s="85"/>
      <c r="CU1076" s="85"/>
      <c r="CV1076" s="85"/>
      <c r="CW1076" s="85"/>
      <c r="CX1076" s="85"/>
      <c r="CY1076" s="85"/>
      <c r="CZ1076" s="85"/>
      <c r="DA1076" s="85"/>
      <c r="DB1076" s="59" t="s">
        <v>639</v>
      </c>
      <c r="DC1076" s="59"/>
      <c r="DD1076" s="59"/>
      <c r="DE1076" s="59"/>
      <c r="DF1076" s="59"/>
      <c r="DG1076" s="59"/>
      <c r="DH1076" s="59"/>
      <c r="DI1076" s="59"/>
      <c r="DJ1076" s="59"/>
      <c r="DK1076" s="59"/>
      <c r="DL1076" s="59"/>
      <c r="DM1076" s="59"/>
      <c r="DN1076" s="59"/>
      <c r="DO1076" s="59" t="s">
        <v>649</v>
      </c>
      <c r="DP1076" s="59"/>
      <c r="DQ1076" s="59"/>
      <c r="DR1076" s="59"/>
      <c r="DS1076" s="59"/>
      <c r="DT1076" s="59"/>
      <c r="DU1076" s="59"/>
      <c r="DV1076" s="59"/>
      <c r="DW1076" s="59"/>
      <c r="DX1076" s="59"/>
      <c r="DY1076" s="59"/>
      <c r="DZ1076" s="62" t="s">
        <v>86</v>
      </c>
      <c r="EA1076" s="62"/>
      <c r="EB1076" s="62"/>
      <c r="EC1076" s="62"/>
      <c r="ED1076" s="62"/>
      <c r="EE1076" s="62"/>
      <c r="EF1076" s="62"/>
      <c r="EG1076" s="62"/>
      <c r="EH1076" s="62"/>
      <c r="EI1076" s="62"/>
      <c r="EJ1076" s="62"/>
      <c r="EK1076" s="62"/>
      <c r="EL1076" s="62" t="s">
        <v>84</v>
      </c>
      <c r="EM1076" s="62"/>
      <c r="EN1076" s="62"/>
      <c r="EO1076" s="62"/>
      <c r="EP1076" s="62"/>
      <c r="EQ1076" s="62"/>
      <c r="ER1076" s="62"/>
      <c r="ES1076" s="62"/>
      <c r="ET1076" s="62"/>
      <c r="EU1076" s="62"/>
      <c r="EV1076" s="62"/>
      <c r="EW1076" s="62"/>
      <c r="EX1076" s="62"/>
    </row>
    <row r="1077" spans="1:293" s="15" customFormat="1" ht="50.25" customHeight="1" x14ac:dyDescent="0.2">
      <c r="A1077" s="43" t="s">
        <v>1393</v>
      </c>
      <c r="B1077" s="44"/>
      <c r="C1077" s="44"/>
      <c r="D1077" s="44"/>
      <c r="E1077" s="45"/>
      <c r="F1077" s="76"/>
      <c r="G1077" s="76"/>
      <c r="H1077" s="76"/>
      <c r="I1077" s="76"/>
      <c r="J1077" s="76"/>
      <c r="K1077" s="76"/>
      <c r="L1077" s="76"/>
      <c r="M1077" s="76"/>
      <c r="N1077" s="76"/>
      <c r="O1077" s="59"/>
      <c r="P1077" s="59"/>
      <c r="Q1077" s="59"/>
      <c r="R1077" s="59"/>
      <c r="S1077" s="59"/>
      <c r="T1077" s="59"/>
      <c r="U1077" s="59"/>
      <c r="V1077" s="59"/>
      <c r="W1077" s="59"/>
      <c r="X1077" s="60" t="s">
        <v>622</v>
      </c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 t="s">
        <v>77</v>
      </c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84" t="s">
        <v>94</v>
      </c>
      <c r="AZ1077" s="84"/>
      <c r="BA1077" s="84"/>
      <c r="BB1077" s="84"/>
      <c r="BC1077" s="84"/>
      <c r="BD1077" s="84"/>
      <c r="BE1077" s="60" t="s">
        <v>95</v>
      </c>
      <c r="BF1077" s="60"/>
      <c r="BG1077" s="60"/>
      <c r="BH1077" s="60"/>
      <c r="BI1077" s="60"/>
      <c r="BJ1077" s="60"/>
      <c r="BK1077" s="60"/>
      <c r="BL1077" s="60"/>
      <c r="BM1077" s="60"/>
      <c r="BN1077" s="58">
        <f>36+6</f>
        <v>42</v>
      </c>
      <c r="BO1077" s="62"/>
      <c r="BP1077" s="62"/>
      <c r="BQ1077" s="62"/>
      <c r="BR1077" s="62"/>
      <c r="BS1077" s="62"/>
      <c r="BT1077" s="62"/>
      <c r="BU1077" s="62"/>
      <c r="BV1077" s="62"/>
      <c r="BW1077" s="62"/>
      <c r="BX1077" s="62"/>
      <c r="BY1077" s="76" t="s">
        <v>22</v>
      </c>
      <c r="BZ1077" s="76"/>
      <c r="CA1077" s="76"/>
      <c r="CB1077" s="76"/>
      <c r="CC1077" s="76"/>
      <c r="CD1077" s="76"/>
      <c r="CE1077" s="62" t="s">
        <v>80</v>
      </c>
      <c r="CF1077" s="62"/>
      <c r="CG1077" s="62"/>
      <c r="CH1077" s="62"/>
      <c r="CI1077" s="62"/>
      <c r="CJ1077" s="62"/>
      <c r="CK1077" s="62"/>
      <c r="CL1077" s="62"/>
      <c r="CM1077" s="62"/>
      <c r="CN1077" s="85">
        <v>1000000</v>
      </c>
      <c r="CO1077" s="85"/>
      <c r="CP1077" s="85"/>
      <c r="CQ1077" s="85"/>
      <c r="CR1077" s="85"/>
      <c r="CS1077" s="85"/>
      <c r="CT1077" s="85"/>
      <c r="CU1077" s="85"/>
      <c r="CV1077" s="85"/>
      <c r="CW1077" s="85"/>
      <c r="CX1077" s="85"/>
      <c r="CY1077" s="85"/>
      <c r="CZ1077" s="85"/>
      <c r="DA1077" s="85"/>
      <c r="DB1077" s="59" t="s">
        <v>639</v>
      </c>
      <c r="DC1077" s="59"/>
      <c r="DD1077" s="59"/>
      <c r="DE1077" s="59"/>
      <c r="DF1077" s="59"/>
      <c r="DG1077" s="59"/>
      <c r="DH1077" s="59"/>
      <c r="DI1077" s="59"/>
      <c r="DJ1077" s="59"/>
      <c r="DK1077" s="59"/>
      <c r="DL1077" s="59"/>
      <c r="DM1077" s="59"/>
      <c r="DN1077" s="59"/>
      <c r="DO1077" s="59" t="s">
        <v>649</v>
      </c>
      <c r="DP1077" s="59"/>
      <c r="DQ1077" s="59"/>
      <c r="DR1077" s="59"/>
      <c r="DS1077" s="59"/>
      <c r="DT1077" s="59"/>
      <c r="DU1077" s="59"/>
      <c r="DV1077" s="59"/>
      <c r="DW1077" s="59"/>
      <c r="DX1077" s="59"/>
      <c r="DY1077" s="59"/>
      <c r="DZ1077" s="62" t="s">
        <v>86</v>
      </c>
      <c r="EA1077" s="62"/>
      <c r="EB1077" s="62"/>
      <c r="EC1077" s="62"/>
      <c r="ED1077" s="62"/>
      <c r="EE1077" s="62"/>
      <c r="EF1077" s="62"/>
      <c r="EG1077" s="62"/>
      <c r="EH1077" s="62"/>
      <c r="EI1077" s="62"/>
      <c r="EJ1077" s="62"/>
      <c r="EK1077" s="62"/>
      <c r="EL1077" s="62" t="s">
        <v>84</v>
      </c>
      <c r="EM1077" s="62"/>
      <c r="EN1077" s="62"/>
      <c r="EO1077" s="62"/>
      <c r="EP1077" s="62"/>
      <c r="EQ1077" s="62"/>
      <c r="ER1077" s="62"/>
      <c r="ES1077" s="62"/>
      <c r="ET1077" s="62"/>
      <c r="EU1077" s="62"/>
      <c r="EV1077" s="62"/>
      <c r="EW1077" s="62"/>
      <c r="EX1077" s="62"/>
    </row>
    <row r="1078" spans="1:293" s="21" customFormat="1" ht="40.5" customHeight="1" x14ac:dyDescent="0.2">
      <c r="A1078" s="43" t="s">
        <v>1394</v>
      </c>
      <c r="B1078" s="44"/>
      <c r="C1078" s="44"/>
      <c r="D1078" s="44"/>
      <c r="E1078" s="45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60" t="s">
        <v>545</v>
      </c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 t="s">
        <v>77</v>
      </c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/>
      <c r="AY1078" s="84" t="s">
        <v>78</v>
      </c>
      <c r="AZ1078" s="84"/>
      <c r="BA1078" s="84"/>
      <c r="BB1078" s="84"/>
      <c r="BC1078" s="84"/>
      <c r="BD1078" s="84"/>
      <c r="BE1078" s="60" t="s">
        <v>79</v>
      </c>
      <c r="BF1078" s="60"/>
      <c r="BG1078" s="60"/>
      <c r="BH1078" s="60"/>
      <c r="BI1078" s="60"/>
      <c r="BJ1078" s="60"/>
      <c r="BK1078" s="60"/>
      <c r="BL1078" s="60"/>
      <c r="BM1078" s="60"/>
      <c r="BN1078" s="76" t="s">
        <v>74</v>
      </c>
      <c r="BO1078" s="81"/>
      <c r="BP1078" s="81"/>
      <c r="BQ1078" s="81"/>
      <c r="BR1078" s="81"/>
      <c r="BS1078" s="81"/>
      <c r="BT1078" s="81"/>
      <c r="BU1078" s="81"/>
      <c r="BV1078" s="81"/>
      <c r="BW1078" s="81"/>
      <c r="BX1078" s="81"/>
      <c r="BY1078" s="76" t="s">
        <v>22</v>
      </c>
      <c r="BZ1078" s="76"/>
      <c r="CA1078" s="76"/>
      <c r="CB1078" s="76"/>
      <c r="CC1078" s="76"/>
      <c r="CD1078" s="76"/>
      <c r="CE1078" s="62" t="s">
        <v>80</v>
      </c>
      <c r="CF1078" s="62"/>
      <c r="CG1078" s="62"/>
      <c r="CH1078" s="62"/>
      <c r="CI1078" s="62"/>
      <c r="CJ1078" s="62"/>
      <c r="CK1078" s="62"/>
      <c r="CL1078" s="62"/>
      <c r="CM1078" s="62"/>
      <c r="CN1078" s="85">
        <v>1000000</v>
      </c>
      <c r="CO1078" s="85"/>
      <c r="CP1078" s="85"/>
      <c r="CQ1078" s="85"/>
      <c r="CR1078" s="85"/>
      <c r="CS1078" s="85"/>
      <c r="CT1078" s="85"/>
      <c r="CU1078" s="85"/>
      <c r="CV1078" s="85"/>
      <c r="CW1078" s="85"/>
      <c r="CX1078" s="85"/>
      <c r="CY1078" s="85"/>
      <c r="CZ1078" s="85"/>
      <c r="DA1078" s="85"/>
      <c r="DB1078" s="59" t="s">
        <v>639</v>
      </c>
      <c r="DC1078" s="59"/>
      <c r="DD1078" s="59"/>
      <c r="DE1078" s="59"/>
      <c r="DF1078" s="59"/>
      <c r="DG1078" s="59"/>
      <c r="DH1078" s="59"/>
      <c r="DI1078" s="59"/>
      <c r="DJ1078" s="59"/>
      <c r="DK1078" s="59"/>
      <c r="DL1078" s="59"/>
      <c r="DM1078" s="59"/>
      <c r="DN1078" s="59"/>
      <c r="DO1078" s="59" t="s">
        <v>649</v>
      </c>
      <c r="DP1078" s="59"/>
      <c r="DQ1078" s="59"/>
      <c r="DR1078" s="59"/>
      <c r="DS1078" s="59"/>
      <c r="DT1078" s="59"/>
      <c r="DU1078" s="59"/>
      <c r="DV1078" s="59"/>
      <c r="DW1078" s="59"/>
      <c r="DX1078" s="59"/>
      <c r="DY1078" s="59"/>
      <c r="DZ1078" s="62" t="s">
        <v>86</v>
      </c>
      <c r="EA1078" s="62"/>
      <c r="EB1078" s="62"/>
      <c r="EC1078" s="62"/>
      <c r="ED1078" s="62"/>
      <c r="EE1078" s="62"/>
      <c r="EF1078" s="62"/>
      <c r="EG1078" s="62"/>
      <c r="EH1078" s="62"/>
      <c r="EI1078" s="62"/>
      <c r="EJ1078" s="62"/>
      <c r="EK1078" s="62"/>
      <c r="EL1078" s="62" t="s">
        <v>84</v>
      </c>
      <c r="EM1078" s="62"/>
      <c r="EN1078" s="62"/>
      <c r="EO1078" s="62"/>
      <c r="EP1078" s="62"/>
      <c r="EQ1078" s="62"/>
      <c r="ER1078" s="62"/>
      <c r="ES1078" s="62"/>
      <c r="ET1078" s="62"/>
      <c r="EU1078" s="62"/>
      <c r="EV1078" s="62"/>
      <c r="EW1078" s="62"/>
      <c r="EX1078" s="62"/>
    </row>
    <row r="1079" spans="1:293" s="21" customFormat="1" ht="40.5" customHeight="1" x14ac:dyDescent="0.2">
      <c r="A1079" s="43" t="s">
        <v>1395</v>
      </c>
      <c r="B1079" s="44"/>
      <c r="C1079" s="44"/>
      <c r="D1079" s="44"/>
      <c r="E1079" s="45"/>
      <c r="F1079" s="76"/>
      <c r="G1079" s="76"/>
      <c r="H1079" s="76"/>
      <c r="I1079" s="76"/>
      <c r="J1079" s="76"/>
      <c r="K1079" s="76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  <c r="V1079" s="76"/>
      <c r="W1079" s="76"/>
      <c r="X1079" s="60" t="s">
        <v>372</v>
      </c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 t="s">
        <v>77</v>
      </c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/>
      <c r="AY1079" s="84" t="s">
        <v>78</v>
      </c>
      <c r="AZ1079" s="84"/>
      <c r="BA1079" s="84"/>
      <c r="BB1079" s="84"/>
      <c r="BC1079" s="84"/>
      <c r="BD1079" s="84"/>
      <c r="BE1079" s="60" t="s">
        <v>79</v>
      </c>
      <c r="BF1079" s="60"/>
      <c r="BG1079" s="60"/>
      <c r="BH1079" s="60"/>
      <c r="BI1079" s="60"/>
      <c r="BJ1079" s="60"/>
      <c r="BK1079" s="60"/>
      <c r="BL1079" s="60"/>
      <c r="BM1079" s="60"/>
      <c r="BN1079" s="81">
        <v>1</v>
      </c>
      <c r="BO1079" s="81"/>
      <c r="BP1079" s="81"/>
      <c r="BQ1079" s="81"/>
      <c r="BR1079" s="81"/>
      <c r="BS1079" s="81"/>
      <c r="BT1079" s="81"/>
      <c r="BU1079" s="81"/>
      <c r="BV1079" s="81"/>
      <c r="BW1079" s="81"/>
      <c r="BX1079" s="81"/>
      <c r="BY1079" s="76" t="s">
        <v>22</v>
      </c>
      <c r="BZ1079" s="76"/>
      <c r="CA1079" s="76"/>
      <c r="CB1079" s="76"/>
      <c r="CC1079" s="76"/>
      <c r="CD1079" s="76"/>
      <c r="CE1079" s="62" t="s">
        <v>80</v>
      </c>
      <c r="CF1079" s="62"/>
      <c r="CG1079" s="62"/>
      <c r="CH1079" s="62"/>
      <c r="CI1079" s="62"/>
      <c r="CJ1079" s="62"/>
      <c r="CK1079" s="62"/>
      <c r="CL1079" s="62"/>
      <c r="CM1079" s="62"/>
      <c r="CN1079" s="61">
        <v>1200000</v>
      </c>
      <c r="CO1079" s="61"/>
      <c r="CP1079" s="61"/>
      <c r="CQ1079" s="61"/>
      <c r="CR1079" s="61"/>
      <c r="CS1079" s="61"/>
      <c r="CT1079" s="61"/>
      <c r="CU1079" s="61"/>
      <c r="CV1079" s="61"/>
      <c r="CW1079" s="61"/>
      <c r="CX1079" s="61"/>
      <c r="CY1079" s="61"/>
      <c r="CZ1079" s="61"/>
      <c r="DA1079" s="61"/>
      <c r="DB1079" s="59" t="s">
        <v>639</v>
      </c>
      <c r="DC1079" s="59"/>
      <c r="DD1079" s="59"/>
      <c r="DE1079" s="59"/>
      <c r="DF1079" s="59"/>
      <c r="DG1079" s="59"/>
      <c r="DH1079" s="59"/>
      <c r="DI1079" s="59"/>
      <c r="DJ1079" s="59"/>
      <c r="DK1079" s="59"/>
      <c r="DL1079" s="59"/>
      <c r="DM1079" s="59"/>
      <c r="DN1079" s="59"/>
      <c r="DO1079" s="59" t="s">
        <v>649</v>
      </c>
      <c r="DP1079" s="59"/>
      <c r="DQ1079" s="59"/>
      <c r="DR1079" s="59"/>
      <c r="DS1079" s="59"/>
      <c r="DT1079" s="59"/>
      <c r="DU1079" s="59"/>
      <c r="DV1079" s="59"/>
      <c r="DW1079" s="59"/>
      <c r="DX1079" s="59"/>
      <c r="DY1079" s="59"/>
      <c r="DZ1079" s="62" t="s">
        <v>86</v>
      </c>
      <c r="EA1079" s="62"/>
      <c r="EB1079" s="62"/>
      <c r="EC1079" s="62"/>
      <c r="ED1079" s="62"/>
      <c r="EE1079" s="62"/>
      <c r="EF1079" s="62"/>
      <c r="EG1079" s="62"/>
      <c r="EH1079" s="62"/>
      <c r="EI1079" s="62"/>
      <c r="EJ1079" s="62"/>
      <c r="EK1079" s="62"/>
      <c r="EL1079" s="62" t="s">
        <v>84</v>
      </c>
      <c r="EM1079" s="62"/>
      <c r="EN1079" s="62"/>
      <c r="EO1079" s="62"/>
      <c r="EP1079" s="62"/>
      <c r="EQ1079" s="62"/>
      <c r="ER1079" s="62"/>
      <c r="ES1079" s="62"/>
      <c r="ET1079" s="62"/>
      <c r="EU1079" s="62"/>
      <c r="EV1079" s="62"/>
      <c r="EW1079" s="62"/>
      <c r="EX1079" s="62"/>
    </row>
    <row r="1080" spans="1:293" s="21" customFormat="1" ht="40.5" customHeight="1" x14ac:dyDescent="0.2">
      <c r="A1080" s="43" t="s">
        <v>1396</v>
      </c>
      <c r="B1080" s="44"/>
      <c r="C1080" s="44"/>
      <c r="D1080" s="44"/>
      <c r="E1080" s="45"/>
      <c r="F1080" s="76"/>
      <c r="G1080" s="76"/>
      <c r="H1080" s="76"/>
      <c r="I1080" s="76"/>
      <c r="J1080" s="76"/>
      <c r="K1080" s="76"/>
      <c r="L1080" s="76"/>
      <c r="M1080" s="76"/>
      <c r="N1080" s="76"/>
      <c r="O1080" s="76"/>
      <c r="P1080" s="76"/>
      <c r="Q1080" s="76"/>
      <c r="R1080" s="76"/>
      <c r="S1080" s="76"/>
      <c r="T1080" s="76"/>
      <c r="U1080" s="76"/>
      <c r="V1080" s="76"/>
      <c r="W1080" s="76"/>
      <c r="X1080" s="60" t="s">
        <v>542</v>
      </c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 t="s">
        <v>77</v>
      </c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84" t="s">
        <v>94</v>
      </c>
      <c r="AZ1080" s="84"/>
      <c r="BA1080" s="84"/>
      <c r="BB1080" s="84"/>
      <c r="BC1080" s="84"/>
      <c r="BD1080" s="84"/>
      <c r="BE1080" s="60" t="s">
        <v>95</v>
      </c>
      <c r="BF1080" s="60"/>
      <c r="BG1080" s="60"/>
      <c r="BH1080" s="60"/>
      <c r="BI1080" s="60"/>
      <c r="BJ1080" s="60"/>
      <c r="BK1080" s="60"/>
      <c r="BL1080" s="60"/>
      <c r="BM1080" s="60"/>
      <c r="BN1080" s="59" t="s">
        <v>630</v>
      </c>
      <c r="BO1080" s="62"/>
      <c r="BP1080" s="62"/>
      <c r="BQ1080" s="62"/>
      <c r="BR1080" s="62"/>
      <c r="BS1080" s="62"/>
      <c r="BT1080" s="62"/>
      <c r="BU1080" s="62"/>
      <c r="BV1080" s="62"/>
      <c r="BW1080" s="62"/>
      <c r="BX1080" s="62"/>
      <c r="BY1080" s="76" t="s">
        <v>22</v>
      </c>
      <c r="BZ1080" s="76"/>
      <c r="CA1080" s="76"/>
      <c r="CB1080" s="76"/>
      <c r="CC1080" s="76"/>
      <c r="CD1080" s="76"/>
      <c r="CE1080" s="62" t="s">
        <v>80</v>
      </c>
      <c r="CF1080" s="62"/>
      <c r="CG1080" s="62"/>
      <c r="CH1080" s="62"/>
      <c r="CI1080" s="62"/>
      <c r="CJ1080" s="62"/>
      <c r="CK1080" s="62"/>
      <c r="CL1080" s="62"/>
      <c r="CM1080" s="62"/>
      <c r="CN1080" s="85">
        <v>300000</v>
      </c>
      <c r="CO1080" s="85"/>
      <c r="CP1080" s="85"/>
      <c r="CQ1080" s="85"/>
      <c r="CR1080" s="85"/>
      <c r="CS1080" s="85"/>
      <c r="CT1080" s="85"/>
      <c r="CU1080" s="85"/>
      <c r="CV1080" s="85"/>
      <c r="CW1080" s="85"/>
      <c r="CX1080" s="85"/>
      <c r="CY1080" s="85"/>
      <c r="CZ1080" s="85"/>
      <c r="DA1080" s="85"/>
      <c r="DB1080" s="59" t="s">
        <v>639</v>
      </c>
      <c r="DC1080" s="59"/>
      <c r="DD1080" s="59"/>
      <c r="DE1080" s="59"/>
      <c r="DF1080" s="59"/>
      <c r="DG1080" s="59"/>
      <c r="DH1080" s="59"/>
      <c r="DI1080" s="59"/>
      <c r="DJ1080" s="59"/>
      <c r="DK1080" s="59"/>
      <c r="DL1080" s="59"/>
      <c r="DM1080" s="59"/>
      <c r="DN1080" s="59"/>
      <c r="DO1080" s="59" t="s">
        <v>649</v>
      </c>
      <c r="DP1080" s="59"/>
      <c r="DQ1080" s="59"/>
      <c r="DR1080" s="59"/>
      <c r="DS1080" s="59"/>
      <c r="DT1080" s="59"/>
      <c r="DU1080" s="59"/>
      <c r="DV1080" s="59"/>
      <c r="DW1080" s="59"/>
      <c r="DX1080" s="59"/>
      <c r="DY1080" s="59"/>
      <c r="DZ1080" s="62" t="s">
        <v>86</v>
      </c>
      <c r="EA1080" s="62"/>
      <c r="EB1080" s="62"/>
      <c r="EC1080" s="62"/>
      <c r="ED1080" s="62"/>
      <c r="EE1080" s="62"/>
      <c r="EF1080" s="62"/>
      <c r="EG1080" s="62"/>
      <c r="EH1080" s="62"/>
      <c r="EI1080" s="62"/>
      <c r="EJ1080" s="62"/>
      <c r="EK1080" s="62"/>
      <c r="EL1080" s="62" t="s">
        <v>84</v>
      </c>
      <c r="EM1080" s="62"/>
      <c r="EN1080" s="62"/>
      <c r="EO1080" s="62"/>
      <c r="EP1080" s="62"/>
      <c r="EQ1080" s="62"/>
      <c r="ER1080" s="62"/>
      <c r="ES1080" s="62"/>
      <c r="ET1080" s="62"/>
      <c r="EU1080" s="62"/>
      <c r="EV1080" s="62"/>
      <c r="EW1080" s="62"/>
      <c r="EX1080" s="62"/>
    </row>
    <row r="1081" spans="1:293" s="21" customFormat="1" ht="41.25" customHeight="1" x14ac:dyDescent="0.2">
      <c r="A1081" s="43" t="s">
        <v>1397</v>
      </c>
      <c r="B1081" s="44"/>
      <c r="C1081" s="44"/>
      <c r="D1081" s="44"/>
      <c r="E1081" s="45"/>
      <c r="F1081" s="76"/>
      <c r="G1081" s="76"/>
      <c r="H1081" s="76"/>
      <c r="I1081" s="76"/>
      <c r="J1081" s="76"/>
      <c r="K1081" s="76"/>
      <c r="L1081" s="76"/>
      <c r="M1081" s="76"/>
      <c r="N1081" s="76"/>
      <c r="O1081" s="76"/>
      <c r="P1081" s="76"/>
      <c r="Q1081" s="76"/>
      <c r="R1081" s="76"/>
      <c r="S1081" s="76"/>
      <c r="T1081" s="76"/>
      <c r="U1081" s="76"/>
      <c r="V1081" s="76"/>
      <c r="W1081" s="76"/>
      <c r="X1081" s="60" t="s">
        <v>623</v>
      </c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 t="s">
        <v>77</v>
      </c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84" t="s">
        <v>313</v>
      </c>
      <c r="AZ1081" s="84"/>
      <c r="BA1081" s="84"/>
      <c r="BB1081" s="84"/>
      <c r="BC1081" s="84"/>
      <c r="BD1081" s="84"/>
      <c r="BE1081" s="60" t="s">
        <v>313</v>
      </c>
      <c r="BF1081" s="60"/>
      <c r="BG1081" s="60"/>
      <c r="BH1081" s="60"/>
      <c r="BI1081" s="60"/>
      <c r="BJ1081" s="60"/>
      <c r="BK1081" s="60"/>
      <c r="BL1081" s="60"/>
      <c r="BM1081" s="60"/>
      <c r="BN1081" s="76" t="s">
        <v>126</v>
      </c>
      <c r="BO1081" s="81"/>
      <c r="BP1081" s="81"/>
      <c r="BQ1081" s="81"/>
      <c r="BR1081" s="81"/>
      <c r="BS1081" s="81"/>
      <c r="BT1081" s="81"/>
      <c r="BU1081" s="81"/>
      <c r="BV1081" s="81"/>
      <c r="BW1081" s="81"/>
      <c r="BX1081" s="81"/>
      <c r="BY1081" s="76" t="s">
        <v>22</v>
      </c>
      <c r="BZ1081" s="76"/>
      <c r="CA1081" s="76"/>
      <c r="CB1081" s="76"/>
      <c r="CC1081" s="76"/>
      <c r="CD1081" s="76"/>
      <c r="CE1081" s="62" t="s">
        <v>80</v>
      </c>
      <c r="CF1081" s="62"/>
      <c r="CG1081" s="62"/>
      <c r="CH1081" s="62"/>
      <c r="CI1081" s="62"/>
      <c r="CJ1081" s="62"/>
      <c r="CK1081" s="62"/>
      <c r="CL1081" s="62"/>
      <c r="CM1081" s="62"/>
      <c r="CN1081" s="85">
        <v>505000</v>
      </c>
      <c r="CO1081" s="85"/>
      <c r="CP1081" s="85"/>
      <c r="CQ1081" s="85"/>
      <c r="CR1081" s="85"/>
      <c r="CS1081" s="85"/>
      <c r="CT1081" s="85"/>
      <c r="CU1081" s="85"/>
      <c r="CV1081" s="85"/>
      <c r="CW1081" s="85"/>
      <c r="CX1081" s="85"/>
      <c r="CY1081" s="85"/>
      <c r="CZ1081" s="85"/>
      <c r="DA1081" s="85"/>
      <c r="DB1081" s="59" t="s">
        <v>639</v>
      </c>
      <c r="DC1081" s="59"/>
      <c r="DD1081" s="59"/>
      <c r="DE1081" s="59"/>
      <c r="DF1081" s="59"/>
      <c r="DG1081" s="59"/>
      <c r="DH1081" s="59"/>
      <c r="DI1081" s="59"/>
      <c r="DJ1081" s="59"/>
      <c r="DK1081" s="59"/>
      <c r="DL1081" s="59"/>
      <c r="DM1081" s="59"/>
      <c r="DN1081" s="59"/>
      <c r="DO1081" s="59" t="s">
        <v>649</v>
      </c>
      <c r="DP1081" s="59"/>
      <c r="DQ1081" s="59"/>
      <c r="DR1081" s="59"/>
      <c r="DS1081" s="59"/>
      <c r="DT1081" s="59"/>
      <c r="DU1081" s="59"/>
      <c r="DV1081" s="59"/>
      <c r="DW1081" s="59"/>
      <c r="DX1081" s="59"/>
      <c r="DY1081" s="59"/>
      <c r="DZ1081" s="62" t="s">
        <v>86</v>
      </c>
      <c r="EA1081" s="62"/>
      <c r="EB1081" s="62"/>
      <c r="EC1081" s="62"/>
      <c r="ED1081" s="62"/>
      <c r="EE1081" s="62"/>
      <c r="EF1081" s="62"/>
      <c r="EG1081" s="62"/>
      <c r="EH1081" s="62"/>
      <c r="EI1081" s="62"/>
      <c r="EJ1081" s="62"/>
      <c r="EK1081" s="62"/>
      <c r="EL1081" s="62" t="s">
        <v>84</v>
      </c>
      <c r="EM1081" s="62"/>
      <c r="EN1081" s="62"/>
      <c r="EO1081" s="62"/>
      <c r="EP1081" s="62"/>
      <c r="EQ1081" s="62"/>
      <c r="ER1081" s="62"/>
      <c r="ES1081" s="62"/>
      <c r="ET1081" s="62"/>
      <c r="EU1081" s="62"/>
      <c r="EV1081" s="62"/>
      <c r="EW1081" s="62"/>
      <c r="EX1081" s="62"/>
    </row>
    <row r="1082" spans="1:293" s="21" customFormat="1" ht="39" customHeight="1" x14ac:dyDescent="0.2">
      <c r="A1082" s="43" t="s">
        <v>1398</v>
      </c>
      <c r="B1082" s="44"/>
      <c r="C1082" s="44"/>
      <c r="D1082" s="44"/>
      <c r="E1082" s="45"/>
      <c r="F1082" s="76"/>
      <c r="G1082" s="76"/>
      <c r="H1082" s="76"/>
      <c r="I1082" s="76"/>
      <c r="J1082" s="76"/>
      <c r="K1082" s="76"/>
      <c r="L1082" s="76"/>
      <c r="M1082" s="76"/>
      <c r="N1082" s="76"/>
      <c r="O1082" s="59"/>
      <c r="P1082" s="59"/>
      <c r="Q1082" s="59"/>
      <c r="R1082" s="59"/>
      <c r="S1082" s="59"/>
      <c r="T1082" s="59"/>
      <c r="U1082" s="59"/>
      <c r="V1082" s="59"/>
      <c r="W1082" s="59"/>
      <c r="X1082" s="60" t="s">
        <v>117</v>
      </c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 t="s">
        <v>77</v>
      </c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/>
      <c r="AX1082" s="60"/>
      <c r="AY1082" s="84" t="s">
        <v>94</v>
      </c>
      <c r="AZ1082" s="84"/>
      <c r="BA1082" s="84"/>
      <c r="BB1082" s="84"/>
      <c r="BC1082" s="84"/>
      <c r="BD1082" s="84"/>
      <c r="BE1082" s="60" t="s">
        <v>95</v>
      </c>
      <c r="BF1082" s="60"/>
      <c r="BG1082" s="60"/>
      <c r="BH1082" s="60"/>
      <c r="BI1082" s="60"/>
      <c r="BJ1082" s="60"/>
      <c r="BK1082" s="60"/>
      <c r="BL1082" s="60"/>
      <c r="BM1082" s="60"/>
      <c r="BN1082" s="59" t="s">
        <v>590</v>
      </c>
      <c r="BO1082" s="62"/>
      <c r="BP1082" s="62"/>
      <c r="BQ1082" s="62"/>
      <c r="BR1082" s="62"/>
      <c r="BS1082" s="62"/>
      <c r="BT1082" s="62"/>
      <c r="BU1082" s="62"/>
      <c r="BV1082" s="62"/>
      <c r="BW1082" s="62"/>
      <c r="BX1082" s="62"/>
      <c r="BY1082" s="76" t="s">
        <v>22</v>
      </c>
      <c r="BZ1082" s="76"/>
      <c r="CA1082" s="76"/>
      <c r="CB1082" s="76"/>
      <c r="CC1082" s="76"/>
      <c r="CD1082" s="76"/>
      <c r="CE1082" s="62" t="s">
        <v>80</v>
      </c>
      <c r="CF1082" s="62"/>
      <c r="CG1082" s="62"/>
      <c r="CH1082" s="62"/>
      <c r="CI1082" s="62"/>
      <c r="CJ1082" s="62"/>
      <c r="CK1082" s="62"/>
      <c r="CL1082" s="62"/>
      <c r="CM1082" s="62"/>
      <c r="CN1082" s="61">
        <v>317337</v>
      </c>
      <c r="CO1082" s="61"/>
      <c r="CP1082" s="61"/>
      <c r="CQ1082" s="61"/>
      <c r="CR1082" s="61"/>
      <c r="CS1082" s="61"/>
      <c r="CT1082" s="61"/>
      <c r="CU1082" s="61"/>
      <c r="CV1082" s="61"/>
      <c r="CW1082" s="61"/>
      <c r="CX1082" s="61"/>
      <c r="CY1082" s="61"/>
      <c r="CZ1082" s="61"/>
      <c r="DA1082" s="61"/>
      <c r="DB1082" s="59" t="s">
        <v>639</v>
      </c>
      <c r="DC1082" s="59"/>
      <c r="DD1082" s="59"/>
      <c r="DE1082" s="59"/>
      <c r="DF1082" s="59"/>
      <c r="DG1082" s="59"/>
      <c r="DH1082" s="59"/>
      <c r="DI1082" s="59"/>
      <c r="DJ1082" s="59"/>
      <c r="DK1082" s="59"/>
      <c r="DL1082" s="59"/>
      <c r="DM1082" s="59"/>
      <c r="DN1082" s="59"/>
      <c r="DO1082" s="59" t="s">
        <v>649</v>
      </c>
      <c r="DP1082" s="59"/>
      <c r="DQ1082" s="59"/>
      <c r="DR1082" s="59"/>
      <c r="DS1082" s="59"/>
      <c r="DT1082" s="59"/>
      <c r="DU1082" s="59"/>
      <c r="DV1082" s="59"/>
      <c r="DW1082" s="59"/>
      <c r="DX1082" s="59"/>
      <c r="DY1082" s="59"/>
      <c r="DZ1082" s="62" t="s">
        <v>86</v>
      </c>
      <c r="EA1082" s="62"/>
      <c r="EB1082" s="62"/>
      <c r="EC1082" s="62"/>
      <c r="ED1082" s="62"/>
      <c r="EE1082" s="62"/>
      <c r="EF1082" s="62"/>
      <c r="EG1082" s="62"/>
      <c r="EH1082" s="62"/>
      <c r="EI1082" s="62"/>
      <c r="EJ1082" s="62"/>
      <c r="EK1082" s="62"/>
      <c r="EL1082" s="62" t="s">
        <v>84</v>
      </c>
      <c r="EM1082" s="62"/>
      <c r="EN1082" s="62"/>
      <c r="EO1082" s="62"/>
      <c r="EP1082" s="62"/>
      <c r="EQ1082" s="62"/>
      <c r="ER1082" s="62"/>
      <c r="ES1082" s="62"/>
      <c r="ET1082" s="62"/>
      <c r="EU1082" s="62"/>
      <c r="EV1082" s="62"/>
      <c r="EW1082" s="62"/>
      <c r="EX1082" s="62"/>
    </row>
    <row r="1083" spans="1:293" s="21" customFormat="1" ht="39" customHeight="1" x14ac:dyDescent="0.2">
      <c r="A1083" s="43" t="s">
        <v>1399</v>
      </c>
      <c r="B1083" s="44"/>
      <c r="C1083" s="44"/>
      <c r="D1083" s="44"/>
      <c r="E1083" s="45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60" t="s">
        <v>375</v>
      </c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 t="s">
        <v>77</v>
      </c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/>
      <c r="AY1083" s="84" t="s">
        <v>78</v>
      </c>
      <c r="AZ1083" s="84"/>
      <c r="BA1083" s="84"/>
      <c r="BB1083" s="84"/>
      <c r="BC1083" s="84"/>
      <c r="BD1083" s="84"/>
      <c r="BE1083" s="60" t="s">
        <v>79</v>
      </c>
      <c r="BF1083" s="60"/>
      <c r="BG1083" s="60"/>
      <c r="BH1083" s="60"/>
      <c r="BI1083" s="60"/>
      <c r="BJ1083" s="60"/>
      <c r="BK1083" s="60"/>
      <c r="BL1083" s="60"/>
      <c r="BM1083" s="60"/>
      <c r="BN1083" s="59" t="s">
        <v>74</v>
      </c>
      <c r="BO1083" s="62"/>
      <c r="BP1083" s="62"/>
      <c r="BQ1083" s="62"/>
      <c r="BR1083" s="62"/>
      <c r="BS1083" s="62"/>
      <c r="BT1083" s="62"/>
      <c r="BU1083" s="62"/>
      <c r="BV1083" s="62"/>
      <c r="BW1083" s="62"/>
      <c r="BX1083" s="62"/>
      <c r="BY1083" s="76" t="s">
        <v>22</v>
      </c>
      <c r="BZ1083" s="76"/>
      <c r="CA1083" s="76"/>
      <c r="CB1083" s="76"/>
      <c r="CC1083" s="76"/>
      <c r="CD1083" s="76"/>
      <c r="CE1083" s="62" t="s">
        <v>80</v>
      </c>
      <c r="CF1083" s="62"/>
      <c r="CG1083" s="62"/>
      <c r="CH1083" s="62"/>
      <c r="CI1083" s="62"/>
      <c r="CJ1083" s="62"/>
      <c r="CK1083" s="62"/>
      <c r="CL1083" s="62"/>
      <c r="CM1083" s="62"/>
      <c r="CN1083" s="85">
        <v>830000</v>
      </c>
      <c r="CO1083" s="85"/>
      <c r="CP1083" s="85"/>
      <c r="CQ1083" s="85"/>
      <c r="CR1083" s="85"/>
      <c r="CS1083" s="85"/>
      <c r="CT1083" s="85"/>
      <c r="CU1083" s="85"/>
      <c r="CV1083" s="85"/>
      <c r="CW1083" s="85"/>
      <c r="CX1083" s="85"/>
      <c r="CY1083" s="85"/>
      <c r="CZ1083" s="85"/>
      <c r="DA1083" s="85"/>
      <c r="DB1083" s="59" t="s">
        <v>639</v>
      </c>
      <c r="DC1083" s="59"/>
      <c r="DD1083" s="59"/>
      <c r="DE1083" s="59"/>
      <c r="DF1083" s="59"/>
      <c r="DG1083" s="59"/>
      <c r="DH1083" s="59"/>
      <c r="DI1083" s="59"/>
      <c r="DJ1083" s="59"/>
      <c r="DK1083" s="59"/>
      <c r="DL1083" s="59"/>
      <c r="DM1083" s="59"/>
      <c r="DN1083" s="59"/>
      <c r="DO1083" s="59" t="s">
        <v>649</v>
      </c>
      <c r="DP1083" s="59"/>
      <c r="DQ1083" s="59"/>
      <c r="DR1083" s="59"/>
      <c r="DS1083" s="59"/>
      <c r="DT1083" s="59"/>
      <c r="DU1083" s="59"/>
      <c r="DV1083" s="59"/>
      <c r="DW1083" s="59"/>
      <c r="DX1083" s="59"/>
      <c r="DY1083" s="59"/>
      <c r="DZ1083" s="62" t="s">
        <v>86</v>
      </c>
      <c r="EA1083" s="62"/>
      <c r="EB1083" s="62"/>
      <c r="EC1083" s="62"/>
      <c r="ED1083" s="62"/>
      <c r="EE1083" s="62"/>
      <c r="EF1083" s="62"/>
      <c r="EG1083" s="62"/>
      <c r="EH1083" s="62"/>
      <c r="EI1083" s="62"/>
      <c r="EJ1083" s="62"/>
      <c r="EK1083" s="62"/>
      <c r="EL1083" s="62" t="s">
        <v>84</v>
      </c>
      <c r="EM1083" s="62"/>
      <c r="EN1083" s="62"/>
      <c r="EO1083" s="62"/>
      <c r="EP1083" s="62"/>
      <c r="EQ1083" s="62"/>
      <c r="ER1083" s="62"/>
      <c r="ES1083" s="62"/>
      <c r="ET1083" s="62"/>
      <c r="EU1083" s="62"/>
      <c r="EV1083" s="62"/>
      <c r="EW1083" s="62"/>
      <c r="EX1083" s="62"/>
    </row>
    <row r="1084" spans="1:293" s="21" customFormat="1" ht="39" customHeight="1" x14ac:dyDescent="0.2">
      <c r="A1084" s="43" t="s">
        <v>1400</v>
      </c>
      <c r="B1084" s="44"/>
      <c r="C1084" s="44"/>
      <c r="D1084" s="44"/>
      <c r="E1084" s="45"/>
      <c r="F1084" s="76"/>
      <c r="G1084" s="76"/>
      <c r="H1084" s="76"/>
      <c r="I1084" s="76"/>
      <c r="J1084" s="76"/>
      <c r="K1084" s="76"/>
      <c r="L1084" s="76"/>
      <c r="M1084" s="76"/>
      <c r="N1084" s="76"/>
      <c r="O1084" s="80"/>
      <c r="P1084" s="76"/>
      <c r="Q1084" s="76"/>
      <c r="R1084" s="76"/>
      <c r="S1084" s="76"/>
      <c r="T1084" s="76"/>
      <c r="U1084" s="76"/>
      <c r="V1084" s="76"/>
      <c r="W1084" s="76"/>
      <c r="X1084" s="60" t="s">
        <v>541</v>
      </c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 t="s">
        <v>77</v>
      </c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/>
      <c r="AX1084" s="60"/>
      <c r="AY1084" s="84" t="s">
        <v>78</v>
      </c>
      <c r="AZ1084" s="84"/>
      <c r="BA1084" s="84"/>
      <c r="BB1084" s="84"/>
      <c r="BC1084" s="84"/>
      <c r="BD1084" s="84"/>
      <c r="BE1084" s="60" t="s">
        <v>79</v>
      </c>
      <c r="BF1084" s="60"/>
      <c r="BG1084" s="60"/>
      <c r="BH1084" s="60"/>
      <c r="BI1084" s="60"/>
      <c r="BJ1084" s="60"/>
      <c r="BK1084" s="60"/>
      <c r="BL1084" s="60"/>
      <c r="BM1084" s="60"/>
      <c r="BN1084" s="59" t="s">
        <v>74</v>
      </c>
      <c r="BO1084" s="62"/>
      <c r="BP1084" s="62"/>
      <c r="BQ1084" s="62"/>
      <c r="BR1084" s="62"/>
      <c r="BS1084" s="62"/>
      <c r="BT1084" s="62"/>
      <c r="BU1084" s="62"/>
      <c r="BV1084" s="62"/>
      <c r="BW1084" s="62"/>
      <c r="BX1084" s="62"/>
      <c r="BY1084" s="76" t="s">
        <v>22</v>
      </c>
      <c r="BZ1084" s="76"/>
      <c r="CA1084" s="76"/>
      <c r="CB1084" s="76"/>
      <c r="CC1084" s="76"/>
      <c r="CD1084" s="76"/>
      <c r="CE1084" s="62" t="s">
        <v>80</v>
      </c>
      <c r="CF1084" s="62"/>
      <c r="CG1084" s="62"/>
      <c r="CH1084" s="62"/>
      <c r="CI1084" s="62"/>
      <c r="CJ1084" s="62"/>
      <c r="CK1084" s="62"/>
      <c r="CL1084" s="62"/>
      <c r="CM1084" s="62"/>
      <c r="CN1084" s="61">
        <v>1300000</v>
      </c>
      <c r="CO1084" s="61"/>
      <c r="CP1084" s="61"/>
      <c r="CQ1084" s="61"/>
      <c r="CR1084" s="61"/>
      <c r="CS1084" s="61"/>
      <c r="CT1084" s="61"/>
      <c r="CU1084" s="61"/>
      <c r="CV1084" s="61"/>
      <c r="CW1084" s="61"/>
      <c r="CX1084" s="61"/>
      <c r="CY1084" s="61"/>
      <c r="CZ1084" s="61"/>
      <c r="DA1084" s="61"/>
      <c r="DB1084" s="59" t="s">
        <v>639</v>
      </c>
      <c r="DC1084" s="59"/>
      <c r="DD1084" s="59"/>
      <c r="DE1084" s="59"/>
      <c r="DF1084" s="59"/>
      <c r="DG1084" s="59"/>
      <c r="DH1084" s="59"/>
      <c r="DI1084" s="59"/>
      <c r="DJ1084" s="59"/>
      <c r="DK1084" s="59"/>
      <c r="DL1084" s="59"/>
      <c r="DM1084" s="59"/>
      <c r="DN1084" s="59"/>
      <c r="DO1084" s="59" t="s">
        <v>649</v>
      </c>
      <c r="DP1084" s="59"/>
      <c r="DQ1084" s="59"/>
      <c r="DR1084" s="59"/>
      <c r="DS1084" s="59"/>
      <c r="DT1084" s="59"/>
      <c r="DU1084" s="59"/>
      <c r="DV1084" s="59"/>
      <c r="DW1084" s="59"/>
      <c r="DX1084" s="59"/>
      <c r="DY1084" s="59"/>
      <c r="DZ1084" s="62" t="s">
        <v>86</v>
      </c>
      <c r="EA1084" s="62"/>
      <c r="EB1084" s="62"/>
      <c r="EC1084" s="62"/>
      <c r="ED1084" s="62"/>
      <c r="EE1084" s="62"/>
      <c r="EF1084" s="62"/>
      <c r="EG1084" s="62"/>
      <c r="EH1084" s="62"/>
      <c r="EI1084" s="62"/>
      <c r="EJ1084" s="62"/>
      <c r="EK1084" s="62"/>
      <c r="EL1084" s="62" t="s">
        <v>84</v>
      </c>
      <c r="EM1084" s="62"/>
      <c r="EN1084" s="62"/>
      <c r="EO1084" s="62"/>
      <c r="EP1084" s="62"/>
      <c r="EQ1084" s="62"/>
      <c r="ER1084" s="62"/>
      <c r="ES1084" s="62"/>
      <c r="ET1084" s="62"/>
      <c r="EU1084" s="62"/>
      <c r="EV1084" s="62"/>
      <c r="EW1084" s="62"/>
      <c r="EX1084" s="62"/>
    </row>
    <row r="1085" spans="1:293" s="20" customFormat="1" ht="39" customHeight="1" x14ac:dyDescent="0.2">
      <c r="A1085" s="43" t="s">
        <v>1402</v>
      </c>
      <c r="B1085" s="44"/>
      <c r="C1085" s="44"/>
      <c r="D1085" s="44"/>
      <c r="E1085" s="45"/>
      <c r="F1085" s="76"/>
      <c r="G1085" s="76"/>
      <c r="H1085" s="76"/>
      <c r="I1085" s="76"/>
      <c r="J1085" s="76"/>
      <c r="K1085" s="76"/>
      <c r="L1085" s="76"/>
      <c r="M1085" s="76"/>
      <c r="N1085" s="76"/>
      <c r="O1085" s="76"/>
      <c r="P1085" s="76"/>
      <c r="Q1085" s="76"/>
      <c r="R1085" s="76"/>
      <c r="S1085" s="76"/>
      <c r="T1085" s="76"/>
      <c r="U1085" s="76"/>
      <c r="V1085" s="76"/>
      <c r="W1085" s="76"/>
      <c r="X1085" s="60" t="s">
        <v>370</v>
      </c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 t="s">
        <v>77</v>
      </c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/>
      <c r="AX1085" s="60"/>
      <c r="AY1085" s="84" t="s">
        <v>94</v>
      </c>
      <c r="AZ1085" s="84"/>
      <c r="BA1085" s="84"/>
      <c r="BB1085" s="84"/>
      <c r="BC1085" s="84"/>
      <c r="BD1085" s="84"/>
      <c r="BE1085" s="60" t="s">
        <v>95</v>
      </c>
      <c r="BF1085" s="60"/>
      <c r="BG1085" s="60"/>
      <c r="BH1085" s="60"/>
      <c r="BI1085" s="60"/>
      <c r="BJ1085" s="60"/>
      <c r="BK1085" s="60"/>
      <c r="BL1085" s="60"/>
      <c r="BM1085" s="60"/>
      <c r="BN1085" s="59" t="s">
        <v>631</v>
      </c>
      <c r="BO1085" s="62"/>
      <c r="BP1085" s="62"/>
      <c r="BQ1085" s="62"/>
      <c r="BR1085" s="62"/>
      <c r="BS1085" s="62"/>
      <c r="BT1085" s="62"/>
      <c r="BU1085" s="62"/>
      <c r="BV1085" s="62"/>
      <c r="BW1085" s="62"/>
      <c r="BX1085" s="62"/>
      <c r="BY1085" s="76" t="s">
        <v>22</v>
      </c>
      <c r="BZ1085" s="76"/>
      <c r="CA1085" s="76"/>
      <c r="CB1085" s="76"/>
      <c r="CC1085" s="76"/>
      <c r="CD1085" s="76"/>
      <c r="CE1085" s="62" t="s">
        <v>80</v>
      </c>
      <c r="CF1085" s="62"/>
      <c r="CG1085" s="62"/>
      <c r="CH1085" s="62"/>
      <c r="CI1085" s="62"/>
      <c r="CJ1085" s="62"/>
      <c r="CK1085" s="62"/>
      <c r="CL1085" s="62"/>
      <c r="CM1085" s="62"/>
      <c r="CN1085" s="85">
        <v>1127600</v>
      </c>
      <c r="CO1085" s="85"/>
      <c r="CP1085" s="85"/>
      <c r="CQ1085" s="85"/>
      <c r="CR1085" s="85"/>
      <c r="CS1085" s="85"/>
      <c r="CT1085" s="85"/>
      <c r="CU1085" s="85"/>
      <c r="CV1085" s="85"/>
      <c r="CW1085" s="85"/>
      <c r="CX1085" s="85"/>
      <c r="CY1085" s="85"/>
      <c r="CZ1085" s="85"/>
      <c r="DA1085" s="85"/>
      <c r="DB1085" s="59" t="s">
        <v>639</v>
      </c>
      <c r="DC1085" s="59"/>
      <c r="DD1085" s="59"/>
      <c r="DE1085" s="59"/>
      <c r="DF1085" s="59"/>
      <c r="DG1085" s="59"/>
      <c r="DH1085" s="59"/>
      <c r="DI1085" s="59"/>
      <c r="DJ1085" s="59"/>
      <c r="DK1085" s="59"/>
      <c r="DL1085" s="59"/>
      <c r="DM1085" s="59"/>
      <c r="DN1085" s="59"/>
      <c r="DO1085" s="59" t="s">
        <v>649</v>
      </c>
      <c r="DP1085" s="59"/>
      <c r="DQ1085" s="59"/>
      <c r="DR1085" s="59"/>
      <c r="DS1085" s="59"/>
      <c r="DT1085" s="59"/>
      <c r="DU1085" s="59"/>
      <c r="DV1085" s="59"/>
      <c r="DW1085" s="59"/>
      <c r="DX1085" s="59"/>
      <c r="DY1085" s="59"/>
      <c r="DZ1085" s="62" t="s">
        <v>86</v>
      </c>
      <c r="EA1085" s="62"/>
      <c r="EB1085" s="62"/>
      <c r="EC1085" s="62"/>
      <c r="ED1085" s="62"/>
      <c r="EE1085" s="62"/>
      <c r="EF1085" s="62"/>
      <c r="EG1085" s="62"/>
      <c r="EH1085" s="62"/>
      <c r="EI1085" s="62"/>
      <c r="EJ1085" s="62"/>
      <c r="EK1085" s="62"/>
      <c r="EL1085" s="62" t="s">
        <v>84</v>
      </c>
      <c r="EM1085" s="62"/>
      <c r="EN1085" s="62"/>
      <c r="EO1085" s="62"/>
      <c r="EP1085" s="62"/>
      <c r="EQ1085" s="62"/>
      <c r="ER1085" s="62"/>
      <c r="ES1085" s="62"/>
      <c r="ET1085" s="62"/>
      <c r="EU1085" s="62"/>
      <c r="EV1085" s="62"/>
      <c r="EW1085" s="62"/>
      <c r="EX1085" s="62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  <c r="GO1085" s="19"/>
      <c r="GP1085" s="19"/>
      <c r="GQ1085" s="19"/>
      <c r="GR1085" s="19"/>
      <c r="GS1085" s="19"/>
      <c r="GT1085" s="19"/>
      <c r="GU1085" s="19"/>
      <c r="GV1085" s="19"/>
      <c r="GW1085" s="19"/>
      <c r="GX1085" s="19"/>
      <c r="GY1085" s="19"/>
      <c r="GZ1085" s="19"/>
      <c r="HA1085" s="19"/>
      <c r="HB1085" s="19"/>
      <c r="HC1085" s="19"/>
      <c r="HD1085" s="19"/>
      <c r="HE1085" s="19"/>
      <c r="HF1085" s="19"/>
      <c r="HG1085" s="19"/>
      <c r="HH1085" s="19"/>
      <c r="HI1085" s="19"/>
      <c r="HJ1085" s="19"/>
      <c r="HK1085" s="19"/>
      <c r="HL1085" s="19"/>
      <c r="HM1085" s="19"/>
      <c r="HN1085" s="19"/>
      <c r="HO1085" s="19"/>
      <c r="HP1085" s="19"/>
      <c r="HQ1085" s="19"/>
      <c r="HR1085" s="19"/>
      <c r="HS1085" s="19"/>
      <c r="HT1085" s="19"/>
      <c r="HU1085" s="19"/>
      <c r="HV1085" s="19"/>
      <c r="HW1085" s="19"/>
      <c r="HX1085" s="19"/>
      <c r="HY1085" s="19"/>
      <c r="HZ1085" s="19"/>
      <c r="IA1085" s="19"/>
      <c r="IB1085" s="19"/>
      <c r="IC1085" s="19"/>
      <c r="ID1085" s="19"/>
      <c r="IE1085" s="19"/>
      <c r="IF1085" s="19"/>
      <c r="IG1085" s="19"/>
      <c r="IH1085" s="19"/>
      <c r="II1085" s="19"/>
      <c r="IJ1085" s="19"/>
      <c r="IK1085" s="19"/>
      <c r="IL1085" s="19"/>
      <c r="IM1085" s="19"/>
      <c r="IN1085" s="19"/>
      <c r="IO1085" s="19"/>
      <c r="IP1085" s="19"/>
      <c r="IQ1085" s="19"/>
      <c r="IR1085" s="19"/>
      <c r="IS1085" s="19"/>
      <c r="IT1085" s="19"/>
      <c r="IU1085" s="19"/>
      <c r="IV1085" s="19"/>
      <c r="IW1085" s="19"/>
      <c r="IX1085" s="19"/>
      <c r="IY1085" s="19"/>
      <c r="IZ1085" s="19"/>
      <c r="JA1085" s="19"/>
      <c r="JB1085" s="19"/>
      <c r="JC1085" s="19"/>
      <c r="JD1085" s="19"/>
      <c r="JE1085" s="19"/>
      <c r="JF1085" s="19"/>
      <c r="JG1085" s="19"/>
      <c r="JH1085" s="19"/>
      <c r="JI1085" s="19"/>
      <c r="JJ1085" s="19"/>
      <c r="JK1085" s="19"/>
      <c r="JL1085" s="19"/>
      <c r="JM1085" s="19"/>
      <c r="JN1085" s="19"/>
      <c r="JO1085" s="19"/>
      <c r="JP1085" s="19"/>
      <c r="JQ1085" s="19"/>
      <c r="JR1085" s="19"/>
      <c r="JS1085" s="19"/>
      <c r="JT1085" s="19"/>
      <c r="JU1085" s="19"/>
      <c r="JV1085" s="19"/>
      <c r="JW1085" s="19"/>
      <c r="JX1085" s="19"/>
      <c r="JY1085" s="19"/>
      <c r="JZ1085" s="19"/>
      <c r="KA1085" s="19"/>
      <c r="KB1085" s="19"/>
      <c r="KC1085" s="19"/>
      <c r="KD1085" s="19"/>
      <c r="KE1085" s="19"/>
      <c r="KF1085" s="19"/>
      <c r="KG1085" s="19"/>
    </row>
    <row r="1086" spans="1:293" s="21" customFormat="1" ht="39" customHeight="1" x14ac:dyDescent="0.2">
      <c r="A1086" s="43" t="s">
        <v>1403</v>
      </c>
      <c r="B1086" s="44"/>
      <c r="C1086" s="44"/>
      <c r="D1086" s="44"/>
      <c r="E1086" s="45"/>
      <c r="F1086" s="76"/>
      <c r="G1086" s="76"/>
      <c r="H1086" s="76"/>
      <c r="I1086" s="76"/>
      <c r="J1086" s="76"/>
      <c r="K1086" s="76"/>
      <c r="L1086" s="76"/>
      <c r="M1086" s="76"/>
      <c r="N1086" s="76"/>
      <c r="O1086" s="80"/>
      <c r="P1086" s="76"/>
      <c r="Q1086" s="76"/>
      <c r="R1086" s="76"/>
      <c r="S1086" s="76"/>
      <c r="T1086" s="76"/>
      <c r="U1086" s="76"/>
      <c r="V1086" s="76"/>
      <c r="W1086" s="76"/>
      <c r="X1086" s="60" t="s">
        <v>573</v>
      </c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 t="s">
        <v>77</v>
      </c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/>
      <c r="AY1086" s="84" t="s">
        <v>94</v>
      </c>
      <c r="AZ1086" s="84"/>
      <c r="BA1086" s="84"/>
      <c r="BB1086" s="84"/>
      <c r="BC1086" s="84"/>
      <c r="BD1086" s="84"/>
      <c r="BE1086" s="60" t="s">
        <v>95</v>
      </c>
      <c r="BF1086" s="60"/>
      <c r="BG1086" s="60"/>
      <c r="BH1086" s="60"/>
      <c r="BI1086" s="60"/>
      <c r="BJ1086" s="60"/>
      <c r="BK1086" s="60"/>
      <c r="BL1086" s="60"/>
      <c r="BM1086" s="60"/>
      <c r="BN1086" s="59">
        <f>200+5+3+3+15+5+25+15+20+30+10+5+10+5+50+3+10+15+100+100+50+20+5+20+10+100+80+10+15+50+50+10+20+5+5+10+5+200+150+50+15+650+10+5+50+5+20+15+50+3+3+80+250+10+5+200+260+10</f>
        <v>3135</v>
      </c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76" t="s">
        <v>22</v>
      </c>
      <c r="BZ1086" s="76"/>
      <c r="CA1086" s="76"/>
      <c r="CB1086" s="76"/>
      <c r="CC1086" s="76"/>
      <c r="CD1086" s="76"/>
      <c r="CE1086" s="62" t="s">
        <v>80</v>
      </c>
      <c r="CF1086" s="62"/>
      <c r="CG1086" s="62"/>
      <c r="CH1086" s="62"/>
      <c r="CI1086" s="62"/>
      <c r="CJ1086" s="62"/>
      <c r="CK1086" s="62"/>
      <c r="CL1086" s="62"/>
      <c r="CM1086" s="62"/>
      <c r="CN1086" s="85">
        <v>450000</v>
      </c>
      <c r="CO1086" s="85"/>
      <c r="CP1086" s="85"/>
      <c r="CQ1086" s="85"/>
      <c r="CR1086" s="85"/>
      <c r="CS1086" s="85"/>
      <c r="CT1086" s="85"/>
      <c r="CU1086" s="85"/>
      <c r="CV1086" s="85"/>
      <c r="CW1086" s="85"/>
      <c r="CX1086" s="85"/>
      <c r="CY1086" s="85"/>
      <c r="CZ1086" s="85"/>
      <c r="DA1086" s="85"/>
      <c r="DB1086" s="59" t="s">
        <v>639</v>
      </c>
      <c r="DC1086" s="59"/>
      <c r="DD1086" s="59"/>
      <c r="DE1086" s="59"/>
      <c r="DF1086" s="59"/>
      <c r="DG1086" s="59"/>
      <c r="DH1086" s="59"/>
      <c r="DI1086" s="59"/>
      <c r="DJ1086" s="59"/>
      <c r="DK1086" s="59"/>
      <c r="DL1086" s="59"/>
      <c r="DM1086" s="59"/>
      <c r="DN1086" s="59"/>
      <c r="DO1086" s="59" t="s">
        <v>649</v>
      </c>
      <c r="DP1086" s="59"/>
      <c r="DQ1086" s="59"/>
      <c r="DR1086" s="59"/>
      <c r="DS1086" s="59"/>
      <c r="DT1086" s="59"/>
      <c r="DU1086" s="59"/>
      <c r="DV1086" s="59"/>
      <c r="DW1086" s="59"/>
      <c r="DX1086" s="59"/>
      <c r="DY1086" s="59"/>
      <c r="DZ1086" s="62" t="s">
        <v>86</v>
      </c>
      <c r="EA1086" s="62"/>
      <c r="EB1086" s="62"/>
      <c r="EC1086" s="62"/>
      <c r="ED1086" s="62"/>
      <c r="EE1086" s="62"/>
      <c r="EF1086" s="62"/>
      <c r="EG1086" s="62"/>
      <c r="EH1086" s="62"/>
      <c r="EI1086" s="62"/>
      <c r="EJ1086" s="62"/>
      <c r="EK1086" s="62"/>
      <c r="EL1086" s="62" t="s">
        <v>84</v>
      </c>
      <c r="EM1086" s="62"/>
      <c r="EN1086" s="62"/>
      <c r="EO1086" s="62"/>
      <c r="EP1086" s="62"/>
      <c r="EQ1086" s="62"/>
      <c r="ER1086" s="62"/>
      <c r="ES1086" s="62"/>
      <c r="ET1086" s="62"/>
      <c r="EU1086" s="62"/>
      <c r="EV1086" s="62"/>
      <c r="EW1086" s="62"/>
      <c r="EX1086" s="62"/>
    </row>
    <row r="1087" spans="1:293" s="21" customFormat="1" ht="39" customHeight="1" x14ac:dyDescent="0.2">
      <c r="A1087" s="43" t="s">
        <v>1404</v>
      </c>
      <c r="B1087" s="44"/>
      <c r="C1087" s="44"/>
      <c r="D1087" s="44"/>
      <c r="E1087" s="45"/>
      <c r="F1087" s="76"/>
      <c r="G1087" s="76"/>
      <c r="H1087" s="76"/>
      <c r="I1087" s="76"/>
      <c r="J1087" s="76"/>
      <c r="K1087" s="76"/>
      <c r="L1087" s="76"/>
      <c r="M1087" s="76"/>
      <c r="N1087" s="76"/>
      <c r="O1087" s="80"/>
      <c r="P1087" s="76"/>
      <c r="Q1087" s="76"/>
      <c r="R1087" s="76"/>
      <c r="S1087" s="76"/>
      <c r="T1087" s="76"/>
      <c r="U1087" s="76"/>
      <c r="V1087" s="76"/>
      <c r="W1087" s="76"/>
      <c r="X1087" s="60" t="s">
        <v>377</v>
      </c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 t="s">
        <v>77</v>
      </c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/>
      <c r="AY1087" s="84" t="s">
        <v>78</v>
      </c>
      <c r="AZ1087" s="84"/>
      <c r="BA1087" s="84"/>
      <c r="BB1087" s="84"/>
      <c r="BC1087" s="84"/>
      <c r="BD1087" s="84"/>
      <c r="BE1087" s="60" t="s">
        <v>79</v>
      </c>
      <c r="BF1087" s="60"/>
      <c r="BG1087" s="60"/>
      <c r="BH1087" s="60"/>
      <c r="BI1087" s="60"/>
      <c r="BJ1087" s="60"/>
      <c r="BK1087" s="60"/>
      <c r="BL1087" s="60"/>
      <c r="BM1087" s="60"/>
      <c r="BN1087" s="59" t="s">
        <v>74</v>
      </c>
      <c r="BO1087" s="62"/>
      <c r="BP1087" s="62"/>
      <c r="BQ1087" s="62"/>
      <c r="BR1087" s="62"/>
      <c r="BS1087" s="62"/>
      <c r="BT1087" s="62"/>
      <c r="BU1087" s="62"/>
      <c r="BV1087" s="62"/>
      <c r="BW1087" s="62"/>
      <c r="BX1087" s="62"/>
      <c r="BY1087" s="76" t="s">
        <v>22</v>
      </c>
      <c r="BZ1087" s="76"/>
      <c r="CA1087" s="76"/>
      <c r="CB1087" s="76"/>
      <c r="CC1087" s="76"/>
      <c r="CD1087" s="76"/>
      <c r="CE1087" s="62" t="s">
        <v>80</v>
      </c>
      <c r="CF1087" s="62"/>
      <c r="CG1087" s="62"/>
      <c r="CH1087" s="62"/>
      <c r="CI1087" s="62"/>
      <c r="CJ1087" s="62"/>
      <c r="CK1087" s="62"/>
      <c r="CL1087" s="62"/>
      <c r="CM1087" s="62"/>
      <c r="CN1087" s="85">
        <v>140000</v>
      </c>
      <c r="CO1087" s="85"/>
      <c r="CP1087" s="85"/>
      <c r="CQ1087" s="85"/>
      <c r="CR1087" s="85"/>
      <c r="CS1087" s="85"/>
      <c r="CT1087" s="85"/>
      <c r="CU1087" s="85"/>
      <c r="CV1087" s="85"/>
      <c r="CW1087" s="85"/>
      <c r="CX1087" s="85"/>
      <c r="CY1087" s="85"/>
      <c r="CZ1087" s="85"/>
      <c r="DA1087" s="85"/>
      <c r="DB1087" s="59" t="s">
        <v>639</v>
      </c>
      <c r="DC1087" s="59"/>
      <c r="DD1087" s="59"/>
      <c r="DE1087" s="59"/>
      <c r="DF1087" s="59"/>
      <c r="DG1087" s="59"/>
      <c r="DH1087" s="59"/>
      <c r="DI1087" s="59"/>
      <c r="DJ1087" s="59"/>
      <c r="DK1087" s="59"/>
      <c r="DL1087" s="59"/>
      <c r="DM1087" s="59"/>
      <c r="DN1087" s="59"/>
      <c r="DO1087" s="59" t="s">
        <v>649</v>
      </c>
      <c r="DP1087" s="59"/>
      <c r="DQ1087" s="59"/>
      <c r="DR1087" s="59"/>
      <c r="DS1087" s="59"/>
      <c r="DT1087" s="59"/>
      <c r="DU1087" s="59"/>
      <c r="DV1087" s="59"/>
      <c r="DW1087" s="59"/>
      <c r="DX1087" s="59"/>
      <c r="DY1087" s="59"/>
      <c r="DZ1087" s="62" t="s">
        <v>86</v>
      </c>
      <c r="EA1087" s="62"/>
      <c r="EB1087" s="62"/>
      <c r="EC1087" s="62"/>
      <c r="ED1087" s="62"/>
      <c r="EE1087" s="62"/>
      <c r="EF1087" s="62"/>
      <c r="EG1087" s="62"/>
      <c r="EH1087" s="62"/>
      <c r="EI1087" s="62"/>
      <c r="EJ1087" s="62"/>
      <c r="EK1087" s="62"/>
      <c r="EL1087" s="62" t="s">
        <v>84</v>
      </c>
      <c r="EM1087" s="62"/>
      <c r="EN1087" s="62"/>
      <c r="EO1087" s="62"/>
      <c r="EP1087" s="62"/>
      <c r="EQ1087" s="62"/>
      <c r="ER1087" s="62"/>
      <c r="ES1087" s="62"/>
      <c r="ET1087" s="62"/>
      <c r="EU1087" s="62"/>
      <c r="EV1087" s="62"/>
      <c r="EW1087" s="62"/>
      <c r="EX1087" s="62"/>
    </row>
    <row r="1088" spans="1:293" s="21" customFormat="1" ht="39" customHeight="1" x14ac:dyDescent="0.2">
      <c r="A1088" s="43" t="s">
        <v>1405</v>
      </c>
      <c r="B1088" s="44"/>
      <c r="C1088" s="44"/>
      <c r="D1088" s="44"/>
      <c r="E1088" s="45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60" t="s">
        <v>543</v>
      </c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 t="s">
        <v>77</v>
      </c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/>
      <c r="AY1088" s="84" t="s">
        <v>94</v>
      </c>
      <c r="AZ1088" s="84"/>
      <c r="BA1088" s="84"/>
      <c r="BB1088" s="84"/>
      <c r="BC1088" s="84"/>
      <c r="BD1088" s="84"/>
      <c r="BE1088" s="60" t="s">
        <v>95</v>
      </c>
      <c r="BF1088" s="60"/>
      <c r="BG1088" s="60"/>
      <c r="BH1088" s="60"/>
      <c r="BI1088" s="60"/>
      <c r="BJ1088" s="60"/>
      <c r="BK1088" s="60"/>
      <c r="BL1088" s="60"/>
      <c r="BM1088" s="60"/>
      <c r="BN1088" s="59" t="s">
        <v>584</v>
      </c>
      <c r="BO1088" s="62"/>
      <c r="BP1088" s="62"/>
      <c r="BQ1088" s="62"/>
      <c r="BR1088" s="62"/>
      <c r="BS1088" s="62"/>
      <c r="BT1088" s="62"/>
      <c r="BU1088" s="62"/>
      <c r="BV1088" s="62"/>
      <c r="BW1088" s="62"/>
      <c r="BX1088" s="62"/>
      <c r="BY1088" s="76" t="s">
        <v>22</v>
      </c>
      <c r="BZ1088" s="76"/>
      <c r="CA1088" s="76"/>
      <c r="CB1088" s="76"/>
      <c r="CC1088" s="76"/>
      <c r="CD1088" s="76"/>
      <c r="CE1088" s="62" t="s">
        <v>80</v>
      </c>
      <c r="CF1088" s="62"/>
      <c r="CG1088" s="62"/>
      <c r="CH1088" s="62"/>
      <c r="CI1088" s="62"/>
      <c r="CJ1088" s="62"/>
      <c r="CK1088" s="62"/>
      <c r="CL1088" s="62"/>
      <c r="CM1088" s="62"/>
      <c r="CN1088" s="85">
        <v>137556.5</v>
      </c>
      <c r="CO1088" s="85"/>
      <c r="CP1088" s="85"/>
      <c r="CQ1088" s="85"/>
      <c r="CR1088" s="85"/>
      <c r="CS1088" s="85"/>
      <c r="CT1088" s="85"/>
      <c r="CU1088" s="85"/>
      <c r="CV1088" s="85"/>
      <c r="CW1088" s="85"/>
      <c r="CX1088" s="85"/>
      <c r="CY1088" s="85"/>
      <c r="CZ1088" s="85"/>
      <c r="DA1088" s="85"/>
      <c r="DB1088" s="59" t="s">
        <v>639</v>
      </c>
      <c r="DC1088" s="59"/>
      <c r="DD1088" s="59"/>
      <c r="DE1088" s="59"/>
      <c r="DF1088" s="59"/>
      <c r="DG1088" s="59"/>
      <c r="DH1088" s="59"/>
      <c r="DI1088" s="59"/>
      <c r="DJ1088" s="59"/>
      <c r="DK1088" s="59"/>
      <c r="DL1088" s="59"/>
      <c r="DM1088" s="59"/>
      <c r="DN1088" s="59"/>
      <c r="DO1088" s="59" t="s">
        <v>649</v>
      </c>
      <c r="DP1088" s="59"/>
      <c r="DQ1088" s="59"/>
      <c r="DR1088" s="59"/>
      <c r="DS1088" s="59"/>
      <c r="DT1088" s="59"/>
      <c r="DU1088" s="59"/>
      <c r="DV1088" s="59"/>
      <c r="DW1088" s="59"/>
      <c r="DX1088" s="59"/>
      <c r="DY1088" s="59"/>
      <c r="DZ1088" s="62" t="s">
        <v>86</v>
      </c>
      <c r="EA1088" s="62"/>
      <c r="EB1088" s="62"/>
      <c r="EC1088" s="62"/>
      <c r="ED1088" s="62"/>
      <c r="EE1088" s="62"/>
      <c r="EF1088" s="62"/>
      <c r="EG1088" s="62"/>
      <c r="EH1088" s="62"/>
      <c r="EI1088" s="62"/>
      <c r="EJ1088" s="62"/>
      <c r="EK1088" s="62"/>
      <c r="EL1088" s="62" t="s">
        <v>84</v>
      </c>
      <c r="EM1088" s="62"/>
      <c r="EN1088" s="62"/>
      <c r="EO1088" s="62"/>
      <c r="EP1088" s="62"/>
      <c r="EQ1088" s="62"/>
      <c r="ER1088" s="62"/>
      <c r="ES1088" s="62"/>
      <c r="ET1088" s="62"/>
      <c r="EU1088" s="62"/>
      <c r="EV1088" s="62"/>
      <c r="EW1088" s="62"/>
      <c r="EX1088" s="62"/>
    </row>
    <row r="1089" spans="1:459" s="21" customFormat="1" ht="39" customHeight="1" x14ac:dyDescent="0.2">
      <c r="A1089" s="43" t="s">
        <v>1406</v>
      </c>
      <c r="B1089" s="44"/>
      <c r="C1089" s="44"/>
      <c r="D1089" s="44"/>
      <c r="E1089" s="45"/>
      <c r="F1089" s="76"/>
      <c r="G1089" s="76"/>
      <c r="H1089" s="76"/>
      <c r="I1089" s="76"/>
      <c r="J1089" s="76"/>
      <c r="K1089" s="76"/>
      <c r="L1089" s="76"/>
      <c r="M1089" s="76"/>
      <c r="N1089" s="76"/>
      <c r="O1089" s="80"/>
      <c r="P1089" s="76"/>
      <c r="Q1089" s="76"/>
      <c r="R1089" s="76"/>
      <c r="S1089" s="76"/>
      <c r="T1089" s="76"/>
      <c r="U1089" s="76"/>
      <c r="V1089" s="76"/>
      <c r="W1089" s="76"/>
      <c r="X1089" s="60" t="s">
        <v>544</v>
      </c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 t="s">
        <v>77</v>
      </c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/>
      <c r="AW1089" s="60"/>
      <c r="AX1089" s="60"/>
      <c r="AY1089" s="84" t="s">
        <v>94</v>
      </c>
      <c r="AZ1089" s="84"/>
      <c r="BA1089" s="84"/>
      <c r="BB1089" s="84"/>
      <c r="BC1089" s="84"/>
      <c r="BD1089" s="84"/>
      <c r="BE1089" s="60" t="s">
        <v>95</v>
      </c>
      <c r="BF1089" s="60"/>
      <c r="BG1089" s="60"/>
      <c r="BH1089" s="60"/>
      <c r="BI1089" s="60"/>
      <c r="BJ1089" s="60"/>
      <c r="BK1089" s="60"/>
      <c r="BL1089" s="60"/>
      <c r="BM1089" s="60"/>
      <c r="BN1089" s="58">
        <f>10+20+20+8+8+20+5+10+10+10+10+10+28+50+70</f>
        <v>289</v>
      </c>
      <c r="BO1089" s="62"/>
      <c r="BP1089" s="62"/>
      <c r="BQ1089" s="62"/>
      <c r="BR1089" s="62"/>
      <c r="BS1089" s="62"/>
      <c r="BT1089" s="62"/>
      <c r="BU1089" s="62"/>
      <c r="BV1089" s="62"/>
      <c r="BW1089" s="62"/>
      <c r="BX1089" s="62"/>
      <c r="BY1089" s="76" t="s">
        <v>22</v>
      </c>
      <c r="BZ1089" s="76"/>
      <c r="CA1089" s="76"/>
      <c r="CB1089" s="76"/>
      <c r="CC1089" s="76"/>
      <c r="CD1089" s="76"/>
      <c r="CE1089" s="62" t="s">
        <v>80</v>
      </c>
      <c r="CF1089" s="62"/>
      <c r="CG1089" s="62"/>
      <c r="CH1089" s="62"/>
      <c r="CI1089" s="62"/>
      <c r="CJ1089" s="62"/>
      <c r="CK1089" s="62"/>
      <c r="CL1089" s="62"/>
      <c r="CM1089" s="62"/>
      <c r="CN1089" s="61">
        <v>500000</v>
      </c>
      <c r="CO1089" s="61"/>
      <c r="CP1089" s="61"/>
      <c r="CQ1089" s="61"/>
      <c r="CR1089" s="61"/>
      <c r="CS1089" s="61"/>
      <c r="CT1089" s="61"/>
      <c r="CU1089" s="61"/>
      <c r="CV1089" s="61"/>
      <c r="CW1089" s="61"/>
      <c r="CX1089" s="61"/>
      <c r="CY1089" s="61"/>
      <c r="CZ1089" s="61"/>
      <c r="DA1089" s="61"/>
      <c r="DB1089" s="59" t="s">
        <v>639</v>
      </c>
      <c r="DC1089" s="59"/>
      <c r="DD1089" s="59"/>
      <c r="DE1089" s="59"/>
      <c r="DF1089" s="59"/>
      <c r="DG1089" s="59"/>
      <c r="DH1089" s="59"/>
      <c r="DI1089" s="59"/>
      <c r="DJ1089" s="59"/>
      <c r="DK1089" s="59"/>
      <c r="DL1089" s="59"/>
      <c r="DM1089" s="59"/>
      <c r="DN1089" s="59"/>
      <c r="DO1089" s="59" t="s">
        <v>649</v>
      </c>
      <c r="DP1089" s="59"/>
      <c r="DQ1089" s="59"/>
      <c r="DR1089" s="59"/>
      <c r="DS1089" s="59"/>
      <c r="DT1089" s="59"/>
      <c r="DU1089" s="59"/>
      <c r="DV1089" s="59"/>
      <c r="DW1089" s="59"/>
      <c r="DX1089" s="59"/>
      <c r="DY1089" s="59"/>
      <c r="DZ1089" s="62" t="s">
        <v>86</v>
      </c>
      <c r="EA1089" s="62"/>
      <c r="EB1089" s="62"/>
      <c r="EC1089" s="62"/>
      <c r="ED1089" s="62"/>
      <c r="EE1089" s="62"/>
      <c r="EF1089" s="62"/>
      <c r="EG1089" s="62"/>
      <c r="EH1089" s="62"/>
      <c r="EI1089" s="62"/>
      <c r="EJ1089" s="62"/>
      <c r="EK1089" s="62"/>
      <c r="EL1089" s="62" t="s">
        <v>84</v>
      </c>
      <c r="EM1089" s="62"/>
      <c r="EN1089" s="62"/>
      <c r="EO1089" s="62"/>
      <c r="EP1089" s="62"/>
      <c r="EQ1089" s="62"/>
      <c r="ER1089" s="62"/>
      <c r="ES1089" s="62"/>
      <c r="ET1089" s="62"/>
      <c r="EU1089" s="62"/>
      <c r="EV1089" s="62"/>
      <c r="EW1089" s="62"/>
      <c r="EX1089" s="62"/>
    </row>
    <row r="1090" spans="1:459" s="15" customFormat="1" ht="39" customHeight="1" x14ac:dyDescent="0.2">
      <c r="A1090" s="43" t="s">
        <v>1407</v>
      </c>
      <c r="B1090" s="44"/>
      <c r="C1090" s="44"/>
      <c r="D1090" s="44"/>
      <c r="E1090" s="45"/>
      <c r="F1090" s="76"/>
      <c r="G1090" s="76"/>
      <c r="H1090" s="76"/>
      <c r="I1090" s="76"/>
      <c r="J1090" s="76"/>
      <c r="K1090" s="76"/>
      <c r="L1090" s="76"/>
      <c r="M1090" s="76"/>
      <c r="N1090" s="76"/>
      <c r="O1090" s="76"/>
      <c r="P1090" s="76"/>
      <c r="Q1090" s="76"/>
      <c r="R1090" s="76"/>
      <c r="S1090" s="76"/>
      <c r="T1090" s="76"/>
      <c r="U1090" s="76"/>
      <c r="V1090" s="76"/>
      <c r="W1090" s="76"/>
      <c r="X1090" s="60" t="s">
        <v>544</v>
      </c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 t="s">
        <v>77</v>
      </c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/>
      <c r="AX1090" s="60"/>
      <c r="AY1090" s="84" t="s">
        <v>78</v>
      </c>
      <c r="AZ1090" s="84"/>
      <c r="BA1090" s="84"/>
      <c r="BB1090" s="84"/>
      <c r="BC1090" s="84"/>
      <c r="BD1090" s="84"/>
      <c r="BE1090" s="60" t="s">
        <v>79</v>
      </c>
      <c r="BF1090" s="60"/>
      <c r="BG1090" s="60"/>
      <c r="BH1090" s="60"/>
      <c r="BI1090" s="60"/>
      <c r="BJ1090" s="60"/>
      <c r="BK1090" s="60"/>
      <c r="BL1090" s="60"/>
      <c r="BM1090" s="60"/>
      <c r="BN1090" s="59" t="s">
        <v>74</v>
      </c>
      <c r="BO1090" s="62"/>
      <c r="BP1090" s="62"/>
      <c r="BQ1090" s="62"/>
      <c r="BR1090" s="62"/>
      <c r="BS1090" s="62"/>
      <c r="BT1090" s="62"/>
      <c r="BU1090" s="62"/>
      <c r="BV1090" s="62"/>
      <c r="BW1090" s="62"/>
      <c r="BX1090" s="62"/>
      <c r="BY1090" s="76" t="s">
        <v>22</v>
      </c>
      <c r="BZ1090" s="76"/>
      <c r="CA1090" s="76"/>
      <c r="CB1090" s="76"/>
      <c r="CC1090" s="76"/>
      <c r="CD1090" s="76"/>
      <c r="CE1090" s="62" t="s">
        <v>80</v>
      </c>
      <c r="CF1090" s="62"/>
      <c r="CG1090" s="62"/>
      <c r="CH1090" s="62"/>
      <c r="CI1090" s="62"/>
      <c r="CJ1090" s="62"/>
      <c r="CK1090" s="62"/>
      <c r="CL1090" s="62"/>
      <c r="CM1090" s="62"/>
      <c r="CN1090" s="61">
        <v>2000000</v>
      </c>
      <c r="CO1090" s="61"/>
      <c r="CP1090" s="61"/>
      <c r="CQ1090" s="61"/>
      <c r="CR1090" s="61"/>
      <c r="CS1090" s="61"/>
      <c r="CT1090" s="61"/>
      <c r="CU1090" s="61"/>
      <c r="CV1090" s="61"/>
      <c r="CW1090" s="61"/>
      <c r="CX1090" s="61"/>
      <c r="CY1090" s="61"/>
      <c r="CZ1090" s="61"/>
      <c r="DA1090" s="61"/>
      <c r="DB1090" s="59" t="s">
        <v>639</v>
      </c>
      <c r="DC1090" s="59"/>
      <c r="DD1090" s="59"/>
      <c r="DE1090" s="59"/>
      <c r="DF1090" s="59"/>
      <c r="DG1090" s="59"/>
      <c r="DH1090" s="59"/>
      <c r="DI1090" s="59"/>
      <c r="DJ1090" s="59"/>
      <c r="DK1090" s="59"/>
      <c r="DL1090" s="59"/>
      <c r="DM1090" s="59"/>
      <c r="DN1090" s="59"/>
      <c r="DO1090" s="59" t="s">
        <v>649</v>
      </c>
      <c r="DP1090" s="59"/>
      <c r="DQ1090" s="59"/>
      <c r="DR1090" s="59"/>
      <c r="DS1090" s="59"/>
      <c r="DT1090" s="59"/>
      <c r="DU1090" s="59"/>
      <c r="DV1090" s="59"/>
      <c r="DW1090" s="59"/>
      <c r="DX1090" s="59"/>
      <c r="DY1090" s="59"/>
      <c r="DZ1090" s="62" t="s">
        <v>102</v>
      </c>
      <c r="EA1090" s="62"/>
      <c r="EB1090" s="62"/>
      <c r="EC1090" s="62"/>
      <c r="ED1090" s="62"/>
      <c r="EE1090" s="62"/>
      <c r="EF1090" s="62"/>
      <c r="EG1090" s="62"/>
      <c r="EH1090" s="62"/>
      <c r="EI1090" s="62"/>
      <c r="EJ1090" s="62"/>
      <c r="EK1090" s="62"/>
      <c r="EL1090" s="62" t="s">
        <v>103</v>
      </c>
      <c r="EM1090" s="62"/>
      <c r="EN1090" s="62"/>
      <c r="EO1090" s="62"/>
      <c r="EP1090" s="62"/>
      <c r="EQ1090" s="62"/>
      <c r="ER1090" s="62"/>
      <c r="ES1090" s="62"/>
      <c r="ET1090" s="62"/>
      <c r="EU1090" s="62"/>
      <c r="EV1090" s="62"/>
      <c r="EW1090" s="62"/>
      <c r="EX1090" s="62"/>
    </row>
    <row r="1091" spans="1:459" s="15" customFormat="1" ht="39.75" customHeight="1" x14ac:dyDescent="0.2">
      <c r="A1091" s="43" t="s">
        <v>1408</v>
      </c>
      <c r="B1091" s="44"/>
      <c r="C1091" s="44"/>
      <c r="D1091" s="44"/>
      <c r="E1091" s="45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60" t="s">
        <v>388</v>
      </c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 t="s">
        <v>77</v>
      </c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/>
      <c r="AX1091" s="60"/>
      <c r="AY1091" s="84" t="s">
        <v>78</v>
      </c>
      <c r="AZ1091" s="84"/>
      <c r="BA1091" s="84"/>
      <c r="BB1091" s="84"/>
      <c r="BC1091" s="84"/>
      <c r="BD1091" s="84"/>
      <c r="BE1091" s="60" t="s">
        <v>79</v>
      </c>
      <c r="BF1091" s="60"/>
      <c r="BG1091" s="60"/>
      <c r="BH1091" s="60"/>
      <c r="BI1091" s="60"/>
      <c r="BJ1091" s="60"/>
      <c r="BK1091" s="60"/>
      <c r="BL1091" s="60"/>
      <c r="BM1091" s="60"/>
      <c r="BN1091" s="59" t="s">
        <v>74</v>
      </c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76" t="s">
        <v>22</v>
      </c>
      <c r="BZ1091" s="76"/>
      <c r="CA1091" s="76"/>
      <c r="CB1091" s="76"/>
      <c r="CC1091" s="76"/>
      <c r="CD1091" s="76"/>
      <c r="CE1091" s="62" t="s">
        <v>80</v>
      </c>
      <c r="CF1091" s="62"/>
      <c r="CG1091" s="62"/>
      <c r="CH1091" s="62"/>
      <c r="CI1091" s="62"/>
      <c r="CJ1091" s="62"/>
      <c r="CK1091" s="62"/>
      <c r="CL1091" s="62"/>
      <c r="CM1091" s="62"/>
      <c r="CN1091" s="85">
        <v>580000</v>
      </c>
      <c r="CO1091" s="85"/>
      <c r="CP1091" s="85"/>
      <c r="CQ1091" s="85"/>
      <c r="CR1091" s="85"/>
      <c r="CS1091" s="85"/>
      <c r="CT1091" s="85"/>
      <c r="CU1091" s="85"/>
      <c r="CV1091" s="85"/>
      <c r="CW1091" s="85"/>
      <c r="CX1091" s="85"/>
      <c r="CY1091" s="85"/>
      <c r="CZ1091" s="85"/>
      <c r="DA1091" s="85"/>
      <c r="DB1091" s="59" t="s">
        <v>639</v>
      </c>
      <c r="DC1091" s="59"/>
      <c r="DD1091" s="59"/>
      <c r="DE1091" s="59"/>
      <c r="DF1091" s="59"/>
      <c r="DG1091" s="59"/>
      <c r="DH1091" s="59"/>
      <c r="DI1091" s="59"/>
      <c r="DJ1091" s="59"/>
      <c r="DK1091" s="59"/>
      <c r="DL1091" s="59"/>
      <c r="DM1091" s="59"/>
      <c r="DN1091" s="59"/>
      <c r="DO1091" s="59" t="s">
        <v>649</v>
      </c>
      <c r="DP1091" s="59"/>
      <c r="DQ1091" s="59"/>
      <c r="DR1091" s="59"/>
      <c r="DS1091" s="59"/>
      <c r="DT1091" s="59"/>
      <c r="DU1091" s="59"/>
      <c r="DV1091" s="59"/>
      <c r="DW1091" s="59"/>
      <c r="DX1091" s="59"/>
      <c r="DY1091" s="59"/>
      <c r="DZ1091" s="62" t="s">
        <v>86</v>
      </c>
      <c r="EA1091" s="62"/>
      <c r="EB1091" s="62"/>
      <c r="EC1091" s="62"/>
      <c r="ED1091" s="62"/>
      <c r="EE1091" s="62"/>
      <c r="EF1091" s="62"/>
      <c r="EG1091" s="62"/>
      <c r="EH1091" s="62"/>
      <c r="EI1091" s="62"/>
      <c r="EJ1091" s="62"/>
      <c r="EK1091" s="62"/>
      <c r="EL1091" s="62" t="s">
        <v>84</v>
      </c>
      <c r="EM1091" s="62"/>
      <c r="EN1091" s="62"/>
      <c r="EO1091" s="62"/>
      <c r="EP1091" s="62"/>
      <c r="EQ1091" s="62"/>
      <c r="ER1091" s="62"/>
      <c r="ES1091" s="62"/>
      <c r="ET1091" s="62"/>
      <c r="EU1091" s="62"/>
      <c r="EV1091" s="62"/>
      <c r="EW1091" s="62"/>
      <c r="EX1091" s="62"/>
    </row>
    <row r="1092" spans="1:459" s="20" customFormat="1" ht="39.75" customHeight="1" x14ac:dyDescent="0.2">
      <c r="A1092" s="43" t="s">
        <v>1409</v>
      </c>
      <c r="B1092" s="44"/>
      <c r="C1092" s="44"/>
      <c r="D1092" s="44"/>
      <c r="E1092" s="45"/>
      <c r="F1092" s="76"/>
      <c r="G1092" s="76"/>
      <c r="H1092" s="76"/>
      <c r="I1092" s="76"/>
      <c r="J1092" s="76"/>
      <c r="K1092" s="76"/>
      <c r="L1092" s="76"/>
      <c r="M1092" s="76"/>
      <c r="N1092" s="76"/>
      <c r="O1092" s="58"/>
      <c r="P1092" s="59"/>
      <c r="Q1092" s="59"/>
      <c r="R1092" s="59"/>
      <c r="S1092" s="59"/>
      <c r="T1092" s="59"/>
      <c r="U1092" s="59"/>
      <c r="V1092" s="59"/>
      <c r="W1092" s="59"/>
      <c r="X1092" s="60" t="s">
        <v>393</v>
      </c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 t="s">
        <v>77</v>
      </c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/>
      <c r="AX1092" s="60"/>
      <c r="AY1092" s="84" t="s">
        <v>313</v>
      </c>
      <c r="AZ1092" s="84"/>
      <c r="BA1092" s="84"/>
      <c r="BB1092" s="84"/>
      <c r="BC1092" s="84"/>
      <c r="BD1092" s="84"/>
      <c r="BE1092" s="60" t="s">
        <v>313</v>
      </c>
      <c r="BF1092" s="60"/>
      <c r="BG1092" s="60"/>
      <c r="BH1092" s="60"/>
      <c r="BI1092" s="60"/>
      <c r="BJ1092" s="60"/>
      <c r="BK1092" s="60"/>
      <c r="BL1092" s="60"/>
      <c r="BM1092" s="60"/>
      <c r="BN1092" s="59" t="s">
        <v>177</v>
      </c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76" t="s">
        <v>22</v>
      </c>
      <c r="BZ1092" s="76"/>
      <c r="CA1092" s="76"/>
      <c r="CB1092" s="76"/>
      <c r="CC1092" s="76"/>
      <c r="CD1092" s="76"/>
      <c r="CE1092" s="62" t="s">
        <v>80</v>
      </c>
      <c r="CF1092" s="62"/>
      <c r="CG1092" s="62"/>
      <c r="CH1092" s="62"/>
      <c r="CI1092" s="62"/>
      <c r="CJ1092" s="62"/>
      <c r="CK1092" s="62"/>
      <c r="CL1092" s="62"/>
      <c r="CM1092" s="62"/>
      <c r="CN1092" s="61">
        <v>300000</v>
      </c>
      <c r="CO1092" s="61"/>
      <c r="CP1092" s="61"/>
      <c r="CQ1092" s="61"/>
      <c r="CR1092" s="61"/>
      <c r="CS1092" s="61"/>
      <c r="CT1092" s="61"/>
      <c r="CU1092" s="61"/>
      <c r="CV1092" s="61"/>
      <c r="CW1092" s="61"/>
      <c r="CX1092" s="61"/>
      <c r="CY1092" s="61"/>
      <c r="CZ1092" s="61"/>
      <c r="DA1092" s="61"/>
      <c r="DB1092" s="59" t="s">
        <v>639</v>
      </c>
      <c r="DC1092" s="59"/>
      <c r="DD1092" s="59"/>
      <c r="DE1092" s="59"/>
      <c r="DF1092" s="59"/>
      <c r="DG1092" s="59"/>
      <c r="DH1092" s="59"/>
      <c r="DI1092" s="59"/>
      <c r="DJ1092" s="59"/>
      <c r="DK1092" s="59"/>
      <c r="DL1092" s="59"/>
      <c r="DM1092" s="59"/>
      <c r="DN1092" s="59"/>
      <c r="DO1092" s="59" t="s">
        <v>649</v>
      </c>
      <c r="DP1092" s="59"/>
      <c r="DQ1092" s="59"/>
      <c r="DR1092" s="59"/>
      <c r="DS1092" s="59"/>
      <c r="DT1092" s="59"/>
      <c r="DU1092" s="59"/>
      <c r="DV1092" s="59"/>
      <c r="DW1092" s="59"/>
      <c r="DX1092" s="59"/>
      <c r="DY1092" s="59"/>
      <c r="DZ1092" s="62" t="s">
        <v>86</v>
      </c>
      <c r="EA1092" s="62"/>
      <c r="EB1092" s="62"/>
      <c r="EC1092" s="62"/>
      <c r="ED1092" s="62"/>
      <c r="EE1092" s="62"/>
      <c r="EF1092" s="62"/>
      <c r="EG1092" s="62"/>
      <c r="EH1092" s="62"/>
      <c r="EI1092" s="62"/>
      <c r="EJ1092" s="62"/>
      <c r="EK1092" s="62"/>
      <c r="EL1092" s="62" t="s">
        <v>84</v>
      </c>
      <c r="EM1092" s="62"/>
      <c r="EN1092" s="62"/>
      <c r="EO1092" s="62"/>
      <c r="EP1092" s="62"/>
      <c r="EQ1092" s="62"/>
      <c r="ER1092" s="62"/>
      <c r="ES1092" s="62"/>
      <c r="ET1092" s="62"/>
      <c r="EU1092" s="62"/>
      <c r="EV1092" s="62"/>
      <c r="EW1092" s="62"/>
      <c r="EX1092" s="62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  <c r="GO1092" s="19"/>
      <c r="GP1092" s="19"/>
      <c r="GQ1092" s="19"/>
      <c r="GR1092" s="19"/>
      <c r="GS1092" s="19"/>
      <c r="GT1092" s="19"/>
      <c r="GU1092" s="19"/>
      <c r="GV1092" s="19"/>
      <c r="GW1092" s="19"/>
      <c r="GX1092" s="19"/>
      <c r="GY1092" s="19"/>
      <c r="GZ1092" s="19"/>
      <c r="HA1092" s="19"/>
      <c r="HB1092" s="19"/>
      <c r="HC1092" s="19"/>
      <c r="HD1092" s="19"/>
      <c r="HE1092" s="19"/>
      <c r="HF1092" s="19"/>
      <c r="HG1092" s="19"/>
      <c r="HH1092" s="19"/>
      <c r="HI1092" s="19"/>
      <c r="HJ1092" s="19"/>
      <c r="HK1092" s="19"/>
      <c r="HL1092" s="19"/>
      <c r="HM1092" s="19"/>
      <c r="HN1092" s="19"/>
      <c r="HO1092" s="19"/>
      <c r="HP1092" s="19"/>
      <c r="HQ1092" s="19"/>
      <c r="HR1092" s="19"/>
      <c r="HS1092" s="19"/>
      <c r="HT1092" s="19"/>
      <c r="HU1092" s="19"/>
      <c r="HV1092" s="19"/>
      <c r="HW1092" s="19"/>
      <c r="HX1092" s="19"/>
      <c r="HY1092" s="19"/>
      <c r="HZ1092" s="19"/>
      <c r="IA1092" s="19"/>
      <c r="IB1092" s="19"/>
      <c r="IC1092" s="19"/>
      <c r="ID1092" s="19"/>
      <c r="IE1092" s="19"/>
      <c r="IF1092" s="19"/>
      <c r="IG1092" s="19"/>
      <c r="IH1092" s="19"/>
      <c r="II1092" s="19"/>
      <c r="IJ1092" s="19"/>
      <c r="IK1092" s="19"/>
      <c r="IL1092" s="19"/>
      <c r="IM1092" s="19"/>
      <c r="IN1092" s="19"/>
      <c r="IO1092" s="19"/>
      <c r="IP1092" s="19"/>
      <c r="IQ1092" s="19"/>
      <c r="IR1092" s="19"/>
      <c r="IS1092" s="19"/>
      <c r="IT1092" s="19"/>
      <c r="IU1092" s="19"/>
      <c r="IV1092" s="19"/>
      <c r="IW1092" s="19"/>
      <c r="IX1092" s="19"/>
      <c r="IY1092" s="19"/>
      <c r="IZ1092" s="19"/>
      <c r="JA1092" s="19"/>
      <c r="JB1092" s="19"/>
      <c r="JC1092" s="19"/>
      <c r="JD1092" s="19"/>
      <c r="JE1092" s="19"/>
      <c r="JF1092" s="19"/>
      <c r="JG1092" s="19"/>
      <c r="JH1092" s="19"/>
      <c r="JI1092" s="19"/>
      <c r="JJ1092" s="19"/>
      <c r="JK1092" s="19"/>
      <c r="JL1092" s="19"/>
      <c r="JM1092" s="19"/>
      <c r="JN1092" s="19"/>
      <c r="JO1092" s="19"/>
      <c r="JP1092" s="19"/>
      <c r="JQ1092" s="19"/>
      <c r="JR1092" s="19"/>
      <c r="JS1092" s="19"/>
      <c r="JT1092" s="19"/>
      <c r="JU1092" s="19"/>
      <c r="JV1092" s="19"/>
      <c r="JW1092" s="19"/>
      <c r="JX1092" s="19"/>
      <c r="JY1092" s="19"/>
      <c r="JZ1092" s="19"/>
      <c r="KA1092" s="19"/>
      <c r="KB1092" s="19"/>
      <c r="KC1092" s="19"/>
      <c r="KD1092" s="19"/>
      <c r="KE1092" s="19"/>
      <c r="KF1092" s="19"/>
      <c r="KG1092" s="19"/>
      <c r="KH1092" s="19"/>
      <c r="KI1092" s="19"/>
      <c r="KJ1092" s="19"/>
      <c r="KK1092" s="19"/>
      <c r="KL1092" s="19"/>
      <c r="KM1092" s="19"/>
      <c r="KN1092" s="19"/>
      <c r="KO1092" s="19"/>
      <c r="KP1092" s="19"/>
      <c r="KQ1092" s="19"/>
      <c r="KR1092" s="19"/>
      <c r="KS1092" s="19"/>
      <c r="KT1092" s="19"/>
      <c r="KU1092" s="19"/>
      <c r="KV1092" s="19"/>
      <c r="KW1092" s="19"/>
      <c r="KX1092" s="19"/>
      <c r="KY1092" s="19"/>
      <c r="KZ1092" s="19"/>
      <c r="LA1092" s="19"/>
      <c r="LB1092" s="19"/>
      <c r="LC1092" s="19"/>
      <c r="LD1092" s="19"/>
      <c r="LE1092" s="19"/>
      <c r="LF1092" s="19"/>
      <c r="LG1092" s="19"/>
      <c r="LH1092" s="19"/>
      <c r="LI1092" s="19"/>
      <c r="LJ1092" s="19"/>
      <c r="LK1092" s="19"/>
      <c r="LL1092" s="19"/>
      <c r="LM1092" s="19"/>
      <c r="LN1092" s="19"/>
      <c r="LO1092" s="19"/>
      <c r="LP1092" s="19"/>
      <c r="LQ1092" s="19"/>
      <c r="LR1092" s="19"/>
      <c r="LS1092" s="19"/>
      <c r="LT1092" s="19"/>
      <c r="LU1092" s="19"/>
      <c r="LV1092" s="19"/>
      <c r="LW1092" s="19"/>
      <c r="LX1092" s="19"/>
      <c r="LY1092" s="19"/>
      <c r="LZ1092" s="19"/>
      <c r="MA1092" s="19"/>
      <c r="MB1092" s="19"/>
      <c r="MC1092" s="19"/>
      <c r="MD1092" s="19"/>
      <c r="ME1092" s="19"/>
      <c r="MF1092" s="19"/>
      <c r="MG1092" s="19"/>
      <c r="MH1092" s="19"/>
      <c r="MI1092" s="19"/>
      <c r="MJ1092" s="19"/>
      <c r="MK1092" s="19"/>
      <c r="ML1092" s="19"/>
      <c r="MM1092" s="19"/>
      <c r="MN1092" s="19"/>
      <c r="MO1092" s="19"/>
      <c r="MP1092" s="19"/>
      <c r="MQ1092" s="19"/>
      <c r="MR1092" s="19"/>
      <c r="MS1092" s="19"/>
      <c r="MT1092" s="19"/>
      <c r="MU1092" s="19"/>
      <c r="MV1092" s="19"/>
      <c r="MW1092" s="19"/>
      <c r="MX1092" s="19"/>
      <c r="MY1092" s="19"/>
      <c r="MZ1092" s="19"/>
      <c r="NA1092" s="19"/>
      <c r="NB1092" s="19"/>
      <c r="NC1092" s="19"/>
      <c r="ND1092" s="19"/>
      <c r="NE1092" s="19"/>
      <c r="NF1092" s="19"/>
      <c r="NG1092" s="19"/>
      <c r="NH1092" s="19"/>
      <c r="NI1092" s="19"/>
      <c r="NJ1092" s="19"/>
      <c r="NK1092" s="19"/>
      <c r="NL1092" s="19"/>
      <c r="NM1092" s="19"/>
      <c r="NN1092" s="19"/>
      <c r="NO1092" s="19"/>
      <c r="NP1092" s="19"/>
      <c r="NQ1092" s="19"/>
      <c r="NR1092" s="19"/>
      <c r="NS1092" s="19"/>
      <c r="NT1092" s="19"/>
      <c r="NU1092" s="19"/>
      <c r="NV1092" s="19"/>
      <c r="NW1092" s="19"/>
      <c r="NX1092" s="19"/>
      <c r="NY1092" s="19"/>
      <c r="NZ1092" s="19"/>
      <c r="OA1092" s="19"/>
      <c r="OB1092" s="19"/>
      <c r="OC1092" s="19"/>
      <c r="OD1092" s="19"/>
      <c r="OE1092" s="19"/>
      <c r="OF1092" s="19"/>
      <c r="OG1092" s="19"/>
      <c r="OH1092" s="19"/>
      <c r="OI1092" s="19"/>
      <c r="OJ1092" s="19"/>
      <c r="OK1092" s="19"/>
      <c r="OL1092" s="19"/>
      <c r="OM1092" s="19"/>
      <c r="ON1092" s="19"/>
      <c r="OO1092" s="19"/>
      <c r="OP1092" s="19"/>
      <c r="OQ1092" s="19"/>
      <c r="OR1092" s="19"/>
      <c r="OS1092" s="19"/>
      <c r="OT1092" s="19"/>
      <c r="OU1092" s="19"/>
      <c r="OV1092" s="19"/>
      <c r="OW1092" s="19"/>
      <c r="OX1092" s="19"/>
      <c r="OY1092" s="19"/>
      <c r="OZ1092" s="19"/>
      <c r="PA1092" s="19"/>
      <c r="PB1092" s="19"/>
      <c r="PC1092" s="19"/>
      <c r="PD1092" s="19"/>
      <c r="PE1092" s="19"/>
      <c r="PF1092" s="19"/>
      <c r="PG1092" s="19"/>
      <c r="PH1092" s="19"/>
      <c r="PI1092" s="19"/>
      <c r="PJ1092" s="19"/>
      <c r="PK1092" s="19"/>
      <c r="PL1092" s="19"/>
      <c r="PM1092" s="19"/>
      <c r="PN1092" s="19"/>
      <c r="PO1092" s="19"/>
      <c r="PP1092" s="19"/>
      <c r="PQ1092" s="19"/>
      <c r="PR1092" s="19"/>
      <c r="PS1092" s="19"/>
      <c r="PT1092" s="19"/>
      <c r="PU1092" s="19"/>
      <c r="PV1092" s="19"/>
      <c r="PW1092" s="19"/>
      <c r="PX1092" s="19"/>
      <c r="PY1092" s="19"/>
      <c r="PZ1092" s="19"/>
      <c r="QA1092" s="19"/>
      <c r="QB1092" s="19"/>
      <c r="QC1092" s="19"/>
      <c r="QD1092" s="19"/>
      <c r="QE1092" s="19"/>
      <c r="QF1092" s="19"/>
      <c r="QG1092" s="19"/>
      <c r="QH1092" s="19"/>
      <c r="QI1092" s="19"/>
      <c r="QJ1092" s="19"/>
      <c r="QK1092" s="19"/>
      <c r="QL1092" s="19"/>
      <c r="QM1092" s="19"/>
      <c r="QN1092" s="19"/>
      <c r="QO1092" s="19"/>
      <c r="QP1092" s="19"/>
      <c r="QQ1092" s="19"/>
    </row>
    <row r="1093" spans="1:459" s="21" customFormat="1" ht="39.75" customHeight="1" x14ac:dyDescent="0.2">
      <c r="A1093" s="43" t="s">
        <v>1410</v>
      </c>
      <c r="B1093" s="44"/>
      <c r="C1093" s="44"/>
      <c r="D1093" s="44"/>
      <c r="E1093" s="45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  <c r="W1093" s="83"/>
      <c r="X1093" s="60" t="s">
        <v>624</v>
      </c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 t="s">
        <v>77</v>
      </c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/>
      <c r="AY1093" s="84" t="s">
        <v>88</v>
      </c>
      <c r="AZ1093" s="84"/>
      <c r="BA1093" s="84"/>
      <c r="BB1093" s="84"/>
      <c r="BC1093" s="84"/>
      <c r="BD1093" s="84"/>
      <c r="BE1093" s="60" t="s">
        <v>89</v>
      </c>
      <c r="BF1093" s="60"/>
      <c r="BG1093" s="60"/>
      <c r="BH1093" s="60"/>
      <c r="BI1093" s="60"/>
      <c r="BJ1093" s="60"/>
      <c r="BK1093" s="60"/>
      <c r="BL1093" s="60"/>
      <c r="BM1093" s="60"/>
      <c r="BN1093" s="59" t="s">
        <v>632</v>
      </c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76" t="s">
        <v>22</v>
      </c>
      <c r="BZ1093" s="76"/>
      <c r="CA1093" s="76"/>
      <c r="CB1093" s="76"/>
      <c r="CC1093" s="76"/>
      <c r="CD1093" s="76"/>
      <c r="CE1093" s="62" t="s">
        <v>80</v>
      </c>
      <c r="CF1093" s="62"/>
      <c r="CG1093" s="62"/>
      <c r="CH1093" s="62"/>
      <c r="CI1093" s="62"/>
      <c r="CJ1093" s="62"/>
      <c r="CK1093" s="62"/>
      <c r="CL1093" s="62"/>
      <c r="CM1093" s="62"/>
      <c r="CN1093" s="61">
        <v>400000</v>
      </c>
      <c r="CO1093" s="61"/>
      <c r="CP1093" s="61"/>
      <c r="CQ1093" s="61"/>
      <c r="CR1093" s="61"/>
      <c r="CS1093" s="61"/>
      <c r="CT1093" s="61"/>
      <c r="CU1093" s="61"/>
      <c r="CV1093" s="61"/>
      <c r="CW1093" s="61"/>
      <c r="CX1093" s="61"/>
      <c r="CY1093" s="61"/>
      <c r="CZ1093" s="61"/>
      <c r="DA1093" s="61"/>
      <c r="DB1093" s="59" t="s">
        <v>639</v>
      </c>
      <c r="DC1093" s="59"/>
      <c r="DD1093" s="59"/>
      <c r="DE1093" s="59"/>
      <c r="DF1093" s="59"/>
      <c r="DG1093" s="59"/>
      <c r="DH1093" s="59"/>
      <c r="DI1093" s="59"/>
      <c r="DJ1093" s="59"/>
      <c r="DK1093" s="59"/>
      <c r="DL1093" s="59"/>
      <c r="DM1093" s="59"/>
      <c r="DN1093" s="59"/>
      <c r="DO1093" s="59" t="s">
        <v>649</v>
      </c>
      <c r="DP1093" s="59"/>
      <c r="DQ1093" s="59"/>
      <c r="DR1093" s="59"/>
      <c r="DS1093" s="59"/>
      <c r="DT1093" s="59"/>
      <c r="DU1093" s="59"/>
      <c r="DV1093" s="59"/>
      <c r="DW1093" s="59"/>
      <c r="DX1093" s="59"/>
      <c r="DY1093" s="59"/>
      <c r="DZ1093" s="62" t="s">
        <v>86</v>
      </c>
      <c r="EA1093" s="62"/>
      <c r="EB1093" s="62"/>
      <c r="EC1093" s="62"/>
      <c r="ED1093" s="62"/>
      <c r="EE1093" s="62"/>
      <c r="EF1093" s="62"/>
      <c r="EG1093" s="62"/>
      <c r="EH1093" s="62"/>
      <c r="EI1093" s="62"/>
      <c r="EJ1093" s="62"/>
      <c r="EK1093" s="62"/>
      <c r="EL1093" s="62" t="s">
        <v>84</v>
      </c>
      <c r="EM1093" s="62"/>
      <c r="EN1093" s="62"/>
      <c r="EO1093" s="62"/>
      <c r="EP1093" s="62"/>
      <c r="EQ1093" s="62"/>
      <c r="ER1093" s="62"/>
      <c r="ES1093" s="62"/>
      <c r="ET1093" s="62"/>
      <c r="EU1093" s="62"/>
      <c r="EV1093" s="62"/>
      <c r="EW1093" s="62"/>
      <c r="EX1093" s="62"/>
    </row>
    <row r="1094" spans="1:459" s="21" customFormat="1" ht="39.75" customHeight="1" x14ac:dyDescent="0.2">
      <c r="A1094" s="43" t="s">
        <v>1411</v>
      </c>
      <c r="B1094" s="44"/>
      <c r="C1094" s="44"/>
      <c r="D1094" s="44"/>
      <c r="E1094" s="45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  <c r="W1094" s="83"/>
      <c r="X1094" s="60" t="s">
        <v>625</v>
      </c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 t="s">
        <v>77</v>
      </c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/>
      <c r="AY1094" s="84" t="s">
        <v>78</v>
      </c>
      <c r="AZ1094" s="84"/>
      <c r="BA1094" s="84"/>
      <c r="BB1094" s="84"/>
      <c r="BC1094" s="84"/>
      <c r="BD1094" s="84"/>
      <c r="BE1094" s="60" t="s">
        <v>79</v>
      </c>
      <c r="BF1094" s="60"/>
      <c r="BG1094" s="60"/>
      <c r="BH1094" s="60"/>
      <c r="BI1094" s="60"/>
      <c r="BJ1094" s="60"/>
      <c r="BK1094" s="60"/>
      <c r="BL1094" s="60"/>
      <c r="BM1094" s="60"/>
      <c r="BN1094" s="59" t="s">
        <v>74</v>
      </c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76" t="s">
        <v>22</v>
      </c>
      <c r="BZ1094" s="76"/>
      <c r="CA1094" s="76"/>
      <c r="CB1094" s="76"/>
      <c r="CC1094" s="76"/>
      <c r="CD1094" s="76"/>
      <c r="CE1094" s="62" t="s">
        <v>80</v>
      </c>
      <c r="CF1094" s="62"/>
      <c r="CG1094" s="62"/>
      <c r="CH1094" s="62"/>
      <c r="CI1094" s="62"/>
      <c r="CJ1094" s="62"/>
      <c r="CK1094" s="62"/>
      <c r="CL1094" s="62"/>
      <c r="CM1094" s="62"/>
      <c r="CN1094" s="61">
        <v>350000</v>
      </c>
      <c r="CO1094" s="61"/>
      <c r="CP1094" s="61"/>
      <c r="CQ1094" s="61"/>
      <c r="CR1094" s="61"/>
      <c r="CS1094" s="61"/>
      <c r="CT1094" s="61"/>
      <c r="CU1094" s="61"/>
      <c r="CV1094" s="61"/>
      <c r="CW1094" s="61"/>
      <c r="CX1094" s="61"/>
      <c r="CY1094" s="61"/>
      <c r="CZ1094" s="61"/>
      <c r="DA1094" s="61"/>
      <c r="DB1094" s="59" t="s">
        <v>639</v>
      </c>
      <c r="DC1094" s="59"/>
      <c r="DD1094" s="59"/>
      <c r="DE1094" s="59"/>
      <c r="DF1094" s="59"/>
      <c r="DG1094" s="59"/>
      <c r="DH1094" s="59"/>
      <c r="DI1094" s="59"/>
      <c r="DJ1094" s="59"/>
      <c r="DK1094" s="59"/>
      <c r="DL1094" s="59"/>
      <c r="DM1094" s="59"/>
      <c r="DN1094" s="59"/>
      <c r="DO1094" s="59" t="s">
        <v>649</v>
      </c>
      <c r="DP1094" s="59"/>
      <c r="DQ1094" s="59"/>
      <c r="DR1094" s="59"/>
      <c r="DS1094" s="59"/>
      <c r="DT1094" s="59"/>
      <c r="DU1094" s="59"/>
      <c r="DV1094" s="59"/>
      <c r="DW1094" s="59"/>
      <c r="DX1094" s="59"/>
      <c r="DY1094" s="59"/>
      <c r="DZ1094" s="62" t="s">
        <v>86</v>
      </c>
      <c r="EA1094" s="62"/>
      <c r="EB1094" s="62"/>
      <c r="EC1094" s="62"/>
      <c r="ED1094" s="62"/>
      <c r="EE1094" s="62"/>
      <c r="EF1094" s="62"/>
      <c r="EG1094" s="62"/>
      <c r="EH1094" s="62"/>
      <c r="EI1094" s="62"/>
      <c r="EJ1094" s="62"/>
      <c r="EK1094" s="62"/>
      <c r="EL1094" s="62" t="s">
        <v>84</v>
      </c>
      <c r="EM1094" s="62"/>
      <c r="EN1094" s="62"/>
      <c r="EO1094" s="62"/>
      <c r="EP1094" s="62"/>
      <c r="EQ1094" s="62"/>
      <c r="ER1094" s="62"/>
      <c r="ES1094" s="62"/>
      <c r="ET1094" s="62"/>
      <c r="EU1094" s="62"/>
      <c r="EV1094" s="62"/>
      <c r="EW1094" s="62"/>
      <c r="EX1094" s="62"/>
    </row>
    <row r="1095" spans="1:459" s="21" customFormat="1" ht="39.75" customHeight="1" x14ac:dyDescent="0.2">
      <c r="A1095" s="43" t="s">
        <v>1412</v>
      </c>
      <c r="B1095" s="44"/>
      <c r="C1095" s="44"/>
      <c r="D1095" s="44"/>
      <c r="E1095" s="45"/>
      <c r="F1095" s="76"/>
      <c r="G1095" s="76"/>
      <c r="H1095" s="76"/>
      <c r="I1095" s="76"/>
      <c r="J1095" s="76"/>
      <c r="K1095" s="76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  <c r="V1095" s="76"/>
      <c r="W1095" s="76"/>
      <c r="X1095" s="60" t="s">
        <v>123</v>
      </c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 t="s">
        <v>77</v>
      </c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/>
      <c r="AY1095" s="84" t="s">
        <v>94</v>
      </c>
      <c r="AZ1095" s="84"/>
      <c r="BA1095" s="84"/>
      <c r="BB1095" s="84"/>
      <c r="BC1095" s="84"/>
      <c r="BD1095" s="84"/>
      <c r="BE1095" s="60" t="s">
        <v>95</v>
      </c>
      <c r="BF1095" s="60"/>
      <c r="BG1095" s="60"/>
      <c r="BH1095" s="60"/>
      <c r="BI1095" s="60"/>
      <c r="BJ1095" s="60"/>
      <c r="BK1095" s="60"/>
      <c r="BL1095" s="60"/>
      <c r="BM1095" s="60"/>
      <c r="BN1095" s="59" t="s">
        <v>194</v>
      </c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76" t="s">
        <v>22</v>
      </c>
      <c r="BZ1095" s="76"/>
      <c r="CA1095" s="76"/>
      <c r="CB1095" s="76"/>
      <c r="CC1095" s="76"/>
      <c r="CD1095" s="76"/>
      <c r="CE1095" s="62" t="s">
        <v>80</v>
      </c>
      <c r="CF1095" s="62"/>
      <c r="CG1095" s="62"/>
      <c r="CH1095" s="62"/>
      <c r="CI1095" s="62"/>
      <c r="CJ1095" s="62"/>
      <c r="CK1095" s="62"/>
      <c r="CL1095" s="62"/>
      <c r="CM1095" s="62"/>
      <c r="CN1095" s="61">
        <v>800000</v>
      </c>
      <c r="CO1095" s="61"/>
      <c r="CP1095" s="61"/>
      <c r="CQ1095" s="61"/>
      <c r="CR1095" s="61"/>
      <c r="CS1095" s="61"/>
      <c r="CT1095" s="61"/>
      <c r="CU1095" s="61"/>
      <c r="CV1095" s="61"/>
      <c r="CW1095" s="61"/>
      <c r="CX1095" s="61"/>
      <c r="CY1095" s="61"/>
      <c r="CZ1095" s="61"/>
      <c r="DA1095" s="61"/>
      <c r="DB1095" s="59" t="s">
        <v>639</v>
      </c>
      <c r="DC1095" s="59"/>
      <c r="DD1095" s="59"/>
      <c r="DE1095" s="59"/>
      <c r="DF1095" s="59"/>
      <c r="DG1095" s="59"/>
      <c r="DH1095" s="59"/>
      <c r="DI1095" s="59"/>
      <c r="DJ1095" s="59"/>
      <c r="DK1095" s="59"/>
      <c r="DL1095" s="59"/>
      <c r="DM1095" s="59"/>
      <c r="DN1095" s="59"/>
      <c r="DO1095" s="59" t="s">
        <v>649</v>
      </c>
      <c r="DP1095" s="59"/>
      <c r="DQ1095" s="59"/>
      <c r="DR1095" s="59"/>
      <c r="DS1095" s="59"/>
      <c r="DT1095" s="59"/>
      <c r="DU1095" s="59"/>
      <c r="DV1095" s="59"/>
      <c r="DW1095" s="59"/>
      <c r="DX1095" s="59"/>
      <c r="DY1095" s="59"/>
      <c r="DZ1095" s="62" t="s">
        <v>86</v>
      </c>
      <c r="EA1095" s="62"/>
      <c r="EB1095" s="62"/>
      <c r="EC1095" s="62"/>
      <c r="ED1095" s="62"/>
      <c r="EE1095" s="62"/>
      <c r="EF1095" s="62"/>
      <c r="EG1095" s="62"/>
      <c r="EH1095" s="62"/>
      <c r="EI1095" s="62"/>
      <c r="EJ1095" s="62"/>
      <c r="EK1095" s="62"/>
      <c r="EL1095" s="62" t="s">
        <v>84</v>
      </c>
      <c r="EM1095" s="62"/>
      <c r="EN1095" s="62"/>
      <c r="EO1095" s="62"/>
      <c r="EP1095" s="62"/>
      <c r="EQ1095" s="62"/>
      <c r="ER1095" s="62"/>
      <c r="ES1095" s="62"/>
      <c r="ET1095" s="62"/>
      <c r="EU1095" s="62"/>
      <c r="EV1095" s="62"/>
      <c r="EW1095" s="62"/>
      <c r="EX1095" s="62"/>
    </row>
    <row r="1096" spans="1:459" s="20" customFormat="1" ht="63.75" customHeight="1" x14ac:dyDescent="0.2">
      <c r="A1096" s="43" t="s">
        <v>1413</v>
      </c>
      <c r="B1096" s="44"/>
      <c r="C1096" s="44"/>
      <c r="D1096" s="44"/>
      <c r="E1096" s="45"/>
      <c r="F1096" s="76"/>
      <c r="G1096" s="76"/>
      <c r="H1096" s="76"/>
      <c r="I1096" s="76"/>
      <c r="J1096" s="76"/>
      <c r="K1096" s="76"/>
      <c r="L1096" s="76"/>
      <c r="M1096" s="76"/>
      <c r="N1096" s="76"/>
      <c r="O1096" s="76"/>
      <c r="P1096" s="76"/>
      <c r="Q1096" s="76"/>
      <c r="R1096" s="76"/>
      <c r="S1096" s="76"/>
      <c r="T1096" s="76"/>
      <c r="U1096" s="76"/>
      <c r="V1096" s="76"/>
      <c r="W1096" s="76"/>
      <c r="X1096" s="60" t="s">
        <v>626</v>
      </c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 t="s">
        <v>77</v>
      </c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/>
      <c r="AX1096" s="60"/>
      <c r="AY1096" s="84" t="s">
        <v>78</v>
      </c>
      <c r="AZ1096" s="84"/>
      <c r="BA1096" s="84"/>
      <c r="BB1096" s="84"/>
      <c r="BC1096" s="84"/>
      <c r="BD1096" s="84"/>
      <c r="BE1096" s="60" t="s">
        <v>79</v>
      </c>
      <c r="BF1096" s="60"/>
      <c r="BG1096" s="60"/>
      <c r="BH1096" s="60"/>
      <c r="BI1096" s="60"/>
      <c r="BJ1096" s="60"/>
      <c r="BK1096" s="60"/>
      <c r="BL1096" s="60"/>
      <c r="BM1096" s="60"/>
      <c r="BN1096" s="59" t="s">
        <v>74</v>
      </c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76" t="s">
        <v>22</v>
      </c>
      <c r="BZ1096" s="76"/>
      <c r="CA1096" s="76"/>
      <c r="CB1096" s="76"/>
      <c r="CC1096" s="76"/>
      <c r="CD1096" s="76"/>
      <c r="CE1096" s="62" t="s">
        <v>80</v>
      </c>
      <c r="CF1096" s="62"/>
      <c r="CG1096" s="62"/>
      <c r="CH1096" s="62"/>
      <c r="CI1096" s="62"/>
      <c r="CJ1096" s="62"/>
      <c r="CK1096" s="62"/>
      <c r="CL1096" s="62"/>
      <c r="CM1096" s="62"/>
      <c r="CN1096" s="61">
        <v>500000</v>
      </c>
      <c r="CO1096" s="61"/>
      <c r="CP1096" s="61"/>
      <c r="CQ1096" s="61"/>
      <c r="CR1096" s="61"/>
      <c r="CS1096" s="61"/>
      <c r="CT1096" s="61"/>
      <c r="CU1096" s="61"/>
      <c r="CV1096" s="61"/>
      <c r="CW1096" s="61"/>
      <c r="CX1096" s="61"/>
      <c r="CY1096" s="61"/>
      <c r="CZ1096" s="61"/>
      <c r="DA1096" s="61"/>
      <c r="DB1096" s="59" t="s">
        <v>639</v>
      </c>
      <c r="DC1096" s="59"/>
      <c r="DD1096" s="59"/>
      <c r="DE1096" s="59"/>
      <c r="DF1096" s="59"/>
      <c r="DG1096" s="59"/>
      <c r="DH1096" s="59"/>
      <c r="DI1096" s="59"/>
      <c r="DJ1096" s="59"/>
      <c r="DK1096" s="59"/>
      <c r="DL1096" s="59"/>
      <c r="DM1096" s="59"/>
      <c r="DN1096" s="59"/>
      <c r="DO1096" s="59" t="s">
        <v>649</v>
      </c>
      <c r="DP1096" s="59"/>
      <c r="DQ1096" s="59"/>
      <c r="DR1096" s="59"/>
      <c r="DS1096" s="59"/>
      <c r="DT1096" s="59"/>
      <c r="DU1096" s="59"/>
      <c r="DV1096" s="59"/>
      <c r="DW1096" s="59"/>
      <c r="DX1096" s="59"/>
      <c r="DY1096" s="59"/>
      <c r="DZ1096" s="62" t="s">
        <v>86</v>
      </c>
      <c r="EA1096" s="62"/>
      <c r="EB1096" s="62"/>
      <c r="EC1096" s="62"/>
      <c r="ED1096" s="62"/>
      <c r="EE1096" s="62"/>
      <c r="EF1096" s="62"/>
      <c r="EG1096" s="62"/>
      <c r="EH1096" s="62"/>
      <c r="EI1096" s="62"/>
      <c r="EJ1096" s="62"/>
      <c r="EK1096" s="62"/>
      <c r="EL1096" s="62" t="s">
        <v>84</v>
      </c>
      <c r="EM1096" s="62"/>
      <c r="EN1096" s="62"/>
      <c r="EO1096" s="62"/>
      <c r="EP1096" s="62"/>
      <c r="EQ1096" s="62"/>
      <c r="ER1096" s="62"/>
      <c r="ES1096" s="62"/>
      <c r="ET1096" s="62"/>
      <c r="EU1096" s="62"/>
      <c r="EV1096" s="62"/>
      <c r="EW1096" s="62"/>
      <c r="EX1096" s="62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  <c r="GO1096" s="19"/>
      <c r="GP1096" s="19"/>
      <c r="GQ1096" s="19"/>
      <c r="GR1096" s="19"/>
      <c r="GS1096" s="19"/>
      <c r="GT1096" s="19"/>
      <c r="GU1096" s="19"/>
      <c r="GV1096" s="19"/>
      <c r="GW1096" s="19"/>
      <c r="GX1096" s="19"/>
      <c r="GY1096" s="19"/>
      <c r="GZ1096" s="19"/>
      <c r="HA1096" s="19"/>
      <c r="HB1096" s="19"/>
      <c r="HC1096" s="19"/>
      <c r="HD1096" s="19"/>
      <c r="HE1096" s="19"/>
      <c r="HF1096" s="19"/>
      <c r="HG1096" s="19"/>
      <c r="HH1096" s="19"/>
      <c r="HI1096" s="19"/>
      <c r="HJ1096" s="19"/>
      <c r="HK1096" s="19"/>
      <c r="HL1096" s="19"/>
      <c r="HM1096" s="19"/>
      <c r="HN1096" s="19"/>
      <c r="HO1096" s="19"/>
      <c r="HP1096" s="19"/>
      <c r="HQ1096" s="19"/>
      <c r="HR1096" s="19"/>
      <c r="HS1096" s="19"/>
      <c r="HT1096" s="19"/>
      <c r="HU1096" s="19"/>
      <c r="HV1096" s="19"/>
      <c r="HW1096" s="19"/>
      <c r="HX1096" s="19"/>
      <c r="HY1096" s="19"/>
      <c r="HZ1096" s="19"/>
      <c r="IA1096" s="19"/>
      <c r="IB1096" s="19"/>
      <c r="IC1096" s="19"/>
      <c r="ID1096" s="19"/>
      <c r="IE1096" s="19"/>
      <c r="IF1096" s="19"/>
      <c r="IG1096" s="19"/>
      <c r="IH1096" s="19"/>
      <c r="II1096" s="19"/>
      <c r="IJ1096" s="19"/>
      <c r="IK1096" s="19"/>
      <c r="IL1096" s="19"/>
      <c r="IM1096" s="19"/>
      <c r="IN1096" s="19"/>
      <c r="IO1096" s="19"/>
      <c r="IP1096" s="19"/>
      <c r="IQ1096" s="19"/>
      <c r="IR1096" s="19"/>
      <c r="IS1096" s="19"/>
      <c r="IT1096" s="19"/>
      <c r="IU1096" s="19"/>
      <c r="IV1096" s="19"/>
      <c r="IW1096" s="19"/>
      <c r="IX1096" s="19"/>
      <c r="IY1096" s="19"/>
      <c r="IZ1096" s="19"/>
      <c r="JA1096" s="19"/>
      <c r="JB1096" s="19"/>
      <c r="JC1096" s="19"/>
      <c r="JD1096" s="19"/>
      <c r="JE1096" s="19"/>
      <c r="JF1096" s="19"/>
      <c r="JG1096" s="19"/>
      <c r="JH1096" s="19"/>
      <c r="JI1096" s="19"/>
      <c r="JJ1096" s="19"/>
      <c r="JK1096" s="19"/>
      <c r="JL1096" s="19"/>
      <c r="JM1096" s="19"/>
      <c r="JN1096" s="19"/>
      <c r="JO1096" s="19"/>
      <c r="JP1096" s="19"/>
      <c r="JQ1096" s="19"/>
      <c r="JR1096" s="19"/>
      <c r="JS1096" s="19"/>
      <c r="JT1096" s="19"/>
      <c r="JU1096" s="19"/>
      <c r="JV1096" s="19"/>
      <c r="JW1096" s="19"/>
      <c r="JX1096" s="19"/>
      <c r="JY1096" s="19"/>
      <c r="JZ1096" s="19"/>
      <c r="KA1096" s="19"/>
      <c r="KB1096" s="19"/>
      <c r="KC1096" s="19"/>
      <c r="KD1096" s="19"/>
      <c r="KE1096" s="19"/>
      <c r="KF1096" s="19"/>
      <c r="KG1096" s="19"/>
      <c r="KH1096" s="19"/>
      <c r="KI1096" s="19"/>
      <c r="KJ1096" s="19"/>
      <c r="KK1096" s="19"/>
      <c r="KL1096" s="19"/>
      <c r="KM1096" s="19"/>
      <c r="KN1096" s="19"/>
      <c r="KO1096" s="19"/>
      <c r="KP1096" s="19"/>
      <c r="KQ1096" s="19"/>
      <c r="KR1096" s="19"/>
      <c r="KS1096" s="19"/>
      <c r="KT1096" s="19"/>
      <c r="KU1096" s="19"/>
      <c r="KV1096" s="19"/>
      <c r="KW1096" s="19"/>
      <c r="KX1096" s="19"/>
      <c r="KY1096" s="19"/>
      <c r="KZ1096" s="19"/>
      <c r="LA1096" s="19"/>
      <c r="LB1096" s="19"/>
      <c r="LC1096" s="19"/>
      <c r="LD1096" s="19"/>
      <c r="LE1096" s="19"/>
      <c r="LF1096" s="19"/>
      <c r="LG1096" s="19"/>
      <c r="LH1096" s="19"/>
      <c r="LI1096" s="19"/>
      <c r="LJ1096" s="19"/>
      <c r="LK1096" s="19"/>
      <c r="LL1096" s="19"/>
      <c r="LM1096" s="19"/>
      <c r="LN1096" s="19"/>
      <c r="LO1096" s="19"/>
      <c r="LP1096" s="19"/>
      <c r="LQ1096" s="19"/>
      <c r="LR1096" s="19"/>
      <c r="LS1096" s="19"/>
      <c r="LT1096" s="19"/>
      <c r="LU1096" s="19"/>
      <c r="LV1096" s="19"/>
      <c r="LW1096" s="19"/>
      <c r="LX1096" s="19"/>
      <c r="LY1096" s="19"/>
      <c r="LZ1096" s="19"/>
      <c r="MA1096" s="19"/>
      <c r="MB1096" s="19"/>
      <c r="MC1096" s="19"/>
      <c r="MD1096" s="19"/>
      <c r="ME1096" s="19"/>
      <c r="MF1096" s="19"/>
      <c r="MG1096" s="19"/>
      <c r="MH1096" s="19"/>
      <c r="MI1096" s="19"/>
      <c r="MJ1096" s="19"/>
      <c r="MK1096" s="19"/>
      <c r="ML1096" s="19"/>
      <c r="MM1096" s="19"/>
      <c r="MN1096" s="19"/>
      <c r="MO1096" s="19"/>
      <c r="MP1096" s="19"/>
      <c r="MQ1096" s="19"/>
      <c r="MR1096" s="19"/>
      <c r="MS1096" s="19"/>
      <c r="MT1096" s="19"/>
      <c r="MU1096" s="19"/>
      <c r="MV1096" s="19"/>
      <c r="MW1096" s="19"/>
      <c r="MX1096" s="19"/>
      <c r="MY1096" s="19"/>
      <c r="MZ1096" s="19"/>
      <c r="NA1096" s="19"/>
      <c r="NB1096" s="19"/>
      <c r="NC1096" s="19"/>
      <c r="ND1096" s="19"/>
      <c r="NE1096" s="19"/>
      <c r="NF1096" s="19"/>
      <c r="NG1096" s="19"/>
      <c r="NH1096" s="19"/>
      <c r="NI1096" s="19"/>
      <c r="NJ1096" s="19"/>
      <c r="NK1096" s="19"/>
      <c r="NL1096" s="19"/>
      <c r="NM1096" s="19"/>
      <c r="NN1096" s="19"/>
      <c r="NO1096" s="19"/>
      <c r="NP1096" s="19"/>
      <c r="NQ1096" s="19"/>
      <c r="NR1096" s="19"/>
      <c r="NS1096" s="19"/>
      <c r="NT1096" s="19"/>
      <c r="NU1096" s="19"/>
      <c r="NV1096" s="19"/>
      <c r="NW1096" s="19"/>
      <c r="NX1096" s="19"/>
      <c r="NY1096" s="19"/>
      <c r="NZ1096" s="19"/>
      <c r="OA1096" s="19"/>
      <c r="OB1096" s="19"/>
      <c r="OC1096" s="19"/>
      <c r="OD1096" s="19"/>
      <c r="OE1096" s="19"/>
      <c r="OF1096" s="19"/>
      <c r="OG1096" s="19"/>
      <c r="OH1096" s="19"/>
      <c r="OI1096" s="19"/>
      <c r="OJ1096" s="19"/>
      <c r="OK1096" s="19"/>
      <c r="OL1096" s="19"/>
      <c r="OM1096" s="19"/>
      <c r="ON1096" s="19"/>
      <c r="OO1096" s="19"/>
      <c r="OP1096" s="19"/>
      <c r="OQ1096" s="19"/>
      <c r="OR1096" s="19"/>
      <c r="OS1096" s="19"/>
      <c r="OT1096" s="19"/>
      <c r="OU1096" s="19"/>
      <c r="OV1096" s="19"/>
      <c r="OW1096" s="19"/>
      <c r="OX1096" s="19"/>
      <c r="OY1096" s="19"/>
      <c r="OZ1096" s="19"/>
      <c r="PA1096" s="19"/>
      <c r="PB1096" s="19"/>
      <c r="PC1096" s="19"/>
      <c r="PD1096" s="19"/>
      <c r="PE1096" s="19"/>
      <c r="PF1096" s="19"/>
      <c r="PG1096" s="19"/>
      <c r="PH1096" s="19"/>
      <c r="PI1096" s="19"/>
      <c r="PJ1096" s="19"/>
      <c r="PK1096" s="19"/>
      <c r="PL1096" s="19"/>
      <c r="PM1096" s="19"/>
      <c r="PN1096" s="19"/>
      <c r="PO1096" s="19"/>
      <c r="PP1096" s="19"/>
      <c r="PQ1096" s="19"/>
      <c r="PR1096" s="19"/>
      <c r="PS1096" s="19"/>
      <c r="PT1096" s="19"/>
      <c r="PU1096" s="19"/>
      <c r="PV1096" s="19"/>
      <c r="PW1096" s="19"/>
      <c r="PX1096" s="19"/>
      <c r="PY1096" s="19"/>
      <c r="PZ1096" s="19"/>
      <c r="QA1096" s="19"/>
      <c r="QB1096" s="19"/>
      <c r="QC1096" s="19"/>
      <c r="QD1096" s="19"/>
      <c r="QE1096" s="19"/>
      <c r="QF1096" s="19"/>
      <c r="QG1096" s="19"/>
      <c r="QH1096" s="19"/>
      <c r="QI1096" s="19"/>
      <c r="QJ1096" s="19"/>
      <c r="QK1096" s="19"/>
      <c r="QL1096" s="19"/>
      <c r="QM1096" s="19"/>
      <c r="QN1096" s="19"/>
      <c r="QO1096" s="19"/>
      <c r="QP1096" s="19"/>
      <c r="QQ1096" s="19"/>
    </row>
    <row r="1097" spans="1:459" ht="39" customHeight="1" x14ac:dyDescent="0.2">
      <c r="A1097" s="43" t="s">
        <v>1414</v>
      </c>
      <c r="B1097" s="44"/>
      <c r="C1097" s="44"/>
      <c r="D1097" s="44"/>
      <c r="E1097" s="45"/>
      <c r="F1097" s="76"/>
      <c r="G1097" s="76"/>
      <c r="H1097" s="76"/>
      <c r="I1097" s="76"/>
      <c r="J1097" s="76"/>
      <c r="K1097" s="76"/>
      <c r="L1097" s="76"/>
      <c r="M1097" s="76"/>
      <c r="N1097" s="76"/>
      <c r="O1097" s="59"/>
      <c r="P1097" s="59"/>
      <c r="Q1097" s="59"/>
      <c r="R1097" s="59"/>
      <c r="S1097" s="59"/>
      <c r="T1097" s="59"/>
      <c r="U1097" s="59"/>
      <c r="V1097" s="59"/>
      <c r="W1097" s="59"/>
      <c r="X1097" s="60" t="s">
        <v>370</v>
      </c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 t="s">
        <v>77</v>
      </c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/>
      <c r="AX1097" s="60"/>
      <c r="AY1097" s="84" t="s">
        <v>78</v>
      </c>
      <c r="AZ1097" s="84"/>
      <c r="BA1097" s="84"/>
      <c r="BB1097" s="84"/>
      <c r="BC1097" s="84"/>
      <c r="BD1097" s="84"/>
      <c r="BE1097" s="60" t="s">
        <v>79</v>
      </c>
      <c r="BF1097" s="60"/>
      <c r="BG1097" s="60"/>
      <c r="BH1097" s="60"/>
      <c r="BI1097" s="60"/>
      <c r="BJ1097" s="60"/>
      <c r="BK1097" s="60"/>
      <c r="BL1097" s="60"/>
      <c r="BM1097" s="60"/>
      <c r="BN1097" s="59" t="s">
        <v>74</v>
      </c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76" t="s">
        <v>22</v>
      </c>
      <c r="BZ1097" s="76"/>
      <c r="CA1097" s="76"/>
      <c r="CB1097" s="76"/>
      <c r="CC1097" s="76"/>
      <c r="CD1097" s="76"/>
      <c r="CE1097" s="62" t="s">
        <v>80</v>
      </c>
      <c r="CF1097" s="62"/>
      <c r="CG1097" s="62"/>
      <c r="CH1097" s="62"/>
      <c r="CI1097" s="62"/>
      <c r="CJ1097" s="62"/>
      <c r="CK1097" s="62"/>
      <c r="CL1097" s="62"/>
      <c r="CM1097" s="62"/>
      <c r="CN1097" s="61">
        <v>1127600</v>
      </c>
      <c r="CO1097" s="61"/>
      <c r="CP1097" s="61"/>
      <c r="CQ1097" s="61"/>
      <c r="CR1097" s="61"/>
      <c r="CS1097" s="61"/>
      <c r="CT1097" s="61"/>
      <c r="CU1097" s="61"/>
      <c r="CV1097" s="61"/>
      <c r="CW1097" s="61"/>
      <c r="CX1097" s="61"/>
      <c r="CY1097" s="61"/>
      <c r="CZ1097" s="61"/>
      <c r="DA1097" s="61"/>
      <c r="DB1097" s="59" t="s">
        <v>639</v>
      </c>
      <c r="DC1097" s="59"/>
      <c r="DD1097" s="59"/>
      <c r="DE1097" s="59"/>
      <c r="DF1097" s="59"/>
      <c r="DG1097" s="59"/>
      <c r="DH1097" s="59"/>
      <c r="DI1097" s="59"/>
      <c r="DJ1097" s="59"/>
      <c r="DK1097" s="59"/>
      <c r="DL1097" s="59"/>
      <c r="DM1097" s="59"/>
      <c r="DN1097" s="59"/>
      <c r="DO1097" s="59" t="s">
        <v>649</v>
      </c>
      <c r="DP1097" s="59"/>
      <c r="DQ1097" s="59"/>
      <c r="DR1097" s="59"/>
      <c r="DS1097" s="59"/>
      <c r="DT1097" s="59"/>
      <c r="DU1097" s="59"/>
      <c r="DV1097" s="59"/>
      <c r="DW1097" s="59"/>
      <c r="DX1097" s="59"/>
      <c r="DY1097" s="59"/>
      <c r="DZ1097" s="62" t="s">
        <v>86</v>
      </c>
      <c r="EA1097" s="62"/>
      <c r="EB1097" s="62"/>
      <c r="EC1097" s="62"/>
      <c r="ED1097" s="62"/>
      <c r="EE1097" s="62"/>
      <c r="EF1097" s="62"/>
      <c r="EG1097" s="62"/>
      <c r="EH1097" s="62"/>
      <c r="EI1097" s="62"/>
      <c r="EJ1097" s="62"/>
      <c r="EK1097" s="62"/>
      <c r="EL1097" s="62" t="s">
        <v>84</v>
      </c>
      <c r="EM1097" s="62"/>
      <c r="EN1097" s="62"/>
      <c r="EO1097" s="62"/>
      <c r="EP1097" s="62"/>
      <c r="EQ1097" s="62"/>
      <c r="ER1097" s="62"/>
      <c r="ES1097" s="62"/>
      <c r="ET1097" s="62"/>
      <c r="EU1097" s="62"/>
      <c r="EV1097" s="62"/>
      <c r="EW1097" s="62"/>
      <c r="EX1097" s="62"/>
    </row>
    <row r="1098" spans="1:459" s="21" customFormat="1" ht="39" customHeight="1" x14ac:dyDescent="0.2">
      <c r="A1098" s="43" t="s">
        <v>1415</v>
      </c>
      <c r="B1098" s="44"/>
      <c r="C1098" s="44"/>
      <c r="D1098" s="44"/>
      <c r="E1098" s="45"/>
      <c r="F1098" s="76"/>
      <c r="G1098" s="76"/>
      <c r="H1098" s="76"/>
      <c r="I1098" s="76"/>
      <c r="J1098" s="76"/>
      <c r="K1098" s="76"/>
      <c r="L1098" s="76"/>
      <c r="M1098" s="76"/>
      <c r="N1098" s="76"/>
      <c r="O1098" s="58"/>
      <c r="P1098" s="59"/>
      <c r="Q1098" s="59"/>
      <c r="R1098" s="59"/>
      <c r="S1098" s="59"/>
      <c r="T1098" s="59"/>
      <c r="U1098" s="59"/>
      <c r="V1098" s="59"/>
      <c r="W1098" s="59"/>
      <c r="X1098" s="60" t="s">
        <v>627</v>
      </c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 t="s">
        <v>77</v>
      </c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/>
      <c r="AX1098" s="60"/>
      <c r="AY1098" s="59" t="s">
        <v>94</v>
      </c>
      <c r="AZ1098" s="59"/>
      <c r="BA1098" s="59"/>
      <c r="BB1098" s="59"/>
      <c r="BC1098" s="59"/>
      <c r="BD1098" s="59"/>
      <c r="BE1098" s="60" t="s">
        <v>95</v>
      </c>
      <c r="BF1098" s="60"/>
      <c r="BG1098" s="60"/>
      <c r="BH1098" s="60"/>
      <c r="BI1098" s="60"/>
      <c r="BJ1098" s="60"/>
      <c r="BK1098" s="60"/>
      <c r="BL1098" s="60"/>
      <c r="BM1098" s="60"/>
      <c r="BN1098" s="62">
        <v>202</v>
      </c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80">
        <v>71701000</v>
      </c>
      <c r="BZ1098" s="76"/>
      <c r="CA1098" s="76"/>
      <c r="CB1098" s="76"/>
      <c r="CC1098" s="76"/>
      <c r="CD1098" s="76"/>
      <c r="CE1098" s="62" t="s">
        <v>80</v>
      </c>
      <c r="CF1098" s="62"/>
      <c r="CG1098" s="62"/>
      <c r="CH1098" s="62"/>
      <c r="CI1098" s="62"/>
      <c r="CJ1098" s="62"/>
      <c r="CK1098" s="62"/>
      <c r="CL1098" s="62"/>
      <c r="CM1098" s="62"/>
      <c r="CN1098" s="61">
        <v>415000</v>
      </c>
      <c r="CO1098" s="61"/>
      <c r="CP1098" s="61"/>
      <c r="CQ1098" s="61"/>
      <c r="CR1098" s="61"/>
      <c r="CS1098" s="61"/>
      <c r="CT1098" s="61"/>
      <c r="CU1098" s="61"/>
      <c r="CV1098" s="61"/>
      <c r="CW1098" s="61"/>
      <c r="CX1098" s="61"/>
      <c r="CY1098" s="61"/>
      <c r="CZ1098" s="61"/>
      <c r="DA1098" s="61"/>
      <c r="DB1098" s="59" t="s">
        <v>639</v>
      </c>
      <c r="DC1098" s="59"/>
      <c r="DD1098" s="59"/>
      <c r="DE1098" s="59"/>
      <c r="DF1098" s="59"/>
      <c r="DG1098" s="59"/>
      <c r="DH1098" s="59"/>
      <c r="DI1098" s="59"/>
      <c r="DJ1098" s="59"/>
      <c r="DK1098" s="59"/>
      <c r="DL1098" s="59"/>
      <c r="DM1098" s="59"/>
      <c r="DN1098" s="59"/>
      <c r="DO1098" s="59" t="s">
        <v>649</v>
      </c>
      <c r="DP1098" s="59"/>
      <c r="DQ1098" s="59"/>
      <c r="DR1098" s="59"/>
      <c r="DS1098" s="59"/>
      <c r="DT1098" s="59"/>
      <c r="DU1098" s="59"/>
      <c r="DV1098" s="59"/>
      <c r="DW1098" s="59"/>
      <c r="DX1098" s="59"/>
      <c r="DY1098" s="59"/>
      <c r="DZ1098" s="62" t="s">
        <v>86</v>
      </c>
      <c r="EA1098" s="62"/>
      <c r="EB1098" s="62"/>
      <c r="EC1098" s="62"/>
      <c r="ED1098" s="62"/>
      <c r="EE1098" s="62"/>
      <c r="EF1098" s="62"/>
      <c r="EG1098" s="62"/>
      <c r="EH1098" s="62"/>
      <c r="EI1098" s="62"/>
      <c r="EJ1098" s="62"/>
      <c r="EK1098" s="62"/>
      <c r="EL1098" s="62" t="s">
        <v>84</v>
      </c>
      <c r="EM1098" s="62"/>
      <c r="EN1098" s="62"/>
      <c r="EO1098" s="62"/>
      <c r="EP1098" s="62"/>
      <c r="EQ1098" s="62"/>
      <c r="ER1098" s="62"/>
      <c r="ES1098" s="62"/>
      <c r="ET1098" s="62"/>
      <c r="EU1098" s="62"/>
      <c r="EV1098" s="62"/>
      <c r="EW1098" s="62"/>
      <c r="EX1098" s="62"/>
    </row>
    <row r="1099" spans="1:459" s="21" customFormat="1" ht="39" customHeight="1" x14ac:dyDescent="0.2">
      <c r="A1099" s="43" t="s">
        <v>1416</v>
      </c>
      <c r="B1099" s="44"/>
      <c r="C1099" s="44"/>
      <c r="D1099" s="44"/>
      <c r="E1099" s="45"/>
      <c r="F1099" s="76"/>
      <c r="G1099" s="76"/>
      <c r="H1099" s="76"/>
      <c r="I1099" s="76"/>
      <c r="J1099" s="76"/>
      <c r="K1099" s="76"/>
      <c r="L1099" s="76"/>
      <c r="M1099" s="76"/>
      <c r="N1099" s="76"/>
      <c r="O1099" s="59"/>
      <c r="P1099" s="59"/>
      <c r="Q1099" s="59"/>
      <c r="R1099" s="59"/>
      <c r="S1099" s="59"/>
      <c r="T1099" s="59"/>
      <c r="U1099" s="59"/>
      <c r="V1099" s="59"/>
      <c r="W1099" s="59"/>
      <c r="X1099" s="60" t="s">
        <v>628</v>
      </c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 t="s">
        <v>77</v>
      </c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/>
      <c r="AW1099" s="60"/>
      <c r="AX1099" s="60"/>
      <c r="AY1099" s="59" t="s">
        <v>94</v>
      </c>
      <c r="AZ1099" s="59"/>
      <c r="BA1099" s="59"/>
      <c r="BB1099" s="59"/>
      <c r="BC1099" s="59"/>
      <c r="BD1099" s="59"/>
      <c r="BE1099" s="60" t="s">
        <v>95</v>
      </c>
      <c r="BF1099" s="60"/>
      <c r="BG1099" s="60"/>
      <c r="BH1099" s="60"/>
      <c r="BI1099" s="60"/>
      <c r="BJ1099" s="60"/>
      <c r="BK1099" s="60"/>
      <c r="BL1099" s="60"/>
      <c r="BM1099" s="60"/>
      <c r="BN1099" s="62">
        <v>62</v>
      </c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80">
        <v>71701000</v>
      </c>
      <c r="BZ1099" s="76"/>
      <c r="CA1099" s="76"/>
      <c r="CB1099" s="76"/>
      <c r="CC1099" s="76"/>
      <c r="CD1099" s="76"/>
      <c r="CE1099" s="62" t="s">
        <v>80</v>
      </c>
      <c r="CF1099" s="62"/>
      <c r="CG1099" s="62"/>
      <c r="CH1099" s="62"/>
      <c r="CI1099" s="62"/>
      <c r="CJ1099" s="62"/>
      <c r="CK1099" s="62"/>
      <c r="CL1099" s="62"/>
      <c r="CM1099" s="62"/>
      <c r="CN1099" s="61">
        <v>570000</v>
      </c>
      <c r="CO1099" s="61"/>
      <c r="CP1099" s="61"/>
      <c r="CQ1099" s="61"/>
      <c r="CR1099" s="61"/>
      <c r="CS1099" s="61"/>
      <c r="CT1099" s="61"/>
      <c r="CU1099" s="61"/>
      <c r="CV1099" s="61"/>
      <c r="CW1099" s="61"/>
      <c r="CX1099" s="61"/>
      <c r="CY1099" s="61"/>
      <c r="CZ1099" s="61"/>
      <c r="DA1099" s="61"/>
      <c r="DB1099" s="59" t="s">
        <v>639</v>
      </c>
      <c r="DC1099" s="59"/>
      <c r="DD1099" s="59"/>
      <c r="DE1099" s="59"/>
      <c r="DF1099" s="59"/>
      <c r="DG1099" s="59"/>
      <c r="DH1099" s="59"/>
      <c r="DI1099" s="59"/>
      <c r="DJ1099" s="59"/>
      <c r="DK1099" s="59"/>
      <c r="DL1099" s="59"/>
      <c r="DM1099" s="59"/>
      <c r="DN1099" s="59"/>
      <c r="DO1099" s="59" t="s">
        <v>649</v>
      </c>
      <c r="DP1099" s="59"/>
      <c r="DQ1099" s="59"/>
      <c r="DR1099" s="59"/>
      <c r="DS1099" s="59"/>
      <c r="DT1099" s="59"/>
      <c r="DU1099" s="59"/>
      <c r="DV1099" s="59"/>
      <c r="DW1099" s="59"/>
      <c r="DX1099" s="59"/>
      <c r="DY1099" s="59"/>
      <c r="DZ1099" s="62" t="s">
        <v>86</v>
      </c>
      <c r="EA1099" s="62"/>
      <c r="EB1099" s="62"/>
      <c r="EC1099" s="62"/>
      <c r="ED1099" s="62"/>
      <c r="EE1099" s="62"/>
      <c r="EF1099" s="62"/>
      <c r="EG1099" s="62"/>
      <c r="EH1099" s="62"/>
      <c r="EI1099" s="62"/>
      <c r="EJ1099" s="62"/>
      <c r="EK1099" s="62"/>
      <c r="EL1099" s="62" t="s">
        <v>84</v>
      </c>
      <c r="EM1099" s="62"/>
      <c r="EN1099" s="62"/>
      <c r="EO1099" s="62"/>
      <c r="EP1099" s="62"/>
      <c r="EQ1099" s="62"/>
      <c r="ER1099" s="62"/>
      <c r="ES1099" s="62"/>
      <c r="ET1099" s="62"/>
      <c r="EU1099" s="62"/>
      <c r="EV1099" s="62"/>
      <c r="EW1099" s="62"/>
      <c r="EX1099" s="62"/>
    </row>
    <row r="1100" spans="1:459" s="21" customFormat="1" ht="38.25" customHeight="1" x14ac:dyDescent="0.2">
      <c r="A1100" s="43" t="s">
        <v>1417</v>
      </c>
      <c r="B1100" s="44"/>
      <c r="C1100" s="44"/>
      <c r="D1100" s="44"/>
      <c r="E1100" s="45"/>
      <c r="F1100" s="76"/>
      <c r="G1100" s="76"/>
      <c r="H1100" s="76"/>
      <c r="I1100" s="76"/>
      <c r="J1100" s="76"/>
      <c r="K1100" s="76"/>
      <c r="L1100" s="76"/>
      <c r="M1100" s="76"/>
      <c r="N1100" s="76"/>
      <c r="O1100" s="76"/>
      <c r="P1100" s="76"/>
      <c r="Q1100" s="76"/>
      <c r="R1100" s="76"/>
      <c r="S1100" s="76"/>
      <c r="T1100" s="76"/>
      <c r="U1100" s="76"/>
      <c r="V1100" s="76"/>
      <c r="W1100" s="76"/>
      <c r="X1100" s="60" t="s">
        <v>568</v>
      </c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 t="s">
        <v>77</v>
      </c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/>
      <c r="AY1100" s="84" t="s">
        <v>146</v>
      </c>
      <c r="AZ1100" s="84"/>
      <c r="BA1100" s="84"/>
      <c r="BB1100" s="84"/>
      <c r="BC1100" s="84"/>
      <c r="BD1100" s="84"/>
      <c r="BE1100" s="60" t="s">
        <v>146</v>
      </c>
      <c r="BF1100" s="60"/>
      <c r="BG1100" s="60"/>
      <c r="BH1100" s="60"/>
      <c r="BI1100" s="60"/>
      <c r="BJ1100" s="60"/>
      <c r="BK1100" s="60"/>
      <c r="BL1100" s="60"/>
      <c r="BM1100" s="60"/>
      <c r="BN1100" s="81">
        <v>270</v>
      </c>
      <c r="BO1100" s="81"/>
      <c r="BP1100" s="81"/>
      <c r="BQ1100" s="81"/>
      <c r="BR1100" s="81"/>
      <c r="BS1100" s="81"/>
      <c r="BT1100" s="81"/>
      <c r="BU1100" s="81"/>
      <c r="BV1100" s="81"/>
      <c r="BW1100" s="81"/>
      <c r="BX1100" s="81"/>
      <c r="BY1100" s="80">
        <v>71701000</v>
      </c>
      <c r="BZ1100" s="76"/>
      <c r="CA1100" s="76"/>
      <c r="CB1100" s="76"/>
      <c r="CC1100" s="76"/>
      <c r="CD1100" s="76"/>
      <c r="CE1100" s="62" t="s">
        <v>80</v>
      </c>
      <c r="CF1100" s="62"/>
      <c r="CG1100" s="62"/>
      <c r="CH1100" s="62"/>
      <c r="CI1100" s="62"/>
      <c r="CJ1100" s="62"/>
      <c r="CK1100" s="62"/>
      <c r="CL1100" s="62"/>
      <c r="CM1100" s="62"/>
      <c r="CN1100" s="61">
        <v>5250000</v>
      </c>
      <c r="CO1100" s="61"/>
      <c r="CP1100" s="61"/>
      <c r="CQ1100" s="61"/>
      <c r="CR1100" s="61"/>
      <c r="CS1100" s="61"/>
      <c r="CT1100" s="61"/>
      <c r="CU1100" s="61"/>
      <c r="CV1100" s="61"/>
      <c r="CW1100" s="61"/>
      <c r="CX1100" s="61"/>
      <c r="CY1100" s="61"/>
      <c r="CZ1100" s="61"/>
      <c r="DA1100" s="61"/>
      <c r="DB1100" s="59" t="s">
        <v>639</v>
      </c>
      <c r="DC1100" s="59"/>
      <c r="DD1100" s="59"/>
      <c r="DE1100" s="59"/>
      <c r="DF1100" s="59"/>
      <c r="DG1100" s="59"/>
      <c r="DH1100" s="59"/>
      <c r="DI1100" s="59"/>
      <c r="DJ1100" s="59"/>
      <c r="DK1100" s="59"/>
      <c r="DL1100" s="59"/>
      <c r="DM1100" s="59"/>
      <c r="DN1100" s="59"/>
      <c r="DO1100" s="59" t="s">
        <v>649</v>
      </c>
      <c r="DP1100" s="59"/>
      <c r="DQ1100" s="59"/>
      <c r="DR1100" s="59"/>
      <c r="DS1100" s="59"/>
      <c r="DT1100" s="59"/>
      <c r="DU1100" s="59"/>
      <c r="DV1100" s="59"/>
      <c r="DW1100" s="59"/>
      <c r="DX1100" s="59"/>
      <c r="DY1100" s="59"/>
      <c r="DZ1100" s="62" t="s">
        <v>102</v>
      </c>
      <c r="EA1100" s="62"/>
      <c r="EB1100" s="62"/>
      <c r="EC1100" s="62"/>
      <c r="ED1100" s="62"/>
      <c r="EE1100" s="62"/>
      <c r="EF1100" s="62"/>
      <c r="EG1100" s="62"/>
      <c r="EH1100" s="62"/>
      <c r="EI1100" s="62"/>
      <c r="EJ1100" s="62"/>
      <c r="EK1100" s="62"/>
      <c r="EL1100" s="62" t="s">
        <v>103</v>
      </c>
      <c r="EM1100" s="62"/>
      <c r="EN1100" s="62"/>
      <c r="EO1100" s="62"/>
      <c r="EP1100" s="62"/>
      <c r="EQ1100" s="62"/>
      <c r="ER1100" s="62"/>
      <c r="ES1100" s="62"/>
      <c r="ET1100" s="62"/>
      <c r="EU1100" s="62"/>
      <c r="EV1100" s="62"/>
      <c r="EW1100" s="62"/>
      <c r="EX1100" s="62"/>
    </row>
    <row r="1101" spans="1:459" s="21" customFormat="1" ht="38.25" customHeight="1" x14ac:dyDescent="0.2">
      <c r="A1101" s="43" t="s">
        <v>1418</v>
      </c>
      <c r="B1101" s="44"/>
      <c r="C1101" s="44"/>
      <c r="D1101" s="44"/>
      <c r="E1101" s="45"/>
      <c r="F1101" s="76"/>
      <c r="G1101" s="76"/>
      <c r="H1101" s="76"/>
      <c r="I1101" s="76"/>
      <c r="J1101" s="76"/>
      <c r="K1101" s="76"/>
      <c r="L1101" s="76"/>
      <c r="M1101" s="76"/>
      <c r="N1101" s="76"/>
      <c r="O1101" s="76"/>
      <c r="P1101" s="76"/>
      <c r="Q1101" s="76"/>
      <c r="R1101" s="76"/>
      <c r="S1101" s="76"/>
      <c r="T1101" s="76"/>
      <c r="U1101" s="76"/>
      <c r="V1101" s="76"/>
      <c r="W1101" s="76"/>
      <c r="X1101" s="60" t="s">
        <v>337</v>
      </c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 t="s">
        <v>77</v>
      </c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/>
      <c r="AX1101" s="60"/>
      <c r="AY1101" s="84" t="s">
        <v>88</v>
      </c>
      <c r="AZ1101" s="84"/>
      <c r="BA1101" s="84"/>
      <c r="BB1101" s="84"/>
      <c r="BC1101" s="84"/>
      <c r="BD1101" s="84"/>
      <c r="BE1101" s="60" t="s">
        <v>89</v>
      </c>
      <c r="BF1101" s="60"/>
      <c r="BG1101" s="60"/>
      <c r="BH1101" s="60"/>
      <c r="BI1101" s="60"/>
      <c r="BJ1101" s="60"/>
      <c r="BK1101" s="60"/>
      <c r="BL1101" s="60"/>
      <c r="BM1101" s="60"/>
      <c r="BN1101" s="62">
        <v>231</v>
      </c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80">
        <v>71701000</v>
      </c>
      <c r="BZ1101" s="76"/>
      <c r="CA1101" s="76"/>
      <c r="CB1101" s="76"/>
      <c r="CC1101" s="76"/>
      <c r="CD1101" s="76"/>
      <c r="CE1101" s="62" t="s">
        <v>80</v>
      </c>
      <c r="CF1101" s="62"/>
      <c r="CG1101" s="62"/>
      <c r="CH1101" s="62"/>
      <c r="CI1101" s="62"/>
      <c r="CJ1101" s="62"/>
      <c r="CK1101" s="62"/>
      <c r="CL1101" s="62"/>
      <c r="CM1101" s="62"/>
      <c r="CN1101" s="61">
        <v>11962500</v>
      </c>
      <c r="CO1101" s="61"/>
      <c r="CP1101" s="61"/>
      <c r="CQ1101" s="61"/>
      <c r="CR1101" s="61"/>
      <c r="CS1101" s="61"/>
      <c r="CT1101" s="61"/>
      <c r="CU1101" s="61"/>
      <c r="CV1101" s="61"/>
      <c r="CW1101" s="61"/>
      <c r="CX1101" s="61"/>
      <c r="CY1101" s="61"/>
      <c r="CZ1101" s="61"/>
      <c r="DA1101" s="61"/>
      <c r="DB1101" s="59" t="s">
        <v>639</v>
      </c>
      <c r="DC1101" s="59"/>
      <c r="DD1101" s="59"/>
      <c r="DE1101" s="59"/>
      <c r="DF1101" s="59"/>
      <c r="DG1101" s="59"/>
      <c r="DH1101" s="59"/>
      <c r="DI1101" s="59"/>
      <c r="DJ1101" s="59"/>
      <c r="DK1101" s="59"/>
      <c r="DL1101" s="59"/>
      <c r="DM1101" s="59"/>
      <c r="DN1101" s="59"/>
      <c r="DO1101" s="59" t="s">
        <v>649</v>
      </c>
      <c r="DP1101" s="59"/>
      <c r="DQ1101" s="59"/>
      <c r="DR1101" s="59"/>
      <c r="DS1101" s="59"/>
      <c r="DT1101" s="59"/>
      <c r="DU1101" s="59"/>
      <c r="DV1101" s="59"/>
      <c r="DW1101" s="59"/>
      <c r="DX1101" s="59"/>
      <c r="DY1101" s="59"/>
      <c r="DZ1101" s="62" t="s">
        <v>102</v>
      </c>
      <c r="EA1101" s="62"/>
      <c r="EB1101" s="62"/>
      <c r="EC1101" s="62"/>
      <c r="ED1101" s="62"/>
      <c r="EE1101" s="62"/>
      <c r="EF1101" s="62"/>
      <c r="EG1101" s="62"/>
      <c r="EH1101" s="62"/>
      <c r="EI1101" s="62"/>
      <c r="EJ1101" s="62"/>
      <c r="EK1101" s="62"/>
      <c r="EL1101" s="62" t="s">
        <v>103</v>
      </c>
      <c r="EM1101" s="62"/>
      <c r="EN1101" s="62"/>
      <c r="EO1101" s="62"/>
      <c r="EP1101" s="62"/>
      <c r="EQ1101" s="62"/>
      <c r="ER1101" s="62"/>
      <c r="ES1101" s="62"/>
      <c r="ET1101" s="62"/>
      <c r="EU1101" s="62"/>
      <c r="EV1101" s="62"/>
      <c r="EW1101" s="62"/>
      <c r="EX1101" s="62"/>
    </row>
    <row r="1102" spans="1:459" s="21" customFormat="1" ht="38.25" customHeight="1" x14ac:dyDescent="0.2">
      <c r="A1102" s="43" t="s">
        <v>1419</v>
      </c>
      <c r="B1102" s="44"/>
      <c r="C1102" s="44"/>
      <c r="D1102" s="44"/>
      <c r="E1102" s="45"/>
      <c r="F1102" s="76"/>
      <c r="G1102" s="76"/>
      <c r="H1102" s="76"/>
      <c r="I1102" s="76"/>
      <c r="J1102" s="76"/>
      <c r="K1102" s="76"/>
      <c r="L1102" s="76"/>
      <c r="M1102" s="76"/>
      <c r="N1102" s="76"/>
      <c r="O1102" s="76"/>
      <c r="P1102" s="76"/>
      <c r="Q1102" s="76"/>
      <c r="R1102" s="76"/>
      <c r="S1102" s="76"/>
      <c r="T1102" s="76"/>
      <c r="U1102" s="76"/>
      <c r="V1102" s="76"/>
      <c r="W1102" s="76"/>
      <c r="X1102" s="60" t="s">
        <v>629</v>
      </c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 t="s">
        <v>77</v>
      </c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/>
      <c r="AX1102" s="60"/>
      <c r="AY1102" s="84" t="s">
        <v>78</v>
      </c>
      <c r="AZ1102" s="84"/>
      <c r="BA1102" s="84"/>
      <c r="BB1102" s="84"/>
      <c r="BC1102" s="84"/>
      <c r="BD1102" s="84"/>
      <c r="BE1102" s="60" t="s">
        <v>79</v>
      </c>
      <c r="BF1102" s="60"/>
      <c r="BG1102" s="60"/>
      <c r="BH1102" s="60"/>
      <c r="BI1102" s="60"/>
      <c r="BJ1102" s="60"/>
      <c r="BK1102" s="60"/>
      <c r="BL1102" s="60"/>
      <c r="BM1102" s="60"/>
      <c r="BN1102" s="62">
        <v>1</v>
      </c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80">
        <v>71701000</v>
      </c>
      <c r="BZ1102" s="76"/>
      <c r="CA1102" s="76"/>
      <c r="CB1102" s="76"/>
      <c r="CC1102" s="76"/>
      <c r="CD1102" s="76"/>
      <c r="CE1102" s="62" t="s">
        <v>80</v>
      </c>
      <c r="CF1102" s="62"/>
      <c r="CG1102" s="62"/>
      <c r="CH1102" s="62"/>
      <c r="CI1102" s="62"/>
      <c r="CJ1102" s="62"/>
      <c r="CK1102" s="62"/>
      <c r="CL1102" s="62"/>
      <c r="CM1102" s="62"/>
      <c r="CN1102" s="61">
        <v>300000</v>
      </c>
      <c r="CO1102" s="61"/>
      <c r="CP1102" s="61"/>
      <c r="CQ1102" s="61"/>
      <c r="CR1102" s="61"/>
      <c r="CS1102" s="61"/>
      <c r="CT1102" s="61"/>
      <c r="CU1102" s="61"/>
      <c r="CV1102" s="61"/>
      <c r="CW1102" s="61"/>
      <c r="CX1102" s="61"/>
      <c r="CY1102" s="61"/>
      <c r="CZ1102" s="61"/>
      <c r="DA1102" s="61"/>
      <c r="DB1102" s="59" t="s">
        <v>639</v>
      </c>
      <c r="DC1102" s="59"/>
      <c r="DD1102" s="59"/>
      <c r="DE1102" s="59"/>
      <c r="DF1102" s="59"/>
      <c r="DG1102" s="59"/>
      <c r="DH1102" s="59"/>
      <c r="DI1102" s="59"/>
      <c r="DJ1102" s="59"/>
      <c r="DK1102" s="59"/>
      <c r="DL1102" s="59"/>
      <c r="DM1102" s="59"/>
      <c r="DN1102" s="59"/>
      <c r="DO1102" s="59" t="s">
        <v>649</v>
      </c>
      <c r="DP1102" s="59"/>
      <c r="DQ1102" s="59"/>
      <c r="DR1102" s="59"/>
      <c r="DS1102" s="59"/>
      <c r="DT1102" s="59"/>
      <c r="DU1102" s="59"/>
      <c r="DV1102" s="59"/>
      <c r="DW1102" s="59"/>
      <c r="DX1102" s="59"/>
      <c r="DY1102" s="59"/>
      <c r="DZ1102" s="62" t="s">
        <v>86</v>
      </c>
      <c r="EA1102" s="62"/>
      <c r="EB1102" s="62"/>
      <c r="EC1102" s="62"/>
      <c r="ED1102" s="62"/>
      <c r="EE1102" s="62"/>
      <c r="EF1102" s="62"/>
      <c r="EG1102" s="62"/>
      <c r="EH1102" s="62"/>
      <c r="EI1102" s="62"/>
      <c r="EJ1102" s="62"/>
      <c r="EK1102" s="62"/>
      <c r="EL1102" s="62" t="s">
        <v>84</v>
      </c>
      <c r="EM1102" s="62"/>
      <c r="EN1102" s="62"/>
      <c r="EO1102" s="62"/>
      <c r="EP1102" s="62"/>
      <c r="EQ1102" s="62"/>
      <c r="ER1102" s="62"/>
      <c r="ES1102" s="62"/>
      <c r="ET1102" s="62"/>
      <c r="EU1102" s="62"/>
      <c r="EV1102" s="62"/>
      <c r="EW1102" s="62"/>
      <c r="EX1102" s="62"/>
    </row>
    <row r="1103" spans="1:459" s="21" customFormat="1" ht="38.25" customHeight="1" x14ac:dyDescent="0.2">
      <c r="A1103" s="43" t="s">
        <v>1420</v>
      </c>
      <c r="B1103" s="44"/>
      <c r="C1103" s="44"/>
      <c r="D1103" s="44"/>
      <c r="E1103" s="45"/>
      <c r="F1103" s="76"/>
      <c r="G1103" s="76"/>
      <c r="H1103" s="76"/>
      <c r="I1103" s="76"/>
      <c r="J1103" s="76"/>
      <c r="K1103" s="76"/>
      <c r="L1103" s="76"/>
      <c r="M1103" s="76"/>
      <c r="N1103" s="76"/>
      <c r="O1103" s="59"/>
      <c r="P1103" s="59"/>
      <c r="Q1103" s="59"/>
      <c r="R1103" s="59"/>
      <c r="S1103" s="59"/>
      <c r="T1103" s="59"/>
      <c r="U1103" s="59"/>
      <c r="V1103" s="59"/>
      <c r="W1103" s="59"/>
      <c r="X1103" s="60" t="s">
        <v>335</v>
      </c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 t="s">
        <v>77</v>
      </c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/>
      <c r="AX1103" s="60"/>
      <c r="AY1103" s="84" t="s">
        <v>88</v>
      </c>
      <c r="AZ1103" s="84"/>
      <c r="BA1103" s="84"/>
      <c r="BB1103" s="84"/>
      <c r="BC1103" s="84"/>
      <c r="BD1103" s="84"/>
      <c r="BE1103" s="62" t="s">
        <v>89</v>
      </c>
      <c r="BF1103" s="62"/>
      <c r="BG1103" s="62"/>
      <c r="BH1103" s="62"/>
      <c r="BI1103" s="62"/>
      <c r="BJ1103" s="62"/>
      <c r="BK1103" s="62"/>
      <c r="BL1103" s="62"/>
      <c r="BM1103" s="62"/>
      <c r="BN1103" s="62">
        <v>60</v>
      </c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80">
        <v>71701000</v>
      </c>
      <c r="BZ1103" s="76"/>
      <c r="CA1103" s="76"/>
      <c r="CB1103" s="76"/>
      <c r="CC1103" s="76"/>
      <c r="CD1103" s="76"/>
      <c r="CE1103" s="62" t="s">
        <v>80</v>
      </c>
      <c r="CF1103" s="62"/>
      <c r="CG1103" s="62"/>
      <c r="CH1103" s="62"/>
      <c r="CI1103" s="62"/>
      <c r="CJ1103" s="62"/>
      <c r="CK1103" s="62"/>
      <c r="CL1103" s="62"/>
      <c r="CM1103" s="62"/>
      <c r="CN1103" s="61">
        <v>6379200</v>
      </c>
      <c r="CO1103" s="61"/>
      <c r="CP1103" s="61"/>
      <c r="CQ1103" s="61"/>
      <c r="CR1103" s="61"/>
      <c r="CS1103" s="61"/>
      <c r="CT1103" s="61"/>
      <c r="CU1103" s="61"/>
      <c r="CV1103" s="61"/>
      <c r="CW1103" s="61"/>
      <c r="CX1103" s="61"/>
      <c r="CY1103" s="61"/>
      <c r="CZ1103" s="61"/>
      <c r="DA1103" s="61"/>
      <c r="DB1103" s="59" t="s">
        <v>640</v>
      </c>
      <c r="DC1103" s="59"/>
      <c r="DD1103" s="59"/>
      <c r="DE1103" s="59"/>
      <c r="DF1103" s="59"/>
      <c r="DG1103" s="59"/>
      <c r="DH1103" s="59"/>
      <c r="DI1103" s="59"/>
      <c r="DJ1103" s="59"/>
      <c r="DK1103" s="59"/>
      <c r="DL1103" s="59"/>
      <c r="DM1103" s="59"/>
      <c r="DN1103" s="59"/>
      <c r="DO1103" s="59" t="s">
        <v>650</v>
      </c>
      <c r="DP1103" s="59"/>
      <c r="DQ1103" s="59"/>
      <c r="DR1103" s="59"/>
      <c r="DS1103" s="59"/>
      <c r="DT1103" s="59"/>
      <c r="DU1103" s="59"/>
      <c r="DV1103" s="59"/>
      <c r="DW1103" s="59"/>
      <c r="DX1103" s="59"/>
      <c r="DY1103" s="59"/>
      <c r="DZ1103" s="62" t="s">
        <v>102</v>
      </c>
      <c r="EA1103" s="62"/>
      <c r="EB1103" s="62"/>
      <c r="EC1103" s="62"/>
      <c r="ED1103" s="62"/>
      <c r="EE1103" s="62"/>
      <c r="EF1103" s="62"/>
      <c r="EG1103" s="62"/>
      <c r="EH1103" s="62"/>
      <c r="EI1103" s="62"/>
      <c r="EJ1103" s="62"/>
      <c r="EK1103" s="62"/>
      <c r="EL1103" s="62" t="s">
        <v>103</v>
      </c>
      <c r="EM1103" s="62"/>
      <c r="EN1103" s="62"/>
      <c r="EO1103" s="62"/>
      <c r="EP1103" s="62"/>
      <c r="EQ1103" s="62"/>
      <c r="ER1103" s="62"/>
      <c r="ES1103" s="62"/>
      <c r="ET1103" s="62"/>
      <c r="EU1103" s="62"/>
      <c r="EV1103" s="62"/>
      <c r="EW1103" s="62"/>
      <c r="EX1103" s="62"/>
    </row>
    <row r="1104" spans="1:459" s="21" customFormat="1" ht="38.25" customHeight="1" x14ac:dyDescent="0.2">
      <c r="A1104" s="43" t="s">
        <v>1421</v>
      </c>
      <c r="B1104" s="44"/>
      <c r="C1104" s="44"/>
      <c r="D1104" s="44"/>
      <c r="E1104" s="45"/>
      <c r="F1104" s="76"/>
      <c r="G1104" s="76"/>
      <c r="H1104" s="76"/>
      <c r="I1104" s="76"/>
      <c r="J1104" s="76"/>
      <c r="K1104" s="76"/>
      <c r="L1104" s="76"/>
      <c r="M1104" s="76"/>
      <c r="N1104" s="76"/>
      <c r="O1104" s="58"/>
      <c r="P1104" s="58"/>
      <c r="Q1104" s="58"/>
      <c r="R1104" s="58"/>
      <c r="S1104" s="58"/>
      <c r="T1104" s="58"/>
      <c r="U1104" s="58"/>
      <c r="V1104" s="58"/>
      <c r="W1104" s="58"/>
      <c r="X1104" s="60" t="s">
        <v>337</v>
      </c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 t="s">
        <v>77</v>
      </c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/>
      <c r="AX1104" s="60"/>
      <c r="AY1104" s="84" t="s">
        <v>88</v>
      </c>
      <c r="AZ1104" s="84"/>
      <c r="BA1104" s="84"/>
      <c r="BB1104" s="84"/>
      <c r="BC1104" s="84"/>
      <c r="BD1104" s="84"/>
      <c r="BE1104" s="62" t="s">
        <v>89</v>
      </c>
      <c r="BF1104" s="62"/>
      <c r="BG1104" s="62"/>
      <c r="BH1104" s="62"/>
      <c r="BI1104" s="62"/>
      <c r="BJ1104" s="62"/>
      <c r="BK1104" s="62"/>
      <c r="BL1104" s="62"/>
      <c r="BM1104" s="62"/>
      <c r="BN1104" s="62">
        <v>463</v>
      </c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80">
        <v>71701000</v>
      </c>
      <c r="BZ1104" s="76"/>
      <c r="CA1104" s="76"/>
      <c r="CB1104" s="76"/>
      <c r="CC1104" s="76"/>
      <c r="CD1104" s="76"/>
      <c r="CE1104" s="62" t="s">
        <v>80</v>
      </c>
      <c r="CF1104" s="62"/>
      <c r="CG1104" s="62"/>
      <c r="CH1104" s="62"/>
      <c r="CI1104" s="62"/>
      <c r="CJ1104" s="62"/>
      <c r="CK1104" s="62"/>
      <c r="CL1104" s="62"/>
      <c r="CM1104" s="62"/>
      <c r="CN1104" s="61">
        <v>27772381.248</v>
      </c>
      <c r="CO1104" s="61"/>
      <c r="CP1104" s="61"/>
      <c r="CQ1104" s="61"/>
      <c r="CR1104" s="61"/>
      <c r="CS1104" s="61"/>
      <c r="CT1104" s="61"/>
      <c r="CU1104" s="61"/>
      <c r="CV1104" s="61"/>
      <c r="CW1104" s="61"/>
      <c r="CX1104" s="61"/>
      <c r="CY1104" s="61"/>
      <c r="CZ1104" s="61"/>
      <c r="DA1104" s="61"/>
      <c r="DB1104" s="59" t="s">
        <v>640</v>
      </c>
      <c r="DC1104" s="59"/>
      <c r="DD1104" s="59"/>
      <c r="DE1104" s="59"/>
      <c r="DF1104" s="59"/>
      <c r="DG1104" s="59"/>
      <c r="DH1104" s="59"/>
      <c r="DI1104" s="59"/>
      <c r="DJ1104" s="59"/>
      <c r="DK1104" s="59"/>
      <c r="DL1104" s="59"/>
      <c r="DM1104" s="59"/>
      <c r="DN1104" s="59"/>
      <c r="DO1104" s="59" t="s">
        <v>650</v>
      </c>
      <c r="DP1104" s="59"/>
      <c r="DQ1104" s="59"/>
      <c r="DR1104" s="59"/>
      <c r="DS1104" s="59"/>
      <c r="DT1104" s="59"/>
      <c r="DU1104" s="59"/>
      <c r="DV1104" s="59"/>
      <c r="DW1104" s="59"/>
      <c r="DX1104" s="59"/>
      <c r="DY1104" s="59"/>
      <c r="DZ1104" s="62" t="s">
        <v>102</v>
      </c>
      <c r="EA1104" s="62"/>
      <c r="EB1104" s="62"/>
      <c r="EC1104" s="62"/>
      <c r="ED1104" s="62"/>
      <c r="EE1104" s="62"/>
      <c r="EF1104" s="62"/>
      <c r="EG1104" s="62"/>
      <c r="EH1104" s="62"/>
      <c r="EI1104" s="62"/>
      <c r="EJ1104" s="62"/>
      <c r="EK1104" s="62"/>
      <c r="EL1104" s="62" t="s">
        <v>103</v>
      </c>
      <c r="EM1104" s="62"/>
      <c r="EN1104" s="62"/>
      <c r="EO1104" s="62"/>
      <c r="EP1104" s="62"/>
      <c r="EQ1104" s="62"/>
      <c r="ER1104" s="62"/>
      <c r="ES1104" s="62"/>
      <c r="ET1104" s="62"/>
      <c r="EU1104" s="62"/>
      <c r="EV1104" s="62"/>
      <c r="EW1104" s="62"/>
      <c r="EX1104" s="62"/>
    </row>
    <row r="1105" spans="1:154" s="21" customFormat="1" ht="38.25" customHeight="1" x14ac:dyDescent="0.2">
      <c r="A1105" s="43" t="s">
        <v>1422</v>
      </c>
      <c r="B1105" s="44"/>
      <c r="C1105" s="44"/>
      <c r="D1105" s="44"/>
      <c r="E1105" s="45"/>
      <c r="F1105" s="76"/>
      <c r="G1105" s="76"/>
      <c r="H1105" s="76"/>
      <c r="I1105" s="76"/>
      <c r="J1105" s="76"/>
      <c r="K1105" s="76"/>
      <c r="L1105" s="76"/>
      <c r="M1105" s="76"/>
      <c r="N1105" s="76"/>
      <c r="O1105" s="58"/>
      <c r="P1105" s="58"/>
      <c r="Q1105" s="58"/>
      <c r="R1105" s="58"/>
      <c r="S1105" s="58"/>
      <c r="T1105" s="58"/>
      <c r="U1105" s="58"/>
      <c r="V1105" s="58"/>
      <c r="W1105" s="58"/>
      <c r="X1105" s="60" t="s">
        <v>299</v>
      </c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 t="s">
        <v>77</v>
      </c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/>
      <c r="AW1105" s="60"/>
      <c r="AX1105" s="60"/>
      <c r="AY1105" s="84" t="s">
        <v>94</v>
      </c>
      <c r="AZ1105" s="84"/>
      <c r="BA1105" s="84"/>
      <c r="BB1105" s="84"/>
      <c r="BC1105" s="84"/>
      <c r="BD1105" s="84"/>
      <c r="BE1105" s="62" t="s">
        <v>95</v>
      </c>
      <c r="BF1105" s="62"/>
      <c r="BG1105" s="62"/>
      <c r="BH1105" s="62"/>
      <c r="BI1105" s="62"/>
      <c r="BJ1105" s="62"/>
      <c r="BK1105" s="62"/>
      <c r="BL1105" s="62"/>
      <c r="BM1105" s="62"/>
      <c r="BN1105" s="62">
        <v>105</v>
      </c>
      <c r="BO1105" s="62"/>
      <c r="BP1105" s="62"/>
      <c r="BQ1105" s="62"/>
      <c r="BR1105" s="62"/>
      <c r="BS1105" s="62"/>
      <c r="BT1105" s="62"/>
      <c r="BU1105" s="62"/>
      <c r="BV1105" s="62"/>
      <c r="BW1105" s="62"/>
      <c r="BX1105" s="62"/>
      <c r="BY1105" s="80">
        <v>71701000</v>
      </c>
      <c r="BZ1105" s="76"/>
      <c r="CA1105" s="76"/>
      <c r="CB1105" s="76"/>
      <c r="CC1105" s="76"/>
      <c r="CD1105" s="76"/>
      <c r="CE1105" s="62" t="s">
        <v>80</v>
      </c>
      <c r="CF1105" s="62"/>
      <c r="CG1105" s="62"/>
      <c r="CH1105" s="62"/>
      <c r="CI1105" s="62"/>
      <c r="CJ1105" s="62"/>
      <c r="CK1105" s="62"/>
      <c r="CL1105" s="62"/>
      <c r="CM1105" s="62"/>
      <c r="CN1105" s="61">
        <v>3605056.32</v>
      </c>
      <c r="CO1105" s="61"/>
      <c r="CP1105" s="61"/>
      <c r="CQ1105" s="61"/>
      <c r="CR1105" s="61"/>
      <c r="CS1105" s="61"/>
      <c r="CT1105" s="61"/>
      <c r="CU1105" s="61"/>
      <c r="CV1105" s="61"/>
      <c r="CW1105" s="61"/>
      <c r="CX1105" s="61"/>
      <c r="CY1105" s="61"/>
      <c r="CZ1105" s="61"/>
      <c r="DA1105" s="61"/>
      <c r="DB1105" s="59" t="s">
        <v>640</v>
      </c>
      <c r="DC1105" s="59"/>
      <c r="DD1105" s="59"/>
      <c r="DE1105" s="59"/>
      <c r="DF1105" s="59"/>
      <c r="DG1105" s="59"/>
      <c r="DH1105" s="59"/>
      <c r="DI1105" s="59"/>
      <c r="DJ1105" s="59"/>
      <c r="DK1105" s="59"/>
      <c r="DL1105" s="59"/>
      <c r="DM1105" s="59"/>
      <c r="DN1105" s="59"/>
      <c r="DO1105" s="59" t="s">
        <v>650</v>
      </c>
      <c r="DP1105" s="59"/>
      <c r="DQ1105" s="59"/>
      <c r="DR1105" s="59"/>
      <c r="DS1105" s="59"/>
      <c r="DT1105" s="59"/>
      <c r="DU1105" s="59"/>
      <c r="DV1105" s="59"/>
      <c r="DW1105" s="59"/>
      <c r="DX1105" s="59"/>
      <c r="DY1105" s="59"/>
      <c r="DZ1105" s="62" t="s">
        <v>102</v>
      </c>
      <c r="EA1105" s="62"/>
      <c r="EB1105" s="62"/>
      <c r="EC1105" s="62"/>
      <c r="ED1105" s="62"/>
      <c r="EE1105" s="62"/>
      <c r="EF1105" s="62"/>
      <c r="EG1105" s="62"/>
      <c r="EH1105" s="62"/>
      <c r="EI1105" s="62"/>
      <c r="EJ1105" s="62"/>
      <c r="EK1105" s="62"/>
      <c r="EL1105" s="62" t="s">
        <v>103</v>
      </c>
      <c r="EM1105" s="62"/>
      <c r="EN1105" s="62"/>
      <c r="EO1105" s="62"/>
      <c r="EP1105" s="62"/>
      <c r="EQ1105" s="62"/>
      <c r="ER1105" s="62"/>
      <c r="ES1105" s="62"/>
      <c r="ET1105" s="62"/>
      <c r="EU1105" s="62"/>
      <c r="EV1105" s="62"/>
      <c r="EW1105" s="62"/>
      <c r="EX1105" s="62"/>
    </row>
    <row r="1106" spans="1:154" s="21" customFormat="1" ht="38.25" customHeight="1" x14ac:dyDescent="0.2">
      <c r="A1106" s="43" t="s">
        <v>1423</v>
      </c>
      <c r="B1106" s="44"/>
      <c r="C1106" s="44"/>
      <c r="D1106" s="44"/>
      <c r="E1106" s="45"/>
      <c r="F1106" s="76"/>
      <c r="G1106" s="76"/>
      <c r="H1106" s="76"/>
      <c r="I1106" s="76"/>
      <c r="J1106" s="76"/>
      <c r="K1106" s="76"/>
      <c r="L1106" s="76"/>
      <c r="M1106" s="76"/>
      <c r="N1106" s="76"/>
      <c r="O1106" s="58"/>
      <c r="P1106" s="58"/>
      <c r="Q1106" s="58"/>
      <c r="R1106" s="58"/>
      <c r="S1106" s="58"/>
      <c r="T1106" s="58"/>
      <c r="U1106" s="58"/>
      <c r="V1106" s="58"/>
      <c r="W1106" s="58"/>
      <c r="X1106" s="60" t="s">
        <v>340</v>
      </c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 t="s">
        <v>77</v>
      </c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/>
      <c r="AW1106" s="60"/>
      <c r="AX1106" s="60"/>
      <c r="AY1106" s="84" t="s">
        <v>146</v>
      </c>
      <c r="AZ1106" s="84"/>
      <c r="BA1106" s="84"/>
      <c r="BB1106" s="84"/>
      <c r="BC1106" s="84"/>
      <c r="BD1106" s="84"/>
      <c r="BE1106" s="62" t="s">
        <v>146</v>
      </c>
      <c r="BF1106" s="62"/>
      <c r="BG1106" s="62"/>
      <c r="BH1106" s="62"/>
      <c r="BI1106" s="62"/>
      <c r="BJ1106" s="62"/>
      <c r="BK1106" s="62"/>
      <c r="BL1106" s="62"/>
      <c r="BM1106" s="62"/>
      <c r="BN1106" s="62">
        <v>381</v>
      </c>
      <c r="BO1106" s="62"/>
      <c r="BP1106" s="62"/>
      <c r="BQ1106" s="62"/>
      <c r="BR1106" s="62"/>
      <c r="BS1106" s="62"/>
      <c r="BT1106" s="62"/>
      <c r="BU1106" s="62"/>
      <c r="BV1106" s="62"/>
      <c r="BW1106" s="62"/>
      <c r="BX1106" s="62"/>
      <c r="BY1106" s="80">
        <v>71701000</v>
      </c>
      <c r="BZ1106" s="76"/>
      <c r="CA1106" s="76"/>
      <c r="CB1106" s="76"/>
      <c r="CC1106" s="76"/>
      <c r="CD1106" s="76"/>
      <c r="CE1106" s="62" t="s">
        <v>80</v>
      </c>
      <c r="CF1106" s="62"/>
      <c r="CG1106" s="62"/>
      <c r="CH1106" s="62"/>
      <c r="CI1106" s="62"/>
      <c r="CJ1106" s="62"/>
      <c r="CK1106" s="62"/>
      <c r="CL1106" s="62"/>
      <c r="CM1106" s="62"/>
      <c r="CN1106" s="61">
        <v>1997839.56</v>
      </c>
      <c r="CO1106" s="61"/>
      <c r="CP1106" s="61"/>
      <c r="CQ1106" s="61"/>
      <c r="CR1106" s="61"/>
      <c r="CS1106" s="61"/>
      <c r="CT1106" s="61"/>
      <c r="CU1106" s="61"/>
      <c r="CV1106" s="61"/>
      <c r="CW1106" s="61"/>
      <c r="CX1106" s="61"/>
      <c r="CY1106" s="61"/>
      <c r="CZ1106" s="61"/>
      <c r="DA1106" s="61"/>
      <c r="DB1106" s="59" t="s">
        <v>640</v>
      </c>
      <c r="DC1106" s="59"/>
      <c r="DD1106" s="59"/>
      <c r="DE1106" s="59"/>
      <c r="DF1106" s="59"/>
      <c r="DG1106" s="59"/>
      <c r="DH1106" s="59"/>
      <c r="DI1106" s="59"/>
      <c r="DJ1106" s="59"/>
      <c r="DK1106" s="59"/>
      <c r="DL1106" s="59"/>
      <c r="DM1106" s="59"/>
      <c r="DN1106" s="59"/>
      <c r="DO1106" s="59" t="s">
        <v>650</v>
      </c>
      <c r="DP1106" s="59"/>
      <c r="DQ1106" s="59"/>
      <c r="DR1106" s="59"/>
      <c r="DS1106" s="59"/>
      <c r="DT1106" s="59"/>
      <c r="DU1106" s="59"/>
      <c r="DV1106" s="59"/>
      <c r="DW1106" s="59"/>
      <c r="DX1106" s="59"/>
      <c r="DY1106" s="59"/>
      <c r="DZ1106" s="62" t="s">
        <v>102</v>
      </c>
      <c r="EA1106" s="62"/>
      <c r="EB1106" s="62"/>
      <c r="EC1106" s="62"/>
      <c r="ED1106" s="62"/>
      <c r="EE1106" s="62"/>
      <c r="EF1106" s="62"/>
      <c r="EG1106" s="62"/>
      <c r="EH1106" s="62"/>
      <c r="EI1106" s="62"/>
      <c r="EJ1106" s="62"/>
      <c r="EK1106" s="62"/>
      <c r="EL1106" s="62" t="s">
        <v>103</v>
      </c>
      <c r="EM1106" s="62"/>
      <c r="EN1106" s="62"/>
      <c r="EO1106" s="62"/>
      <c r="EP1106" s="62"/>
      <c r="EQ1106" s="62"/>
      <c r="ER1106" s="62"/>
      <c r="ES1106" s="62"/>
      <c r="ET1106" s="62"/>
      <c r="EU1106" s="62"/>
      <c r="EV1106" s="62"/>
      <c r="EW1106" s="62"/>
      <c r="EX1106" s="62"/>
    </row>
    <row r="1107" spans="1:154" s="21" customFormat="1" ht="63.75" customHeight="1" x14ac:dyDescent="0.2">
      <c r="A1107" s="43" t="s">
        <v>1424</v>
      </c>
      <c r="B1107" s="44"/>
      <c r="C1107" s="44"/>
      <c r="D1107" s="44"/>
      <c r="E1107" s="45"/>
      <c r="F1107" s="76"/>
      <c r="G1107" s="76"/>
      <c r="H1107" s="76"/>
      <c r="I1107" s="76"/>
      <c r="J1107" s="76"/>
      <c r="K1107" s="76"/>
      <c r="L1107" s="76"/>
      <c r="M1107" s="76"/>
      <c r="N1107" s="76"/>
      <c r="O1107" s="58"/>
      <c r="P1107" s="58"/>
      <c r="Q1107" s="58"/>
      <c r="R1107" s="58"/>
      <c r="S1107" s="58"/>
      <c r="T1107" s="58"/>
      <c r="U1107" s="58"/>
      <c r="V1107" s="58"/>
      <c r="W1107" s="58"/>
      <c r="X1107" s="60" t="s">
        <v>342</v>
      </c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 t="s">
        <v>77</v>
      </c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/>
      <c r="AX1107" s="60"/>
      <c r="AY1107" s="84" t="s">
        <v>94</v>
      </c>
      <c r="AZ1107" s="84"/>
      <c r="BA1107" s="84"/>
      <c r="BB1107" s="84"/>
      <c r="BC1107" s="84"/>
      <c r="BD1107" s="84"/>
      <c r="BE1107" s="62" t="s">
        <v>95</v>
      </c>
      <c r="BF1107" s="62"/>
      <c r="BG1107" s="62"/>
      <c r="BH1107" s="62"/>
      <c r="BI1107" s="62"/>
      <c r="BJ1107" s="62"/>
      <c r="BK1107" s="62"/>
      <c r="BL1107" s="62"/>
      <c r="BM1107" s="62"/>
      <c r="BN1107" s="62">
        <v>239</v>
      </c>
      <c r="BO1107" s="62"/>
      <c r="BP1107" s="62"/>
      <c r="BQ1107" s="62"/>
      <c r="BR1107" s="62"/>
      <c r="BS1107" s="62"/>
      <c r="BT1107" s="62"/>
      <c r="BU1107" s="62"/>
      <c r="BV1107" s="62"/>
      <c r="BW1107" s="62"/>
      <c r="BX1107" s="62"/>
      <c r="BY1107" s="80">
        <v>71701000</v>
      </c>
      <c r="BZ1107" s="76"/>
      <c r="CA1107" s="76"/>
      <c r="CB1107" s="76"/>
      <c r="CC1107" s="76"/>
      <c r="CD1107" s="76"/>
      <c r="CE1107" s="62" t="s">
        <v>80</v>
      </c>
      <c r="CF1107" s="62"/>
      <c r="CG1107" s="62"/>
      <c r="CH1107" s="62"/>
      <c r="CI1107" s="62"/>
      <c r="CJ1107" s="62"/>
      <c r="CK1107" s="62"/>
      <c r="CL1107" s="62"/>
      <c r="CM1107" s="62"/>
      <c r="CN1107" s="61">
        <v>14756638.380000001</v>
      </c>
      <c r="CO1107" s="61"/>
      <c r="CP1107" s="61"/>
      <c r="CQ1107" s="61"/>
      <c r="CR1107" s="61"/>
      <c r="CS1107" s="61"/>
      <c r="CT1107" s="61"/>
      <c r="CU1107" s="61"/>
      <c r="CV1107" s="61"/>
      <c r="CW1107" s="61"/>
      <c r="CX1107" s="61"/>
      <c r="CY1107" s="61"/>
      <c r="CZ1107" s="61"/>
      <c r="DA1107" s="61"/>
      <c r="DB1107" s="59" t="s">
        <v>640</v>
      </c>
      <c r="DC1107" s="59"/>
      <c r="DD1107" s="59"/>
      <c r="DE1107" s="59"/>
      <c r="DF1107" s="59"/>
      <c r="DG1107" s="59"/>
      <c r="DH1107" s="59"/>
      <c r="DI1107" s="59"/>
      <c r="DJ1107" s="59"/>
      <c r="DK1107" s="59"/>
      <c r="DL1107" s="59"/>
      <c r="DM1107" s="59"/>
      <c r="DN1107" s="59"/>
      <c r="DO1107" s="59" t="s">
        <v>650</v>
      </c>
      <c r="DP1107" s="59"/>
      <c r="DQ1107" s="59"/>
      <c r="DR1107" s="59"/>
      <c r="DS1107" s="59"/>
      <c r="DT1107" s="59"/>
      <c r="DU1107" s="59"/>
      <c r="DV1107" s="59"/>
      <c r="DW1107" s="59"/>
      <c r="DX1107" s="59"/>
      <c r="DY1107" s="59"/>
      <c r="DZ1107" s="62" t="s">
        <v>102</v>
      </c>
      <c r="EA1107" s="62"/>
      <c r="EB1107" s="62"/>
      <c r="EC1107" s="62"/>
      <c r="ED1107" s="62"/>
      <c r="EE1107" s="62"/>
      <c r="EF1107" s="62"/>
      <c r="EG1107" s="62"/>
      <c r="EH1107" s="62"/>
      <c r="EI1107" s="62"/>
      <c r="EJ1107" s="62"/>
      <c r="EK1107" s="62"/>
      <c r="EL1107" s="62" t="s">
        <v>103</v>
      </c>
      <c r="EM1107" s="62"/>
      <c r="EN1107" s="62"/>
      <c r="EO1107" s="62"/>
      <c r="EP1107" s="62"/>
      <c r="EQ1107" s="62"/>
      <c r="ER1107" s="62"/>
      <c r="ES1107" s="62"/>
      <c r="ET1107" s="62"/>
      <c r="EU1107" s="62"/>
      <c r="EV1107" s="62"/>
      <c r="EW1107" s="62"/>
      <c r="EX1107" s="62"/>
    </row>
    <row r="1108" spans="1:154" s="21" customFormat="1" ht="42" customHeight="1" x14ac:dyDescent="0.2">
      <c r="A1108" s="43" t="s">
        <v>1425</v>
      </c>
      <c r="B1108" s="44"/>
      <c r="C1108" s="44"/>
      <c r="D1108" s="44"/>
      <c r="E1108" s="45"/>
      <c r="F1108" s="76"/>
      <c r="G1108" s="76"/>
      <c r="H1108" s="76"/>
      <c r="I1108" s="76"/>
      <c r="J1108" s="76"/>
      <c r="K1108" s="76"/>
      <c r="L1108" s="76"/>
      <c r="M1108" s="76"/>
      <c r="N1108" s="76"/>
      <c r="O1108" s="58"/>
      <c r="P1108" s="58"/>
      <c r="Q1108" s="58"/>
      <c r="R1108" s="58"/>
      <c r="S1108" s="58"/>
      <c r="T1108" s="58"/>
      <c r="U1108" s="58"/>
      <c r="V1108" s="58"/>
      <c r="W1108" s="58"/>
      <c r="X1108" s="60" t="s">
        <v>344</v>
      </c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 t="s">
        <v>77</v>
      </c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/>
      <c r="AX1108" s="60"/>
      <c r="AY1108" s="84" t="s">
        <v>94</v>
      </c>
      <c r="AZ1108" s="84"/>
      <c r="BA1108" s="84"/>
      <c r="BB1108" s="84"/>
      <c r="BC1108" s="84"/>
      <c r="BD1108" s="84"/>
      <c r="BE1108" s="62" t="s">
        <v>95</v>
      </c>
      <c r="BF1108" s="62"/>
      <c r="BG1108" s="62"/>
      <c r="BH1108" s="62"/>
      <c r="BI1108" s="62"/>
      <c r="BJ1108" s="62"/>
      <c r="BK1108" s="62"/>
      <c r="BL1108" s="62"/>
      <c r="BM1108" s="62"/>
      <c r="BN1108" s="62">
        <v>220</v>
      </c>
      <c r="BO1108" s="62"/>
      <c r="BP1108" s="62"/>
      <c r="BQ1108" s="62"/>
      <c r="BR1108" s="62"/>
      <c r="BS1108" s="62"/>
      <c r="BT1108" s="62"/>
      <c r="BU1108" s="62"/>
      <c r="BV1108" s="62"/>
      <c r="BW1108" s="62"/>
      <c r="BX1108" s="62"/>
      <c r="BY1108" s="80">
        <v>71701000</v>
      </c>
      <c r="BZ1108" s="76"/>
      <c r="CA1108" s="76"/>
      <c r="CB1108" s="76"/>
      <c r="CC1108" s="76"/>
      <c r="CD1108" s="76"/>
      <c r="CE1108" s="62" t="s">
        <v>80</v>
      </c>
      <c r="CF1108" s="62"/>
      <c r="CG1108" s="62"/>
      <c r="CH1108" s="62"/>
      <c r="CI1108" s="62"/>
      <c r="CJ1108" s="62"/>
      <c r="CK1108" s="62"/>
      <c r="CL1108" s="62"/>
      <c r="CM1108" s="62"/>
      <c r="CN1108" s="61">
        <v>20208925.439999998</v>
      </c>
      <c r="CO1108" s="61"/>
      <c r="CP1108" s="61"/>
      <c r="CQ1108" s="61"/>
      <c r="CR1108" s="61"/>
      <c r="CS1108" s="61"/>
      <c r="CT1108" s="61"/>
      <c r="CU1108" s="61"/>
      <c r="CV1108" s="61"/>
      <c r="CW1108" s="61"/>
      <c r="CX1108" s="61"/>
      <c r="CY1108" s="61"/>
      <c r="CZ1108" s="61"/>
      <c r="DA1108" s="61"/>
      <c r="DB1108" s="59" t="s">
        <v>640</v>
      </c>
      <c r="DC1108" s="59"/>
      <c r="DD1108" s="59"/>
      <c r="DE1108" s="59"/>
      <c r="DF1108" s="59"/>
      <c r="DG1108" s="59"/>
      <c r="DH1108" s="59"/>
      <c r="DI1108" s="59"/>
      <c r="DJ1108" s="59"/>
      <c r="DK1108" s="59"/>
      <c r="DL1108" s="59"/>
      <c r="DM1108" s="59"/>
      <c r="DN1108" s="59"/>
      <c r="DO1108" s="59" t="s">
        <v>650</v>
      </c>
      <c r="DP1108" s="59"/>
      <c r="DQ1108" s="59"/>
      <c r="DR1108" s="59"/>
      <c r="DS1108" s="59"/>
      <c r="DT1108" s="59"/>
      <c r="DU1108" s="59"/>
      <c r="DV1108" s="59"/>
      <c r="DW1108" s="59"/>
      <c r="DX1108" s="59"/>
      <c r="DY1108" s="59"/>
      <c r="DZ1108" s="62" t="s">
        <v>102</v>
      </c>
      <c r="EA1108" s="62"/>
      <c r="EB1108" s="62"/>
      <c r="EC1108" s="62"/>
      <c r="ED1108" s="62"/>
      <c r="EE1108" s="62"/>
      <c r="EF1108" s="62"/>
      <c r="EG1108" s="62"/>
      <c r="EH1108" s="62"/>
      <c r="EI1108" s="62"/>
      <c r="EJ1108" s="62"/>
      <c r="EK1108" s="62"/>
      <c r="EL1108" s="62" t="s">
        <v>103</v>
      </c>
      <c r="EM1108" s="62"/>
      <c r="EN1108" s="62"/>
      <c r="EO1108" s="62"/>
      <c r="EP1108" s="62"/>
      <c r="EQ1108" s="62"/>
      <c r="ER1108" s="62"/>
      <c r="ES1108" s="62"/>
      <c r="ET1108" s="62"/>
      <c r="EU1108" s="62"/>
      <c r="EV1108" s="62"/>
      <c r="EW1108" s="62"/>
      <c r="EX1108" s="62"/>
    </row>
    <row r="1109" spans="1:154" s="21" customFormat="1" ht="42" customHeight="1" x14ac:dyDescent="0.2">
      <c r="A1109" s="43" t="s">
        <v>1430</v>
      </c>
      <c r="B1109" s="44"/>
      <c r="C1109" s="44"/>
      <c r="D1109" s="44"/>
      <c r="E1109" s="45"/>
      <c r="F1109" s="76"/>
      <c r="G1109" s="76"/>
      <c r="H1109" s="76"/>
      <c r="I1109" s="76"/>
      <c r="J1109" s="76"/>
      <c r="K1109" s="76"/>
      <c r="L1109" s="76"/>
      <c r="M1109" s="76"/>
      <c r="N1109" s="76"/>
      <c r="O1109" s="58"/>
      <c r="P1109" s="58"/>
      <c r="Q1109" s="58"/>
      <c r="R1109" s="58"/>
      <c r="S1109" s="58"/>
      <c r="T1109" s="58"/>
      <c r="U1109" s="58"/>
      <c r="V1109" s="58"/>
      <c r="W1109" s="58"/>
      <c r="X1109" s="60" t="s">
        <v>344</v>
      </c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 t="s">
        <v>77</v>
      </c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/>
      <c r="AW1109" s="60"/>
      <c r="AX1109" s="60"/>
      <c r="AY1109" s="84" t="s">
        <v>94</v>
      </c>
      <c r="AZ1109" s="84"/>
      <c r="BA1109" s="84"/>
      <c r="BB1109" s="84"/>
      <c r="BC1109" s="84"/>
      <c r="BD1109" s="84"/>
      <c r="BE1109" s="62" t="s">
        <v>95</v>
      </c>
      <c r="BF1109" s="62"/>
      <c r="BG1109" s="62"/>
      <c r="BH1109" s="62"/>
      <c r="BI1109" s="62"/>
      <c r="BJ1109" s="62"/>
      <c r="BK1109" s="62"/>
      <c r="BL1109" s="62"/>
      <c r="BM1109" s="62"/>
      <c r="BN1109" s="62">
        <v>200</v>
      </c>
      <c r="BO1109" s="62"/>
      <c r="BP1109" s="62"/>
      <c r="BQ1109" s="62"/>
      <c r="BR1109" s="62"/>
      <c r="BS1109" s="62"/>
      <c r="BT1109" s="62"/>
      <c r="BU1109" s="62"/>
      <c r="BV1109" s="62"/>
      <c r="BW1109" s="62"/>
      <c r="BX1109" s="62"/>
      <c r="BY1109" s="80">
        <v>71701000</v>
      </c>
      <c r="BZ1109" s="76"/>
      <c r="CA1109" s="76"/>
      <c r="CB1109" s="76"/>
      <c r="CC1109" s="76"/>
      <c r="CD1109" s="76"/>
      <c r="CE1109" s="62" t="s">
        <v>80</v>
      </c>
      <c r="CF1109" s="62"/>
      <c r="CG1109" s="62"/>
      <c r="CH1109" s="62"/>
      <c r="CI1109" s="62"/>
      <c r="CJ1109" s="62"/>
      <c r="CK1109" s="62"/>
      <c r="CL1109" s="62"/>
      <c r="CM1109" s="62"/>
      <c r="CN1109" s="61">
        <v>10288977.6</v>
      </c>
      <c r="CO1109" s="61"/>
      <c r="CP1109" s="61"/>
      <c r="CQ1109" s="61"/>
      <c r="CR1109" s="61"/>
      <c r="CS1109" s="61"/>
      <c r="CT1109" s="61"/>
      <c r="CU1109" s="61"/>
      <c r="CV1109" s="61"/>
      <c r="CW1109" s="61"/>
      <c r="CX1109" s="61"/>
      <c r="CY1109" s="61"/>
      <c r="CZ1109" s="61"/>
      <c r="DA1109" s="61"/>
      <c r="DB1109" s="59" t="s">
        <v>640</v>
      </c>
      <c r="DC1109" s="59"/>
      <c r="DD1109" s="59"/>
      <c r="DE1109" s="59"/>
      <c r="DF1109" s="59"/>
      <c r="DG1109" s="59"/>
      <c r="DH1109" s="59"/>
      <c r="DI1109" s="59"/>
      <c r="DJ1109" s="59"/>
      <c r="DK1109" s="59"/>
      <c r="DL1109" s="59"/>
      <c r="DM1109" s="59"/>
      <c r="DN1109" s="59"/>
      <c r="DO1109" s="59" t="s">
        <v>650</v>
      </c>
      <c r="DP1109" s="59"/>
      <c r="DQ1109" s="59"/>
      <c r="DR1109" s="59"/>
      <c r="DS1109" s="59"/>
      <c r="DT1109" s="59"/>
      <c r="DU1109" s="59"/>
      <c r="DV1109" s="59"/>
      <c r="DW1109" s="59"/>
      <c r="DX1109" s="59"/>
      <c r="DY1109" s="59"/>
      <c r="DZ1109" s="62" t="s">
        <v>102</v>
      </c>
      <c r="EA1109" s="62"/>
      <c r="EB1109" s="62"/>
      <c r="EC1109" s="62"/>
      <c r="ED1109" s="62"/>
      <c r="EE1109" s="62"/>
      <c r="EF1109" s="62"/>
      <c r="EG1109" s="62"/>
      <c r="EH1109" s="62"/>
      <c r="EI1109" s="62"/>
      <c r="EJ1109" s="62"/>
      <c r="EK1109" s="62"/>
      <c r="EL1109" s="62" t="s">
        <v>103</v>
      </c>
      <c r="EM1109" s="62"/>
      <c r="EN1109" s="62"/>
      <c r="EO1109" s="62"/>
      <c r="EP1109" s="62"/>
      <c r="EQ1109" s="62"/>
      <c r="ER1109" s="62"/>
      <c r="ES1109" s="62"/>
      <c r="ET1109" s="62"/>
      <c r="EU1109" s="62"/>
      <c r="EV1109" s="62"/>
      <c r="EW1109" s="62"/>
      <c r="EX1109" s="62"/>
    </row>
    <row r="1110" spans="1:154" s="21" customFormat="1" ht="66.75" customHeight="1" x14ac:dyDescent="0.2">
      <c r="A1110" s="43" t="s">
        <v>1431</v>
      </c>
      <c r="B1110" s="44"/>
      <c r="C1110" s="44"/>
      <c r="D1110" s="44"/>
      <c r="E1110" s="45"/>
      <c r="F1110" s="76"/>
      <c r="G1110" s="76"/>
      <c r="H1110" s="76"/>
      <c r="I1110" s="76"/>
      <c r="J1110" s="76"/>
      <c r="K1110" s="76"/>
      <c r="L1110" s="76"/>
      <c r="M1110" s="76"/>
      <c r="N1110" s="76"/>
      <c r="O1110" s="58"/>
      <c r="P1110" s="58"/>
      <c r="Q1110" s="58"/>
      <c r="R1110" s="58"/>
      <c r="S1110" s="58"/>
      <c r="T1110" s="58"/>
      <c r="U1110" s="58"/>
      <c r="V1110" s="58"/>
      <c r="W1110" s="58"/>
      <c r="X1110" s="60" t="s">
        <v>342</v>
      </c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 t="s">
        <v>77</v>
      </c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/>
      <c r="AX1110" s="60"/>
      <c r="AY1110" s="84" t="s">
        <v>94</v>
      </c>
      <c r="AZ1110" s="84"/>
      <c r="BA1110" s="84"/>
      <c r="BB1110" s="84"/>
      <c r="BC1110" s="84"/>
      <c r="BD1110" s="84"/>
      <c r="BE1110" s="62" t="s">
        <v>95</v>
      </c>
      <c r="BF1110" s="62"/>
      <c r="BG1110" s="62"/>
      <c r="BH1110" s="62"/>
      <c r="BI1110" s="62"/>
      <c r="BJ1110" s="62"/>
      <c r="BK1110" s="62"/>
      <c r="BL1110" s="62"/>
      <c r="BM1110" s="62"/>
      <c r="BN1110" s="62">
        <v>12</v>
      </c>
      <c r="BO1110" s="62"/>
      <c r="BP1110" s="62"/>
      <c r="BQ1110" s="62"/>
      <c r="BR1110" s="62"/>
      <c r="BS1110" s="62"/>
      <c r="BT1110" s="62"/>
      <c r="BU1110" s="62"/>
      <c r="BV1110" s="62"/>
      <c r="BW1110" s="62"/>
      <c r="BX1110" s="62"/>
      <c r="BY1110" s="80">
        <v>71701000</v>
      </c>
      <c r="BZ1110" s="76"/>
      <c r="CA1110" s="76"/>
      <c r="CB1110" s="76"/>
      <c r="CC1110" s="76"/>
      <c r="CD1110" s="76"/>
      <c r="CE1110" s="62" t="s">
        <v>80</v>
      </c>
      <c r="CF1110" s="62"/>
      <c r="CG1110" s="62"/>
      <c r="CH1110" s="62"/>
      <c r="CI1110" s="62"/>
      <c r="CJ1110" s="62"/>
      <c r="CK1110" s="62"/>
      <c r="CL1110" s="62"/>
      <c r="CM1110" s="62"/>
      <c r="CN1110" s="61">
        <v>3506659.1999999997</v>
      </c>
      <c r="CO1110" s="61"/>
      <c r="CP1110" s="61"/>
      <c r="CQ1110" s="61"/>
      <c r="CR1110" s="61"/>
      <c r="CS1110" s="61"/>
      <c r="CT1110" s="61"/>
      <c r="CU1110" s="61"/>
      <c r="CV1110" s="61"/>
      <c r="CW1110" s="61"/>
      <c r="CX1110" s="61"/>
      <c r="CY1110" s="61"/>
      <c r="CZ1110" s="61"/>
      <c r="DA1110" s="61"/>
      <c r="DB1110" s="59" t="s">
        <v>640</v>
      </c>
      <c r="DC1110" s="59"/>
      <c r="DD1110" s="59"/>
      <c r="DE1110" s="59"/>
      <c r="DF1110" s="59"/>
      <c r="DG1110" s="59"/>
      <c r="DH1110" s="59"/>
      <c r="DI1110" s="59"/>
      <c r="DJ1110" s="59"/>
      <c r="DK1110" s="59"/>
      <c r="DL1110" s="59"/>
      <c r="DM1110" s="59"/>
      <c r="DN1110" s="59"/>
      <c r="DO1110" s="59" t="s">
        <v>650</v>
      </c>
      <c r="DP1110" s="59"/>
      <c r="DQ1110" s="59"/>
      <c r="DR1110" s="59"/>
      <c r="DS1110" s="59"/>
      <c r="DT1110" s="59"/>
      <c r="DU1110" s="59"/>
      <c r="DV1110" s="59"/>
      <c r="DW1110" s="59"/>
      <c r="DX1110" s="59"/>
      <c r="DY1110" s="59"/>
      <c r="DZ1110" s="62" t="s">
        <v>102</v>
      </c>
      <c r="EA1110" s="62"/>
      <c r="EB1110" s="62"/>
      <c r="EC1110" s="62"/>
      <c r="ED1110" s="62"/>
      <c r="EE1110" s="62"/>
      <c r="EF1110" s="62"/>
      <c r="EG1110" s="62"/>
      <c r="EH1110" s="62"/>
      <c r="EI1110" s="62"/>
      <c r="EJ1110" s="62"/>
      <c r="EK1110" s="62"/>
      <c r="EL1110" s="62" t="s">
        <v>103</v>
      </c>
      <c r="EM1110" s="62"/>
      <c r="EN1110" s="62"/>
      <c r="EO1110" s="62"/>
      <c r="EP1110" s="62"/>
      <c r="EQ1110" s="62"/>
      <c r="ER1110" s="62"/>
      <c r="ES1110" s="62"/>
      <c r="ET1110" s="62"/>
      <c r="EU1110" s="62"/>
      <c r="EV1110" s="62"/>
      <c r="EW1110" s="62"/>
      <c r="EX1110" s="62"/>
    </row>
    <row r="1111" spans="1:154" s="21" customFormat="1" ht="42" customHeight="1" x14ac:dyDescent="0.2">
      <c r="A1111" s="43" t="s">
        <v>1432</v>
      </c>
      <c r="B1111" s="44"/>
      <c r="C1111" s="44"/>
      <c r="D1111" s="44"/>
      <c r="E1111" s="45"/>
      <c r="F1111" s="76"/>
      <c r="G1111" s="76"/>
      <c r="H1111" s="76"/>
      <c r="I1111" s="76"/>
      <c r="J1111" s="76"/>
      <c r="K1111" s="76"/>
      <c r="L1111" s="76"/>
      <c r="M1111" s="76"/>
      <c r="N1111" s="76"/>
      <c r="O1111" s="58"/>
      <c r="P1111" s="58"/>
      <c r="Q1111" s="58"/>
      <c r="R1111" s="58"/>
      <c r="S1111" s="58"/>
      <c r="T1111" s="58"/>
      <c r="U1111" s="58"/>
      <c r="V1111" s="58"/>
      <c r="W1111" s="58"/>
      <c r="X1111" s="60" t="s">
        <v>342</v>
      </c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 t="s">
        <v>77</v>
      </c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/>
      <c r="AX1111" s="60"/>
      <c r="AY1111" s="84" t="s">
        <v>94</v>
      </c>
      <c r="AZ1111" s="84"/>
      <c r="BA1111" s="84"/>
      <c r="BB1111" s="84"/>
      <c r="BC1111" s="84"/>
      <c r="BD1111" s="84"/>
      <c r="BE1111" s="62" t="s">
        <v>95</v>
      </c>
      <c r="BF1111" s="62"/>
      <c r="BG1111" s="62"/>
      <c r="BH1111" s="62"/>
      <c r="BI1111" s="62"/>
      <c r="BJ1111" s="62"/>
      <c r="BK1111" s="62"/>
      <c r="BL1111" s="62"/>
      <c r="BM1111" s="62"/>
      <c r="BN1111" s="62">
        <v>6</v>
      </c>
      <c r="BO1111" s="62"/>
      <c r="BP1111" s="62"/>
      <c r="BQ1111" s="62"/>
      <c r="BR1111" s="62"/>
      <c r="BS1111" s="62"/>
      <c r="BT1111" s="62"/>
      <c r="BU1111" s="62"/>
      <c r="BV1111" s="62"/>
      <c r="BW1111" s="62"/>
      <c r="BX1111" s="62"/>
      <c r="BY1111" s="80">
        <v>71701000</v>
      </c>
      <c r="BZ1111" s="76"/>
      <c r="CA1111" s="76"/>
      <c r="CB1111" s="76"/>
      <c r="CC1111" s="76"/>
      <c r="CD1111" s="76"/>
      <c r="CE1111" s="62" t="s">
        <v>80</v>
      </c>
      <c r="CF1111" s="62"/>
      <c r="CG1111" s="62"/>
      <c r="CH1111" s="62"/>
      <c r="CI1111" s="62"/>
      <c r="CJ1111" s="62"/>
      <c r="CK1111" s="62"/>
      <c r="CL1111" s="62"/>
      <c r="CM1111" s="62"/>
      <c r="CN1111" s="61">
        <v>1574118.8639999998</v>
      </c>
      <c r="CO1111" s="61"/>
      <c r="CP1111" s="61"/>
      <c r="CQ1111" s="61"/>
      <c r="CR1111" s="61"/>
      <c r="CS1111" s="61"/>
      <c r="CT1111" s="61"/>
      <c r="CU1111" s="61"/>
      <c r="CV1111" s="61"/>
      <c r="CW1111" s="61"/>
      <c r="CX1111" s="61"/>
      <c r="CY1111" s="61"/>
      <c r="CZ1111" s="61"/>
      <c r="DA1111" s="61"/>
      <c r="DB1111" s="59" t="s">
        <v>640</v>
      </c>
      <c r="DC1111" s="59"/>
      <c r="DD1111" s="59"/>
      <c r="DE1111" s="59"/>
      <c r="DF1111" s="59"/>
      <c r="DG1111" s="59"/>
      <c r="DH1111" s="59"/>
      <c r="DI1111" s="59"/>
      <c r="DJ1111" s="59"/>
      <c r="DK1111" s="59"/>
      <c r="DL1111" s="59"/>
      <c r="DM1111" s="59"/>
      <c r="DN1111" s="59"/>
      <c r="DO1111" s="59" t="s">
        <v>650</v>
      </c>
      <c r="DP1111" s="59"/>
      <c r="DQ1111" s="59"/>
      <c r="DR1111" s="59"/>
      <c r="DS1111" s="59"/>
      <c r="DT1111" s="59"/>
      <c r="DU1111" s="59"/>
      <c r="DV1111" s="59"/>
      <c r="DW1111" s="59"/>
      <c r="DX1111" s="59"/>
      <c r="DY1111" s="59"/>
      <c r="DZ1111" s="62" t="s">
        <v>86</v>
      </c>
      <c r="EA1111" s="62"/>
      <c r="EB1111" s="62"/>
      <c r="EC1111" s="62"/>
      <c r="ED1111" s="62"/>
      <c r="EE1111" s="62"/>
      <c r="EF1111" s="62"/>
      <c r="EG1111" s="62"/>
      <c r="EH1111" s="62"/>
      <c r="EI1111" s="62"/>
      <c r="EJ1111" s="62"/>
      <c r="EK1111" s="62"/>
      <c r="EL1111" s="62" t="s">
        <v>84</v>
      </c>
      <c r="EM1111" s="62"/>
      <c r="EN1111" s="62"/>
      <c r="EO1111" s="62"/>
      <c r="EP1111" s="62"/>
      <c r="EQ1111" s="62"/>
      <c r="ER1111" s="62"/>
      <c r="ES1111" s="62"/>
      <c r="ET1111" s="62"/>
      <c r="EU1111" s="62"/>
      <c r="EV1111" s="62"/>
      <c r="EW1111" s="62"/>
      <c r="EX1111" s="62"/>
    </row>
    <row r="1112" spans="1:154" s="21" customFormat="1" ht="42" customHeight="1" x14ac:dyDescent="0.2">
      <c r="A1112" s="43" t="s">
        <v>1433</v>
      </c>
      <c r="B1112" s="44"/>
      <c r="C1112" s="44"/>
      <c r="D1112" s="44"/>
      <c r="E1112" s="45"/>
      <c r="F1112" s="76"/>
      <c r="G1112" s="76"/>
      <c r="H1112" s="76"/>
      <c r="I1112" s="76"/>
      <c r="J1112" s="76"/>
      <c r="K1112" s="76"/>
      <c r="L1112" s="76"/>
      <c r="M1112" s="76"/>
      <c r="N1112" s="76"/>
      <c r="O1112" s="58"/>
      <c r="P1112" s="58"/>
      <c r="Q1112" s="58"/>
      <c r="R1112" s="58"/>
      <c r="S1112" s="58"/>
      <c r="T1112" s="58"/>
      <c r="U1112" s="58"/>
      <c r="V1112" s="58"/>
      <c r="W1112" s="58"/>
      <c r="X1112" s="60" t="s">
        <v>299</v>
      </c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 t="s">
        <v>77</v>
      </c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/>
      <c r="AX1112" s="60"/>
      <c r="AY1112" s="84" t="s">
        <v>94</v>
      </c>
      <c r="AZ1112" s="84"/>
      <c r="BA1112" s="84"/>
      <c r="BB1112" s="84"/>
      <c r="BC1112" s="84"/>
      <c r="BD1112" s="84"/>
      <c r="BE1112" s="62" t="s">
        <v>95</v>
      </c>
      <c r="BF1112" s="62"/>
      <c r="BG1112" s="62"/>
      <c r="BH1112" s="62"/>
      <c r="BI1112" s="62"/>
      <c r="BJ1112" s="62"/>
      <c r="BK1112" s="62"/>
      <c r="BL1112" s="62"/>
      <c r="BM1112" s="62"/>
      <c r="BN1112" s="62">
        <v>55</v>
      </c>
      <c r="BO1112" s="62"/>
      <c r="BP1112" s="62"/>
      <c r="BQ1112" s="62"/>
      <c r="BR1112" s="62"/>
      <c r="BS1112" s="62"/>
      <c r="BT1112" s="62"/>
      <c r="BU1112" s="62"/>
      <c r="BV1112" s="62"/>
      <c r="BW1112" s="62"/>
      <c r="BX1112" s="62"/>
      <c r="BY1112" s="80">
        <v>71701000</v>
      </c>
      <c r="BZ1112" s="76"/>
      <c r="CA1112" s="76"/>
      <c r="CB1112" s="76"/>
      <c r="CC1112" s="76"/>
      <c r="CD1112" s="76"/>
      <c r="CE1112" s="62" t="s">
        <v>80</v>
      </c>
      <c r="CF1112" s="62"/>
      <c r="CG1112" s="62"/>
      <c r="CH1112" s="62"/>
      <c r="CI1112" s="62"/>
      <c r="CJ1112" s="62"/>
      <c r="CK1112" s="62"/>
      <c r="CL1112" s="62"/>
      <c r="CM1112" s="62"/>
      <c r="CN1112" s="61">
        <v>582098.88</v>
      </c>
      <c r="CO1112" s="61"/>
      <c r="CP1112" s="61"/>
      <c r="CQ1112" s="61"/>
      <c r="CR1112" s="61"/>
      <c r="CS1112" s="61"/>
      <c r="CT1112" s="61"/>
      <c r="CU1112" s="61"/>
      <c r="CV1112" s="61"/>
      <c r="CW1112" s="61"/>
      <c r="CX1112" s="61"/>
      <c r="CY1112" s="61"/>
      <c r="CZ1112" s="61"/>
      <c r="DA1112" s="61"/>
      <c r="DB1112" s="59" t="s">
        <v>640</v>
      </c>
      <c r="DC1112" s="59"/>
      <c r="DD1112" s="59"/>
      <c r="DE1112" s="59"/>
      <c r="DF1112" s="59"/>
      <c r="DG1112" s="59"/>
      <c r="DH1112" s="59"/>
      <c r="DI1112" s="59"/>
      <c r="DJ1112" s="59"/>
      <c r="DK1112" s="59"/>
      <c r="DL1112" s="59"/>
      <c r="DM1112" s="59"/>
      <c r="DN1112" s="59"/>
      <c r="DO1112" s="59" t="s">
        <v>650</v>
      </c>
      <c r="DP1112" s="59"/>
      <c r="DQ1112" s="59"/>
      <c r="DR1112" s="59"/>
      <c r="DS1112" s="59"/>
      <c r="DT1112" s="59"/>
      <c r="DU1112" s="59"/>
      <c r="DV1112" s="59"/>
      <c r="DW1112" s="59"/>
      <c r="DX1112" s="59"/>
      <c r="DY1112" s="59"/>
      <c r="DZ1112" s="62" t="s">
        <v>86</v>
      </c>
      <c r="EA1112" s="62"/>
      <c r="EB1112" s="62"/>
      <c r="EC1112" s="62"/>
      <c r="ED1112" s="62"/>
      <c r="EE1112" s="62"/>
      <c r="EF1112" s="62"/>
      <c r="EG1112" s="62"/>
      <c r="EH1112" s="62"/>
      <c r="EI1112" s="62"/>
      <c r="EJ1112" s="62"/>
      <c r="EK1112" s="62"/>
      <c r="EL1112" s="62" t="s">
        <v>84</v>
      </c>
      <c r="EM1112" s="62"/>
      <c r="EN1112" s="62"/>
      <c r="EO1112" s="62"/>
      <c r="EP1112" s="62"/>
      <c r="EQ1112" s="62"/>
      <c r="ER1112" s="62"/>
      <c r="ES1112" s="62"/>
      <c r="ET1112" s="62"/>
      <c r="EU1112" s="62"/>
      <c r="EV1112" s="62"/>
      <c r="EW1112" s="62"/>
      <c r="EX1112" s="62"/>
    </row>
    <row r="1113" spans="1:154" s="21" customFormat="1" ht="55.5" customHeight="1" x14ac:dyDescent="0.2">
      <c r="A1113" s="43" t="s">
        <v>1434</v>
      </c>
      <c r="B1113" s="44"/>
      <c r="C1113" s="44"/>
      <c r="D1113" s="44"/>
      <c r="E1113" s="45"/>
      <c r="F1113" s="76"/>
      <c r="G1113" s="76"/>
      <c r="H1113" s="76"/>
      <c r="I1113" s="76"/>
      <c r="J1113" s="76"/>
      <c r="K1113" s="76"/>
      <c r="L1113" s="76"/>
      <c r="M1113" s="76"/>
      <c r="N1113" s="76"/>
      <c r="O1113" s="58"/>
      <c r="P1113" s="58"/>
      <c r="Q1113" s="58"/>
      <c r="R1113" s="58"/>
      <c r="S1113" s="58"/>
      <c r="T1113" s="58"/>
      <c r="U1113" s="58"/>
      <c r="V1113" s="58"/>
      <c r="W1113" s="58"/>
      <c r="X1113" s="60" t="s">
        <v>350</v>
      </c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 t="s">
        <v>77</v>
      </c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/>
      <c r="AX1113" s="60"/>
      <c r="AY1113" s="84" t="s">
        <v>78</v>
      </c>
      <c r="AZ1113" s="84"/>
      <c r="BA1113" s="84"/>
      <c r="BB1113" s="84"/>
      <c r="BC1113" s="84"/>
      <c r="BD1113" s="84"/>
      <c r="BE1113" s="62" t="s">
        <v>79</v>
      </c>
      <c r="BF1113" s="62"/>
      <c r="BG1113" s="62"/>
      <c r="BH1113" s="62"/>
      <c r="BI1113" s="62"/>
      <c r="BJ1113" s="62"/>
      <c r="BK1113" s="62"/>
      <c r="BL1113" s="62"/>
      <c r="BM1113" s="62"/>
      <c r="BN1113" s="62">
        <v>3762</v>
      </c>
      <c r="BO1113" s="62"/>
      <c r="BP1113" s="62"/>
      <c r="BQ1113" s="62"/>
      <c r="BR1113" s="62"/>
      <c r="BS1113" s="62"/>
      <c r="BT1113" s="62"/>
      <c r="BU1113" s="62"/>
      <c r="BV1113" s="62"/>
      <c r="BW1113" s="62"/>
      <c r="BX1113" s="62"/>
      <c r="BY1113" s="80">
        <v>71701000</v>
      </c>
      <c r="BZ1113" s="76"/>
      <c r="CA1113" s="76"/>
      <c r="CB1113" s="76"/>
      <c r="CC1113" s="76"/>
      <c r="CD1113" s="76"/>
      <c r="CE1113" s="62" t="s">
        <v>80</v>
      </c>
      <c r="CF1113" s="62"/>
      <c r="CG1113" s="62"/>
      <c r="CH1113" s="62"/>
      <c r="CI1113" s="62"/>
      <c r="CJ1113" s="62"/>
      <c r="CK1113" s="62"/>
      <c r="CL1113" s="62"/>
      <c r="CM1113" s="62"/>
      <c r="CN1113" s="61">
        <v>22634995.151999999</v>
      </c>
      <c r="CO1113" s="61"/>
      <c r="CP1113" s="61"/>
      <c r="CQ1113" s="61"/>
      <c r="CR1113" s="61"/>
      <c r="CS1113" s="61"/>
      <c r="CT1113" s="61"/>
      <c r="CU1113" s="61"/>
      <c r="CV1113" s="61"/>
      <c r="CW1113" s="61"/>
      <c r="CX1113" s="61"/>
      <c r="CY1113" s="61"/>
      <c r="CZ1113" s="61"/>
      <c r="DA1113" s="61"/>
      <c r="DB1113" s="59" t="s">
        <v>640</v>
      </c>
      <c r="DC1113" s="59"/>
      <c r="DD1113" s="59"/>
      <c r="DE1113" s="59"/>
      <c r="DF1113" s="59"/>
      <c r="DG1113" s="59"/>
      <c r="DH1113" s="59"/>
      <c r="DI1113" s="59"/>
      <c r="DJ1113" s="59"/>
      <c r="DK1113" s="59"/>
      <c r="DL1113" s="59"/>
      <c r="DM1113" s="59"/>
      <c r="DN1113" s="59"/>
      <c r="DO1113" s="59" t="s">
        <v>650</v>
      </c>
      <c r="DP1113" s="59"/>
      <c r="DQ1113" s="59"/>
      <c r="DR1113" s="59"/>
      <c r="DS1113" s="59"/>
      <c r="DT1113" s="59"/>
      <c r="DU1113" s="59"/>
      <c r="DV1113" s="59"/>
      <c r="DW1113" s="59"/>
      <c r="DX1113" s="59"/>
      <c r="DY1113" s="59"/>
      <c r="DZ1113" s="62" t="s">
        <v>102</v>
      </c>
      <c r="EA1113" s="62"/>
      <c r="EB1113" s="62"/>
      <c r="EC1113" s="62"/>
      <c r="ED1113" s="62"/>
      <c r="EE1113" s="62"/>
      <c r="EF1113" s="62"/>
      <c r="EG1113" s="62"/>
      <c r="EH1113" s="62"/>
      <c r="EI1113" s="62"/>
      <c r="EJ1113" s="62"/>
      <c r="EK1113" s="62"/>
      <c r="EL1113" s="62" t="s">
        <v>103</v>
      </c>
      <c r="EM1113" s="62"/>
      <c r="EN1113" s="62"/>
      <c r="EO1113" s="62"/>
      <c r="EP1113" s="62"/>
      <c r="EQ1113" s="62"/>
      <c r="ER1113" s="62"/>
      <c r="ES1113" s="62"/>
      <c r="ET1113" s="62"/>
      <c r="EU1113" s="62"/>
      <c r="EV1113" s="62"/>
      <c r="EW1113" s="62"/>
      <c r="EX1113" s="62"/>
    </row>
    <row r="1114" spans="1:154" s="21" customFormat="1" ht="39" customHeight="1" x14ac:dyDescent="0.2">
      <c r="A1114" s="43" t="s">
        <v>1435</v>
      </c>
      <c r="B1114" s="44"/>
      <c r="C1114" s="44"/>
      <c r="D1114" s="44"/>
      <c r="E1114" s="45"/>
      <c r="F1114" s="76"/>
      <c r="G1114" s="76"/>
      <c r="H1114" s="76"/>
      <c r="I1114" s="76"/>
      <c r="J1114" s="76"/>
      <c r="K1114" s="76"/>
      <c r="L1114" s="76"/>
      <c r="M1114" s="76"/>
      <c r="N1114" s="76"/>
      <c r="O1114" s="58"/>
      <c r="P1114" s="58"/>
      <c r="Q1114" s="58"/>
      <c r="R1114" s="58"/>
      <c r="S1114" s="58"/>
      <c r="T1114" s="58"/>
      <c r="U1114" s="58"/>
      <c r="V1114" s="58"/>
      <c r="W1114" s="58"/>
      <c r="X1114" s="60" t="s">
        <v>352</v>
      </c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 t="s">
        <v>77</v>
      </c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/>
      <c r="AX1114" s="60"/>
      <c r="AY1114" s="84" t="s">
        <v>94</v>
      </c>
      <c r="AZ1114" s="84"/>
      <c r="BA1114" s="84"/>
      <c r="BB1114" s="84"/>
      <c r="BC1114" s="84"/>
      <c r="BD1114" s="84"/>
      <c r="BE1114" s="62" t="s">
        <v>95</v>
      </c>
      <c r="BF1114" s="62"/>
      <c r="BG1114" s="62"/>
      <c r="BH1114" s="62"/>
      <c r="BI1114" s="62"/>
      <c r="BJ1114" s="62"/>
      <c r="BK1114" s="62"/>
      <c r="BL1114" s="62"/>
      <c r="BM1114" s="62"/>
      <c r="BN1114" s="62">
        <v>900</v>
      </c>
      <c r="BO1114" s="62"/>
      <c r="BP1114" s="62"/>
      <c r="BQ1114" s="62"/>
      <c r="BR1114" s="62"/>
      <c r="BS1114" s="62"/>
      <c r="BT1114" s="62"/>
      <c r="BU1114" s="62"/>
      <c r="BV1114" s="62"/>
      <c r="BW1114" s="62"/>
      <c r="BX1114" s="62"/>
      <c r="BY1114" s="80">
        <v>71701000</v>
      </c>
      <c r="BZ1114" s="76"/>
      <c r="CA1114" s="76"/>
      <c r="CB1114" s="76"/>
      <c r="CC1114" s="76"/>
      <c r="CD1114" s="76"/>
      <c r="CE1114" s="62" t="s">
        <v>80</v>
      </c>
      <c r="CF1114" s="62"/>
      <c r="CG1114" s="62"/>
      <c r="CH1114" s="62"/>
      <c r="CI1114" s="62"/>
      <c r="CJ1114" s="62"/>
      <c r="CK1114" s="62"/>
      <c r="CL1114" s="62"/>
      <c r="CM1114" s="62"/>
      <c r="CN1114" s="61">
        <v>3620426.4</v>
      </c>
      <c r="CO1114" s="61"/>
      <c r="CP1114" s="61"/>
      <c r="CQ1114" s="61"/>
      <c r="CR1114" s="61"/>
      <c r="CS1114" s="61"/>
      <c r="CT1114" s="61"/>
      <c r="CU1114" s="61"/>
      <c r="CV1114" s="61"/>
      <c r="CW1114" s="61"/>
      <c r="CX1114" s="61"/>
      <c r="CY1114" s="61"/>
      <c r="CZ1114" s="61"/>
      <c r="DA1114" s="61"/>
      <c r="DB1114" s="59" t="s">
        <v>640</v>
      </c>
      <c r="DC1114" s="59"/>
      <c r="DD1114" s="59"/>
      <c r="DE1114" s="59"/>
      <c r="DF1114" s="59"/>
      <c r="DG1114" s="59"/>
      <c r="DH1114" s="59"/>
      <c r="DI1114" s="59"/>
      <c r="DJ1114" s="59"/>
      <c r="DK1114" s="59"/>
      <c r="DL1114" s="59"/>
      <c r="DM1114" s="59"/>
      <c r="DN1114" s="59"/>
      <c r="DO1114" s="59" t="s">
        <v>650</v>
      </c>
      <c r="DP1114" s="59"/>
      <c r="DQ1114" s="59"/>
      <c r="DR1114" s="59"/>
      <c r="DS1114" s="59"/>
      <c r="DT1114" s="59"/>
      <c r="DU1114" s="59"/>
      <c r="DV1114" s="59"/>
      <c r="DW1114" s="59"/>
      <c r="DX1114" s="59"/>
      <c r="DY1114" s="59"/>
      <c r="DZ1114" s="62" t="s">
        <v>86</v>
      </c>
      <c r="EA1114" s="62"/>
      <c r="EB1114" s="62"/>
      <c r="EC1114" s="62"/>
      <c r="ED1114" s="62"/>
      <c r="EE1114" s="62"/>
      <c r="EF1114" s="62"/>
      <c r="EG1114" s="62"/>
      <c r="EH1114" s="62"/>
      <c r="EI1114" s="62"/>
      <c r="EJ1114" s="62"/>
      <c r="EK1114" s="62"/>
      <c r="EL1114" s="62" t="s">
        <v>84</v>
      </c>
      <c r="EM1114" s="62"/>
      <c r="EN1114" s="62"/>
      <c r="EO1114" s="62"/>
      <c r="EP1114" s="62"/>
      <c r="EQ1114" s="62"/>
      <c r="ER1114" s="62"/>
      <c r="ES1114" s="62"/>
      <c r="ET1114" s="62"/>
      <c r="EU1114" s="62"/>
      <c r="EV1114" s="62"/>
      <c r="EW1114" s="62"/>
      <c r="EX1114" s="62"/>
    </row>
    <row r="1115" spans="1:154" s="21" customFormat="1" ht="45" customHeight="1" x14ac:dyDescent="0.2">
      <c r="A1115" s="43" t="s">
        <v>1436</v>
      </c>
      <c r="B1115" s="44"/>
      <c r="C1115" s="44"/>
      <c r="D1115" s="44"/>
      <c r="E1115" s="45"/>
      <c r="F1115" s="76"/>
      <c r="G1115" s="76"/>
      <c r="H1115" s="76"/>
      <c r="I1115" s="76"/>
      <c r="J1115" s="76"/>
      <c r="K1115" s="76"/>
      <c r="L1115" s="76"/>
      <c r="M1115" s="76"/>
      <c r="N1115" s="76"/>
      <c r="O1115" s="58"/>
      <c r="P1115" s="58"/>
      <c r="Q1115" s="58"/>
      <c r="R1115" s="58"/>
      <c r="S1115" s="58"/>
      <c r="T1115" s="58"/>
      <c r="U1115" s="58"/>
      <c r="V1115" s="58"/>
      <c r="W1115" s="58"/>
      <c r="X1115" s="60" t="s">
        <v>354</v>
      </c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 t="s">
        <v>77</v>
      </c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/>
      <c r="AX1115" s="60"/>
      <c r="AY1115" s="84" t="s">
        <v>94</v>
      </c>
      <c r="AZ1115" s="84"/>
      <c r="BA1115" s="84"/>
      <c r="BB1115" s="84"/>
      <c r="BC1115" s="84"/>
      <c r="BD1115" s="84"/>
      <c r="BE1115" s="62" t="s">
        <v>95</v>
      </c>
      <c r="BF1115" s="62"/>
      <c r="BG1115" s="62"/>
      <c r="BH1115" s="62"/>
      <c r="BI1115" s="62"/>
      <c r="BJ1115" s="62"/>
      <c r="BK1115" s="62"/>
      <c r="BL1115" s="62"/>
      <c r="BM1115" s="62"/>
      <c r="BN1115" s="62">
        <v>2862</v>
      </c>
      <c r="BO1115" s="62"/>
      <c r="BP1115" s="62"/>
      <c r="BQ1115" s="62"/>
      <c r="BR1115" s="62"/>
      <c r="BS1115" s="62"/>
      <c r="BT1115" s="62"/>
      <c r="BU1115" s="62"/>
      <c r="BV1115" s="62"/>
      <c r="BW1115" s="62"/>
      <c r="BX1115" s="62"/>
      <c r="BY1115" s="80">
        <v>71701000</v>
      </c>
      <c r="BZ1115" s="76"/>
      <c r="CA1115" s="76"/>
      <c r="CB1115" s="76"/>
      <c r="CC1115" s="76"/>
      <c r="CD1115" s="76"/>
      <c r="CE1115" s="62" t="s">
        <v>80</v>
      </c>
      <c r="CF1115" s="62"/>
      <c r="CG1115" s="62"/>
      <c r="CH1115" s="62"/>
      <c r="CI1115" s="62"/>
      <c r="CJ1115" s="62"/>
      <c r="CK1115" s="62"/>
      <c r="CL1115" s="62"/>
      <c r="CM1115" s="62"/>
      <c r="CN1115" s="61">
        <v>7957596.2400000002</v>
      </c>
      <c r="CO1115" s="61"/>
      <c r="CP1115" s="61"/>
      <c r="CQ1115" s="61"/>
      <c r="CR1115" s="61"/>
      <c r="CS1115" s="61"/>
      <c r="CT1115" s="61"/>
      <c r="CU1115" s="61"/>
      <c r="CV1115" s="61"/>
      <c r="CW1115" s="61"/>
      <c r="CX1115" s="61"/>
      <c r="CY1115" s="61"/>
      <c r="CZ1115" s="61"/>
      <c r="DA1115" s="61"/>
      <c r="DB1115" s="59" t="s">
        <v>640</v>
      </c>
      <c r="DC1115" s="59"/>
      <c r="DD1115" s="59"/>
      <c r="DE1115" s="59"/>
      <c r="DF1115" s="59"/>
      <c r="DG1115" s="59"/>
      <c r="DH1115" s="59"/>
      <c r="DI1115" s="59"/>
      <c r="DJ1115" s="59"/>
      <c r="DK1115" s="59"/>
      <c r="DL1115" s="59"/>
      <c r="DM1115" s="59"/>
      <c r="DN1115" s="59"/>
      <c r="DO1115" s="59" t="s">
        <v>650</v>
      </c>
      <c r="DP1115" s="59"/>
      <c r="DQ1115" s="59"/>
      <c r="DR1115" s="59"/>
      <c r="DS1115" s="59"/>
      <c r="DT1115" s="59"/>
      <c r="DU1115" s="59"/>
      <c r="DV1115" s="59"/>
      <c r="DW1115" s="59"/>
      <c r="DX1115" s="59"/>
      <c r="DY1115" s="59"/>
      <c r="DZ1115" s="62" t="s">
        <v>102</v>
      </c>
      <c r="EA1115" s="62"/>
      <c r="EB1115" s="62"/>
      <c r="EC1115" s="62"/>
      <c r="ED1115" s="62"/>
      <c r="EE1115" s="62"/>
      <c r="EF1115" s="62"/>
      <c r="EG1115" s="62"/>
      <c r="EH1115" s="62"/>
      <c r="EI1115" s="62"/>
      <c r="EJ1115" s="62"/>
      <c r="EK1115" s="62"/>
      <c r="EL1115" s="62" t="s">
        <v>103</v>
      </c>
      <c r="EM1115" s="62"/>
      <c r="EN1115" s="62"/>
      <c r="EO1115" s="62"/>
      <c r="EP1115" s="62"/>
      <c r="EQ1115" s="62"/>
      <c r="ER1115" s="62"/>
      <c r="ES1115" s="62"/>
      <c r="ET1115" s="62"/>
      <c r="EU1115" s="62"/>
      <c r="EV1115" s="62"/>
      <c r="EW1115" s="62"/>
      <c r="EX1115" s="62"/>
    </row>
    <row r="1116" spans="1:154" s="21" customFormat="1" ht="50.25" customHeight="1" x14ac:dyDescent="0.2">
      <c r="A1116" s="43" t="s">
        <v>1437</v>
      </c>
      <c r="B1116" s="44"/>
      <c r="C1116" s="44"/>
      <c r="D1116" s="44"/>
      <c r="E1116" s="45"/>
      <c r="F1116" s="76"/>
      <c r="G1116" s="76"/>
      <c r="H1116" s="76"/>
      <c r="I1116" s="76"/>
      <c r="J1116" s="76"/>
      <c r="K1116" s="76"/>
      <c r="L1116" s="76"/>
      <c r="M1116" s="76"/>
      <c r="N1116" s="76"/>
      <c r="O1116" s="58"/>
      <c r="P1116" s="58"/>
      <c r="Q1116" s="58"/>
      <c r="R1116" s="58"/>
      <c r="S1116" s="58"/>
      <c r="T1116" s="58"/>
      <c r="U1116" s="58"/>
      <c r="V1116" s="58"/>
      <c r="W1116" s="58"/>
      <c r="X1116" s="60" t="s">
        <v>356</v>
      </c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 t="s">
        <v>77</v>
      </c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/>
      <c r="AX1116" s="60"/>
      <c r="AY1116" s="84" t="s">
        <v>94</v>
      </c>
      <c r="AZ1116" s="84"/>
      <c r="BA1116" s="84"/>
      <c r="BB1116" s="84"/>
      <c r="BC1116" s="84"/>
      <c r="BD1116" s="84"/>
      <c r="BE1116" s="62" t="s">
        <v>95</v>
      </c>
      <c r="BF1116" s="62"/>
      <c r="BG1116" s="62"/>
      <c r="BH1116" s="62"/>
      <c r="BI1116" s="62"/>
      <c r="BJ1116" s="62"/>
      <c r="BK1116" s="62"/>
      <c r="BL1116" s="62"/>
      <c r="BM1116" s="62"/>
      <c r="BN1116" s="62">
        <v>41471</v>
      </c>
      <c r="BO1116" s="62"/>
      <c r="BP1116" s="62"/>
      <c r="BQ1116" s="62"/>
      <c r="BR1116" s="62"/>
      <c r="BS1116" s="62"/>
      <c r="BT1116" s="62"/>
      <c r="BU1116" s="62"/>
      <c r="BV1116" s="62"/>
      <c r="BW1116" s="62"/>
      <c r="BX1116" s="62"/>
      <c r="BY1116" s="80">
        <v>71701000</v>
      </c>
      <c r="BZ1116" s="76"/>
      <c r="CA1116" s="76"/>
      <c r="CB1116" s="76"/>
      <c r="CC1116" s="76"/>
      <c r="CD1116" s="76"/>
      <c r="CE1116" s="62" t="s">
        <v>80</v>
      </c>
      <c r="CF1116" s="62"/>
      <c r="CG1116" s="62"/>
      <c r="CH1116" s="62"/>
      <c r="CI1116" s="62"/>
      <c r="CJ1116" s="62"/>
      <c r="CK1116" s="62"/>
      <c r="CL1116" s="62"/>
      <c r="CM1116" s="62"/>
      <c r="CN1116" s="61">
        <v>30275731.728</v>
      </c>
      <c r="CO1116" s="61"/>
      <c r="CP1116" s="61"/>
      <c r="CQ1116" s="61"/>
      <c r="CR1116" s="61"/>
      <c r="CS1116" s="61"/>
      <c r="CT1116" s="61"/>
      <c r="CU1116" s="61"/>
      <c r="CV1116" s="61"/>
      <c r="CW1116" s="61"/>
      <c r="CX1116" s="61"/>
      <c r="CY1116" s="61"/>
      <c r="CZ1116" s="61"/>
      <c r="DA1116" s="61"/>
      <c r="DB1116" s="59" t="s">
        <v>640</v>
      </c>
      <c r="DC1116" s="59"/>
      <c r="DD1116" s="59"/>
      <c r="DE1116" s="59"/>
      <c r="DF1116" s="59"/>
      <c r="DG1116" s="59"/>
      <c r="DH1116" s="59"/>
      <c r="DI1116" s="59"/>
      <c r="DJ1116" s="59"/>
      <c r="DK1116" s="59"/>
      <c r="DL1116" s="59"/>
      <c r="DM1116" s="59"/>
      <c r="DN1116" s="59"/>
      <c r="DO1116" s="59" t="s">
        <v>650</v>
      </c>
      <c r="DP1116" s="59"/>
      <c r="DQ1116" s="59"/>
      <c r="DR1116" s="59"/>
      <c r="DS1116" s="59"/>
      <c r="DT1116" s="59"/>
      <c r="DU1116" s="59"/>
      <c r="DV1116" s="59"/>
      <c r="DW1116" s="59"/>
      <c r="DX1116" s="59"/>
      <c r="DY1116" s="59"/>
      <c r="DZ1116" s="62" t="s">
        <v>102</v>
      </c>
      <c r="EA1116" s="62"/>
      <c r="EB1116" s="62"/>
      <c r="EC1116" s="62"/>
      <c r="ED1116" s="62"/>
      <c r="EE1116" s="62"/>
      <c r="EF1116" s="62"/>
      <c r="EG1116" s="62"/>
      <c r="EH1116" s="62"/>
      <c r="EI1116" s="62"/>
      <c r="EJ1116" s="62"/>
      <c r="EK1116" s="62"/>
      <c r="EL1116" s="62" t="s">
        <v>103</v>
      </c>
      <c r="EM1116" s="62"/>
      <c r="EN1116" s="62"/>
      <c r="EO1116" s="62"/>
      <c r="EP1116" s="62"/>
      <c r="EQ1116" s="62"/>
      <c r="ER1116" s="62"/>
      <c r="ES1116" s="62"/>
      <c r="ET1116" s="62"/>
      <c r="EU1116" s="62"/>
      <c r="EV1116" s="62"/>
      <c r="EW1116" s="62"/>
      <c r="EX1116" s="62"/>
    </row>
    <row r="1117" spans="1:154" s="21" customFormat="1" ht="39.75" customHeight="1" x14ac:dyDescent="0.2">
      <c r="A1117" s="43" t="s">
        <v>1446</v>
      </c>
      <c r="B1117" s="44"/>
      <c r="C1117" s="44"/>
      <c r="D1117" s="44"/>
      <c r="E1117" s="45"/>
      <c r="F1117" s="76"/>
      <c r="G1117" s="76"/>
      <c r="H1117" s="76"/>
      <c r="I1117" s="76"/>
      <c r="J1117" s="76"/>
      <c r="K1117" s="76"/>
      <c r="L1117" s="76"/>
      <c r="M1117" s="76"/>
      <c r="N1117" s="76"/>
      <c r="O1117" s="58"/>
      <c r="P1117" s="58"/>
      <c r="Q1117" s="58"/>
      <c r="R1117" s="58"/>
      <c r="S1117" s="58"/>
      <c r="T1117" s="58"/>
      <c r="U1117" s="58"/>
      <c r="V1117" s="58"/>
      <c r="W1117" s="58"/>
      <c r="X1117" s="60" t="s">
        <v>125</v>
      </c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 t="s">
        <v>77</v>
      </c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/>
      <c r="AX1117" s="60"/>
      <c r="AY1117" s="84" t="s">
        <v>94</v>
      </c>
      <c r="AZ1117" s="84"/>
      <c r="BA1117" s="84"/>
      <c r="BB1117" s="84"/>
      <c r="BC1117" s="84"/>
      <c r="BD1117" s="84"/>
      <c r="BE1117" s="62" t="s">
        <v>95</v>
      </c>
      <c r="BF1117" s="62"/>
      <c r="BG1117" s="62"/>
      <c r="BH1117" s="62"/>
      <c r="BI1117" s="62"/>
      <c r="BJ1117" s="62"/>
      <c r="BK1117" s="62"/>
      <c r="BL1117" s="62"/>
      <c r="BM1117" s="62"/>
      <c r="BN1117" s="62">
        <v>200</v>
      </c>
      <c r="BO1117" s="62"/>
      <c r="BP1117" s="62"/>
      <c r="BQ1117" s="62"/>
      <c r="BR1117" s="62"/>
      <c r="BS1117" s="62"/>
      <c r="BT1117" s="62"/>
      <c r="BU1117" s="62"/>
      <c r="BV1117" s="62"/>
      <c r="BW1117" s="62"/>
      <c r="BX1117" s="62"/>
      <c r="BY1117" s="80">
        <v>71701000</v>
      </c>
      <c r="BZ1117" s="76"/>
      <c r="CA1117" s="76"/>
      <c r="CB1117" s="76"/>
      <c r="CC1117" s="76"/>
      <c r="CD1117" s="76"/>
      <c r="CE1117" s="62" t="s">
        <v>80</v>
      </c>
      <c r="CF1117" s="62"/>
      <c r="CG1117" s="62"/>
      <c r="CH1117" s="62"/>
      <c r="CI1117" s="62"/>
      <c r="CJ1117" s="62"/>
      <c r="CK1117" s="62"/>
      <c r="CL1117" s="62"/>
      <c r="CM1117" s="62"/>
      <c r="CN1117" s="61">
        <v>581280</v>
      </c>
      <c r="CO1117" s="61"/>
      <c r="CP1117" s="61"/>
      <c r="CQ1117" s="61"/>
      <c r="CR1117" s="61"/>
      <c r="CS1117" s="61"/>
      <c r="CT1117" s="61"/>
      <c r="CU1117" s="61"/>
      <c r="CV1117" s="61"/>
      <c r="CW1117" s="61"/>
      <c r="CX1117" s="61"/>
      <c r="CY1117" s="61"/>
      <c r="CZ1117" s="61"/>
      <c r="DA1117" s="61"/>
      <c r="DB1117" s="59" t="s">
        <v>640</v>
      </c>
      <c r="DC1117" s="59"/>
      <c r="DD1117" s="59"/>
      <c r="DE1117" s="59"/>
      <c r="DF1117" s="59"/>
      <c r="DG1117" s="59"/>
      <c r="DH1117" s="59"/>
      <c r="DI1117" s="59"/>
      <c r="DJ1117" s="59"/>
      <c r="DK1117" s="59"/>
      <c r="DL1117" s="59"/>
      <c r="DM1117" s="59"/>
      <c r="DN1117" s="59"/>
      <c r="DO1117" s="59" t="s">
        <v>650</v>
      </c>
      <c r="DP1117" s="59"/>
      <c r="DQ1117" s="59"/>
      <c r="DR1117" s="59"/>
      <c r="DS1117" s="59"/>
      <c r="DT1117" s="59"/>
      <c r="DU1117" s="59"/>
      <c r="DV1117" s="59"/>
      <c r="DW1117" s="59"/>
      <c r="DX1117" s="59"/>
      <c r="DY1117" s="59"/>
      <c r="DZ1117" s="62" t="s">
        <v>86</v>
      </c>
      <c r="EA1117" s="62"/>
      <c r="EB1117" s="62"/>
      <c r="EC1117" s="62"/>
      <c r="ED1117" s="62"/>
      <c r="EE1117" s="62"/>
      <c r="EF1117" s="62"/>
      <c r="EG1117" s="62"/>
      <c r="EH1117" s="62"/>
      <c r="EI1117" s="62"/>
      <c r="EJ1117" s="62"/>
      <c r="EK1117" s="62"/>
      <c r="EL1117" s="62" t="s">
        <v>84</v>
      </c>
      <c r="EM1117" s="62"/>
      <c r="EN1117" s="62"/>
      <c r="EO1117" s="62"/>
      <c r="EP1117" s="62"/>
      <c r="EQ1117" s="62"/>
      <c r="ER1117" s="62"/>
      <c r="ES1117" s="62"/>
      <c r="ET1117" s="62"/>
      <c r="EU1117" s="62"/>
      <c r="EV1117" s="62"/>
      <c r="EW1117" s="62"/>
      <c r="EX1117" s="62"/>
    </row>
    <row r="1118" spans="1:154" s="21" customFormat="1" ht="39.75" customHeight="1" x14ac:dyDescent="0.2">
      <c r="A1118" s="43" t="s">
        <v>1447</v>
      </c>
      <c r="B1118" s="44"/>
      <c r="C1118" s="44"/>
      <c r="D1118" s="44"/>
      <c r="E1118" s="45"/>
      <c r="F1118" s="76"/>
      <c r="G1118" s="76"/>
      <c r="H1118" s="76"/>
      <c r="I1118" s="76"/>
      <c r="J1118" s="76"/>
      <c r="K1118" s="76"/>
      <c r="L1118" s="76"/>
      <c r="M1118" s="76"/>
      <c r="N1118" s="76"/>
      <c r="O1118" s="58"/>
      <c r="P1118" s="58"/>
      <c r="Q1118" s="58"/>
      <c r="R1118" s="58"/>
      <c r="S1118" s="58"/>
      <c r="T1118" s="58"/>
      <c r="U1118" s="58"/>
      <c r="V1118" s="58"/>
      <c r="W1118" s="58"/>
      <c r="X1118" s="60" t="s">
        <v>344</v>
      </c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 t="s">
        <v>77</v>
      </c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/>
      <c r="AX1118" s="60"/>
      <c r="AY1118" s="84" t="s">
        <v>94</v>
      </c>
      <c r="AZ1118" s="84"/>
      <c r="BA1118" s="84"/>
      <c r="BB1118" s="84"/>
      <c r="BC1118" s="84"/>
      <c r="BD1118" s="84"/>
      <c r="BE1118" s="62" t="s">
        <v>95</v>
      </c>
      <c r="BF1118" s="62"/>
      <c r="BG1118" s="62"/>
      <c r="BH1118" s="62"/>
      <c r="BI1118" s="62"/>
      <c r="BJ1118" s="62"/>
      <c r="BK1118" s="62"/>
      <c r="BL1118" s="62"/>
      <c r="BM1118" s="62"/>
      <c r="BN1118" s="62">
        <v>24</v>
      </c>
      <c r="BO1118" s="62"/>
      <c r="BP1118" s="62"/>
      <c r="BQ1118" s="62"/>
      <c r="BR1118" s="62"/>
      <c r="BS1118" s="62"/>
      <c r="BT1118" s="62"/>
      <c r="BU1118" s="62"/>
      <c r="BV1118" s="62"/>
      <c r="BW1118" s="62"/>
      <c r="BX1118" s="62"/>
      <c r="BY1118" s="80">
        <v>71701000</v>
      </c>
      <c r="BZ1118" s="76"/>
      <c r="CA1118" s="76"/>
      <c r="CB1118" s="76"/>
      <c r="CC1118" s="76"/>
      <c r="CD1118" s="76"/>
      <c r="CE1118" s="62" t="s">
        <v>80</v>
      </c>
      <c r="CF1118" s="62"/>
      <c r="CG1118" s="62"/>
      <c r="CH1118" s="62"/>
      <c r="CI1118" s="62"/>
      <c r="CJ1118" s="62"/>
      <c r="CK1118" s="62"/>
      <c r="CL1118" s="62"/>
      <c r="CM1118" s="62"/>
      <c r="CN1118" s="61">
        <v>1593621.2159999998</v>
      </c>
      <c r="CO1118" s="61"/>
      <c r="CP1118" s="61"/>
      <c r="CQ1118" s="61"/>
      <c r="CR1118" s="61"/>
      <c r="CS1118" s="61"/>
      <c r="CT1118" s="61"/>
      <c r="CU1118" s="61"/>
      <c r="CV1118" s="61"/>
      <c r="CW1118" s="61"/>
      <c r="CX1118" s="61"/>
      <c r="CY1118" s="61"/>
      <c r="CZ1118" s="61"/>
      <c r="DA1118" s="61"/>
      <c r="DB1118" s="59" t="s">
        <v>640</v>
      </c>
      <c r="DC1118" s="59"/>
      <c r="DD1118" s="59"/>
      <c r="DE1118" s="59"/>
      <c r="DF1118" s="59"/>
      <c r="DG1118" s="59"/>
      <c r="DH1118" s="59"/>
      <c r="DI1118" s="59"/>
      <c r="DJ1118" s="59"/>
      <c r="DK1118" s="59"/>
      <c r="DL1118" s="59"/>
      <c r="DM1118" s="59"/>
      <c r="DN1118" s="59"/>
      <c r="DO1118" s="59" t="s">
        <v>650</v>
      </c>
      <c r="DP1118" s="59"/>
      <c r="DQ1118" s="59"/>
      <c r="DR1118" s="59"/>
      <c r="DS1118" s="59"/>
      <c r="DT1118" s="59"/>
      <c r="DU1118" s="59"/>
      <c r="DV1118" s="59"/>
      <c r="DW1118" s="59"/>
      <c r="DX1118" s="59"/>
      <c r="DY1118" s="59"/>
      <c r="DZ1118" s="62" t="s">
        <v>102</v>
      </c>
      <c r="EA1118" s="62"/>
      <c r="EB1118" s="62"/>
      <c r="EC1118" s="62"/>
      <c r="ED1118" s="62"/>
      <c r="EE1118" s="62"/>
      <c r="EF1118" s="62"/>
      <c r="EG1118" s="62"/>
      <c r="EH1118" s="62"/>
      <c r="EI1118" s="62"/>
      <c r="EJ1118" s="62"/>
      <c r="EK1118" s="62"/>
      <c r="EL1118" s="62" t="s">
        <v>103</v>
      </c>
      <c r="EM1118" s="62"/>
      <c r="EN1118" s="62"/>
      <c r="EO1118" s="62"/>
      <c r="EP1118" s="62"/>
      <c r="EQ1118" s="62"/>
      <c r="ER1118" s="62"/>
      <c r="ES1118" s="62"/>
      <c r="ET1118" s="62"/>
      <c r="EU1118" s="62"/>
      <c r="EV1118" s="62"/>
      <c r="EW1118" s="62"/>
      <c r="EX1118" s="62"/>
    </row>
    <row r="1119" spans="1:154" s="21" customFormat="1" ht="39.75" customHeight="1" x14ac:dyDescent="0.2">
      <c r="A1119" s="43" t="s">
        <v>1448</v>
      </c>
      <c r="B1119" s="44"/>
      <c r="C1119" s="44"/>
      <c r="D1119" s="44"/>
      <c r="E1119" s="45"/>
      <c r="F1119" s="76"/>
      <c r="G1119" s="76"/>
      <c r="H1119" s="76"/>
      <c r="I1119" s="76"/>
      <c r="J1119" s="76"/>
      <c r="K1119" s="76"/>
      <c r="L1119" s="76"/>
      <c r="M1119" s="76"/>
      <c r="N1119" s="76"/>
      <c r="O1119" s="58"/>
      <c r="P1119" s="58"/>
      <c r="Q1119" s="58"/>
      <c r="R1119" s="58"/>
      <c r="S1119" s="58"/>
      <c r="T1119" s="58"/>
      <c r="U1119" s="58"/>
      <c r="V1119" s="58"/>
      <c r="W1119" s="58"/>
      <c r="X1119" s="60" t="s">
        <v>125</v>
      </c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 t="s">
        <v>77</v>
      </c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/>
      <c r="AW1119" s="60"/>
      <c r="AX1119" s="60"/>
      <c r="AY1119" s="84" t="s">
        <v>94</v>
      </c>
      <c r="AZ1119" s="84"/>
      <c r="BA1119" s="84"/>
      <c r="BB1119" s="84"/>
      <c r="BC1119" s="84"/>
      <c r="BD1119" s="84"/>
      <c r="BE1119" s="62" t="s">
        <v>95</v>
      </c>
      <c r="BF1119" s="62"/>
      <c r="BG1119" s="62"/>
      <c r="BH1119" s="62"/>
      <c r="BI1119" s="62"/>
      <c r="BJ1119" s="62"/>
      <c r="BK1119" s="62"/>
      <c r="BL1119" s="62"/>
      <c r="BM1119" s="62"/>
      <c r="BN1119" s="62">
        <v>4</v>
      </c>
      <c r="BO1119" s="62"/>
      <c r="BP1119" s="62"/>
      <c r="BQ1119" s="62"/>
      <c r="BR1119" s="62"/>
      <c r="BS1119" s="62"/>
      <c r="BT1119" s="62"/>
      <c r="BU1119" s="62"/>
      <c r="BV1119" s="62"/>
      <c r="BW1119" s="62"/>
      <c r="BX1119" s="62"/>
      <c r="BY1119" s="80">
        <v>71701000</v>
      </c>
      <c r="BZ1119" s="76"/>
      <c r="CA1119" s="76"/>
      <c r="CB1119" s="76"/>
      <c r="CC1119" s="76"/>
      <c r="CD1119" s="76"/>
      <c r="CE1119" s="62" t="s">
        <v>80</v>
      </c>
      <c r="CF1119" s="62"/>
      <c r="CG1119" s="62"/>
      <c r="CH1119" s="62"/>
      <c r="CI1119" s="62"/>
      <c r="CJ1119" s="62"/>
      <c r="CK1119" s="62"/>
      <c r="CL1119" s="62"/>
      <c r="CM1119" s="62"/>
      <c r="CN1119" s="61">
        <v>1608000</v>
      </c>
      <c r="CO1119" s="61"/>
      <c r="CP1119" s="61"/>
      <c r="CQ1119" s="61"/>
      <c r="CR1119" s="61"/>
      <c r="CS1119" s="61"/>
      <c r="CT1119" s="61"/>
      <c r="CU1119" s="61"/>
      <c r="CV1119" s="61"/>
      <c r="CW1119" s="61"/>
      <c r="CX1119" s="61"/>
      <c r="CY1119" s="61"/>
      <c r="CZ1119" s="61"/>
      <c r="DA1119" s="61"/>
      <c r="DB1119" s="59" t="s">
        <v>640</v>
      </c>
      <c r="DC1119" s="59"/>
      <c r="DD1119" s="59"/>
      <c r="DE1119" s="59"/>
      <c r="DF1119" s="59"/>
      <c r="DG1119" s="59"/>
      <c r="DH1119" s="59"/>
      <c r="DI1119" s="59"/>
      <c r="DJ1119" s="59"/>
      <c r="DK1119" s="59"/>
      <c r="DL1119" s="59"/>
      <c r="DM1119" s="59"/>
      <c r="DN1119" s="59"/>
      <c r="DO1119" s="59" t="s">
        <v>650</v>
      </c>
      <c r="DP1119" s="59"/>
      <c r="DQ1119" s="59"/>
      <c r="DR1119" s="59"/>
      <c r="DS1119" s="59"/>
      <c r="DT1119" s="59"/>
      <c r="DU1119" s="59"/>
      <c r="DV1119" s="59"/>
      <c r="DW1119" s="59"/>
      <c r="DX1119" s="59"/>
      <c r="DY1119" s="59"/>
      <c r="DZ1119" s="62" t="s">
        <v>86</v>
      </c>
      <c r="EA1119" s="62"/>
      <c r="EB1119" s="62"/>
      <c r="EC1119" s="62"/>
      <c r="ED1119" s="62"/>
      <c r="EE1119" s="62"/>
      <c r="EF1119" s="62"/>
      <c r="EG1119" s="62"/>
      <c r="EH1119" s="62"/>
      <c r="EI1119" s="62"/>
      <c r="EJ1119" s="62"/>
      <c r="EK1119" s="62"/>
      <c r="EL1119" s="62" t="s">
        <v>84</v>
      </c>
      <c r="EM1119" s="62"/>
      <c r="EN1119" s="62"/>
      <c r="EO1119" s="62"/>
      <c r="EP1119" s="62"/>
      <c r="EQ1119" s="62"/>
      <c r="ER1119" s="62"/>
      <c r="ES1119" s="62"/>
      <c r="ET1119" s="62"/>
      <c r="EU1119" s="62"/>
      <c r="EV1119" s="62"/>
      <c r="EW1119" s="62"/>
      <c r="EX1119" s="62"/>
    </row>
    <row r="1120" spans="1:154" s="21" customFormat="1" ht="39.75" customHeight="1" x14ac:dyDescent="0.2">
      <c r="A1120" s="43" t="s">
        <v>1449</v>
      </c>
      <c r="B1120" s="44"/>
      <c r="C1120" s="44"/>
      <c r="D1120" s="44"/>
      <c r="E1120" s="45"/>
      <c r="F1120" s="76"/>
      <c r="G1120" s="76"/>
      <c r="H1120" s="76"/>
      <c r="I1120" s="76"/>
      <c r="J1120" s="76"/>
      <c r="K1120" s="76"/>
      <c r="L1120" s="76"/>
      <c r="M1120" s="76"/>
      <c r="N1120" s="76"/>
      <c r="O1120" s="58"/>
      <c r="P1120" s="58"/>
      <c r="Q1120" s="58"/>
      <c r="R1120" s="58"/>
      <c r="S1120" s="58"/>
      <c r="T1120" s="58"/>
      <c r="U1120" s="58"/>
      <c r="V1120" s="58"/>
      <c r="W1120" s="58"/>
      <c r="X1120" s="60" t="s">
        <v>361</v>
      </c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 t="s">
        <v>77</v>
      </c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/>
      <c r="AX1120" s="60"/>
      <c r="AY1120" s="84" t="s">
        <v>78</v>
      </c>
      <c r="AZ1120" s="84"/>
      <c r="BA1120" s="84"/>
      <c r="BB1120" s="84"/>
      <c r="BC1120" s="84"/>
      <c r="BD1120" s="84"/>
      <c r="BE1120" s="62" t="s">
        <v>79</v>
      </c>
      <c r="BF1120" s="62"/>
      <c r="BG1120" s="62"/>
      <c r="BH1120" s="62"/>
      <c r="BI1120" s="62"/>
      <c r="BJ1120" s="62"/>
      <c r="BK1120" s="62"/>
      <c r="BL1120" s="62"/>
      <c r="BM1120" s="62"/>
      <c r="BN1120" s="62">
        <v>1</v>
      </c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80">
        <v>71701000</v>
      </c>
      <c r="BZ1120" s="76"/>
      <c r="CA1120" s="76"/>
      <c r="CB1120" s="76"/>
      <c r="CC1120" s="76"/>
      <c r="CD1120" s="76"/>
      <c r="CE1120" s="62" t="s">
        <v>80</v>
      </c>
      <c r="CF1120" s="62"/>
      <c r="CG1120" s="62"/>
      <c r="CH1120" s="62"/>
      <c r="CI1120" s="62"/>
      <c r="CJ1120" s="62"/>
      <c r="CK1120" s="62"/>
      <c r="CL1120" s="62"/>
      <c r="CM1120" s="62"/>
      <c r="CN1120" s="61">
        <v>5992560</v>
      </c>
      <c r="CO1120" s="61"/>
      <c r="CP1120" s="61"/>
      <c r="CQ1120" s="61"/>
      <c r="CR1120" s="61"/>
      <c r="CS1120" s="61"/>
      <c r="CT1120" s="61"/>
      <c r="CU1120" s="61"/>
      <c r="CV1120" s="61"/>
      <c r="CW1120" s="61"/>
      <c r="CX1120" s="61"/>
      <c r="CY1120" s="61"/>
      <c r="CZ1120" s="61"/>
      <c r="DA1120" s="61"/>
      <c r="DB1120" s="59" t="s">
        <v>640</v>
      </c>
      <c r="DC1120" s="59"/>
      <c r="DD1120" s="59"/>
      <c r="DE1120" s="59"/>
      <c r="DF1120" s="59"/>
      <c r="DG1120" s="59"/>
      <c r="DH1120" s="59"/>
      <c r="DI1120" s="59"/>
      <c r="DJ1120" s="59"/>
      <c r="DK1120" s="59"/>
      <c r="DL1120" s="59"/>
      <c r="DM1120" s="59"/>
      <c r="DN1120" s="59"/>
      <c r="DO1120" s="59" t="s">
        <v>650</v>
      </c>
      <c r="DP1120" s="59"/>
      <c r="DQ1120" s="59"/>
      <c r="DR1120" s="59"/>
      <c r="DS1120" s="59"/>
      <c r="DT1120" s="59"/>
      <c r="DU1120" s="59"/>
      <c r="DV1120" s="59"/>
      <c r="DW1120" s="59"/>
      <c r="DX1120" s="59"/>
      <c r="DY1120" s="59"/>
      <c r="DZ1120" s="62" t="s">
        <v>102</v>
      </c>
      <c r="EA1120" s="62"/>
      <c r="EB1120" s="62"/>
      <c r="EC1120" s="62"/>
      <c r="ED1120" s="62"/>
      <c r="EE1120" s="62"/>
      <c r="EF1120" s="62"/>
      <c r="EG1120" s="62"/>
      <c r="EH1120" s="62"/>
      <c r="EI1120" s="62"/>
      <c r="EJ1120" s="62"/>
      <c r="EK1120" s="62"/>
      <c r="EL1120" s="62" t="s">
        <v>103</v>
      </c>
      <c r="EM1120" s="62"/>
      <c r="EN1120" s="62"/>
      <c r="EO1120" s="62"/>
      <c r="EP1120" s="62"/>
      <c r="EQ1120" s="62"/>
      <c r="ER1120" s="62"/>
      <c r="ES1120" s="62"/>
      <c r="ET1120" s="62"/>
      <c r="EU1120" s="62"/>
      <c r="EV1120" s="62"/>
      <c r="EW1120" s="62"/>
      <c r="EX1120" s="62"/>
    </row>
    <row r="1121" spans="1:620" s="21" customFormat="1" ht="39.75" customHeight="1" x14ac:dyDescent="0.2">
      <c r="A1121" s="43" t="s">
        <v>1450</v>
      </c>
      <c r="B1121" s="44"/>
      <c r="C1121" s="44"/>
      <c r="D1121" s="44"/>
      <c r="E1121" s="45"/>
      <c r="F1121" s="76"/>
      <c r="G1121" s="76"/>
      <c r="H1121" s="76"/>
      <c r="I1121" s="76"/>
      <c r="J1121" s="76"/>
      <c r="K1121" s="76"/>
      <c r="L1121" s="76"/>
      <c r="M1121" s="76"/>
      <c r="N1121" s="76"/>
      <c r="O1121" s="58"/>
      <c r="P1121" s="58"/>
      <c r="Q1121" s="58"/>
      <c r="R1121" s="58"/>
      <c r="S1121" s="58"/>
      <c r="T1121" s="58"/>
      <c r="U1121" s="58"/>
      <c r="V1121" s="58"/>
      <c r="W1121" s="58"/>
      <c r="X1121" s="60" t="s">
        <v>616</v>
      </c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 t="s">
        <v>77</v>
      </c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/>
      <c r="AX1121" s="60"/>
      <c r="AY1121" s="84" t="s">
        <v>78</v>
      </c>
      <c r="AZ1121" s="84"/>
      <c r="BA1121" s="84"/>
      <c r="BB1121" s="84"/>
      <c r="BC1121" s="84"/>
      <c r="BD1121" s="84"/>
      <c r="BE1121" s="62" t="s">
        <v>79</v>
      </c>
      <c r="BF1121" s="62"/>
      <c r="BG1121" s="62"/>
      <c r="BH1121" s="62"/>
      <c r="BI1121" s="62"/>
      <c r="BJ1121" s="62"/>
      <c r="BK1121" s="62"/>
      <c r="BL1121" s="62"/>
      <c r="BM1121" s="62"/>
      <c r="BN1121" s="62">
        <v>1</v>
      </c>
      <c r="BO1121" s="62"/>
      <c r="BP1121" s="62"/>
      <c r="BQ1121" s="62"/>
      <c r="BR1121" s="62"/>
      <c r="BS1121" s="62"/>
      <c r="BT1121" s="62"/>
      <c r="BU1121" s="62"/>
      <c r="BV1121" s="62"/>
      <c r="BW1121" s="62"/>
      <c r="BX1121" s="62"/>
      <c r="BY1121" s="80">
        <v>71701000</v>
      </c>
      <c r="BZ1121" s="76"/>
      <c r="CA1121" s="76"/>
      <c r="CB1121" s="76"/>
      <c r="CC1121" s="76"/>
      <c r="CD1121" s="76"/>
      <c r="CE1121" s="62" t="s">
        <v>80</v>
      </c>
      <c r="CF1121" s="62"/>
      <c r="CG1121" s="62"/>
      <c r="CH1121" s="62"/>
      <c r="CI1121" s="62"/>
      <c r="CJ1121" s="62"/>
      <c r="CK1121" s="62"/>
      <c r="CL1121" s="62"/>
      <c r="CM1121" s="62"/>
      <c r="CN1121" s="61">
        <v>3980928</v>
      </c>
      <c r="CO1121" s="61"/>
      <c r="CP1121" s="61"/>
      <c r="CQ1121" s="61"/>
      <c r="CR1121" s="61"/>
      <c r="CS1121" s="61"/>
      <c r="CT1121" s="61"/>
      <c r="CU1121" s="61"/>
      <c r="CV1121" s="61"/>
      <c r="CW1121" s="61"/>
      <c r="CX1121" s="61"/>
      <c r="CY1121" s="61"/>
      <c r="CZ1121" s="61"/>
      <c r="DA1121" s="61"/>
      <c r="DB1121" s="59" t="s">
        <v>640</v>
      </c>
      <c r="DC1121" s="59"/>
      <c r="DD1121" s="59"/>
      <c r="DE1121" s="59"/>
      <c r="DF1121" s="59"/>
      <c r="DG1121" s="59"/>
      <c r="DH1121" s="59"/>
      <c r="DI1121" s="59"/>
      <c r="DJ1121" s="59"/>
      <c r="DK1121" s="59"/>
      <c r="DL1121" s="59"/>
      <c r="DM1121" s="59"/>
      <c r="DN1121" s="59"/>
      <c r="DO1121" s="59" t="s">
        <v>650</v>
      </c>
      <c r="DP1121" s="59"/>
      <c r="DQ1121" s="59"/>
      <c r="DR1121" s="59"/>
      <c r="DS1121" s="59"/>
      <c r="DT1121" s="59"/>
      <c r="DU1121" s="59"/>
      <c r="DV1121" s="59"/>
      <c r="DW1121" s="59"/>
      <c r="DX1121" s="59"/>
      <c r="DY1121" s="59"/>
      <c r="DZ1121" s="62" t="s">
        <v>102</v>
      </c>
      <c r="EA1121" s="62"/>
      <c r="EB1121" s="62"/>
      <c r="EC1121" s="62"/>
      <c r="ED1121" s="62"/>
      <c r="EE1121" s="62"/>
      <c r="EF1121" s="62"/>
      <c r="EG1121" s="62"/>
      <c r="EH1121" s="62"/>
      <c r="EI1121" s="62"/>
      <c r="EJ1121" s="62"/>
      <c r="EK1121" s="62"/>
      <c r="EL1121" s="62" t="s">
        <v>103</v>
      </c>
      <c r="EM1121" s="62"/>
      <c r="EN1121" s="62"/>
      <c r="EO1121" s="62"/>
      <c r="EP1121" s="62"/>
      <c r="EQ1121" s="62"/>
      <c r="ER1121" s="62"/>
      <c r="ES1121" s="62"/>
      <c r="ET1121" s="62"/>
      <c r="EU1121" s="62"/>
      <c r="EV1121" s="62"/>
      <c r="EW1121" s="62"/>
      <c r="EX1121" s="62"/>
    </row>
    <row r="1122" spans="1:620" s="21" customFormat="1" ht="39.75" customHeight="1" x14ac:dyDescent="0.2">
      <c r="A1122" s="43" t="s">
        <v>1451</v>
      </c>
      <c r="B1122" s="44"/>
      <c r="C1122" s="44"/>
      <c r="D1122" s="44"/>
      <c r="E1122" s="45"/>
      <c r="F1122" s="76"/>
      <c r="G1122" s="76"/>
      <c r="H1122" s="76"/>
      <c r="I1122" s="76"/>
      <c r="J1122" s="76"/>
      <c r="K1122" s="76"/>
      <c r="L1122" s="76"/>
      <c r="M1122" s="76"/>
      <c r="N1122" s="76"/>
      <c r="O1122" s="58"/>
      <c r="P1122" s="58"/>
      <c r="Q1122" s="58"/>
      <c r="R1122" s="58"/>
      <c r="S1122" s="58"/>
      <c r="T1122" s="58"/>
      <c r="U1122" s="58"/>
      <c r="V1122" s="58"/>
      <c r="W1122" s="58"/>
      <c r="X1122" s="60" t="s">
        <v>364</v>
      </c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 t="s">
        <v>77</v>
      </c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/>
      <c r="AX1122" s="60"/>
      <c r="AY1122" s="84" t="s">
        <v>94</v>
      </c>
      <c r="AZ1122" s="84"/>
      <c r="BA1122" s="84"/>
      <c r="BB1122" s="84"/>
      <c r="BC1122" s="84"/>
      <c r="BD1122" s="84"/>
      <c r="BE1122" s="62" t="s">
        <v>95</v>
      </c>
      <c r="BF1122" s="62"/>
      <c r="BG1122" s="62"/>
      <c r="BH1122" s="62"/>
      <c r="BI1122" s="62"/>
      <c r="BJ1122" s="62"/>
      <c r="BK1122" s="62"/>
      <c r="BL1122" s="62"/>
      <c r="BM1122" s="62"/>
      <c r="BN1122" s="62">
        <v>185</v>
      </c>
      <c r="BO1122" s="62"/>
      <c r="BP1122" s="62"/>
      <c r="BQ1122" s="62"/>
      <c r="BR1122" s="62"/>
      <c r="BS1122" s="62"/>
      <c r="BT1122" s="62"/>
      <c r="BU1122" s="62"/>
      <c r="BV1122" s="62"/>
      <c r="BW1122" s="62"/>
      <c r="BX1122" s="62"/>
      <c r="BY1122" s="80">
        <v>71701000</v>
      </c>
      <c r="BZ1122" s="76"/>
      <c r="CA1122" s="76"/>
      <c r="CB1122" s="76"/>
      <c r="CC1122" s="76"/>
      <c r="CD1122" s="76"/>
      <c r="CE1122" s="62" t="s">
        <v>80</v>
      </c>
      <c r="CF1122" s="62"/>
      <c r="CG1122" s="62"/>
      <c r="CH1122" s="62"/>
      <c r="CI1122" s="62"/>
      <c r="CJ1122" s="62"/>
      <c r="CK1122" s="62"/>
      <c r="CL1122" s="62"/>
      <c r="CM1122" s="62"/>
      <c r="CN1122" s="61">
        <v>4572463.5</v>
      </c>
      <c r="CO1122" s="61"/>
      <c r="CP1122" s="61"/>
      <c r="CQ1122" s="61"/>
      <c r="CR1122" s="61"/>
      <c r="CS1122" s="61"/>
      <c r="CT1122" s="61"/>
      <c r="CU1122" s="61"/>
      <c r="CV1122" s="61"/>
      <c r="CW1122" s="61"/>
      <c r="CX1122" s="61"/>
      <c r="CY1122" s="61"/>
      <c r="CZ1122" s="61"/>
      <c r="DA1122" s="61"/>
      <c r="DB1122" s="59" t="s">
        <v>640</v>
      </c>
      <c r="DC1122" s="59"/>
      <c r="DD1122" s="59"/>
      <c r="DE1122" s="59"/>
      <c r="DF1122" s="59"/>
      <c r="DG1122" s="59"/>
      <c r="DH1122" s="59"/>
      <c r="DI1122" s="59"/>
      <c r="DJ1122" s="59"/>
      <c r="DK1122" s="59"/>
      <c r="DL1122" s="59"/>
      <c r="DM1122" s="59"/>
      <c r="DN1122" s="59"/>
      <c r="DO1122" s="59" t="s">
        <v>650</v>
      </c>
      <c r="DP1122" s="59"/>
      <c r="DQ1122" s="59"/>
      <c r="DR1122" s="59"/>
      <c r="DS1122" s="59"/>
      <c r="DT1122" s="59"/>
      <c r="DU1122" s="59"/>
      <c r="DV1122" s="59"/>
      <c r="DW1122" s="59"/>
      <c r="DX1122" s="59"/>
      <c r="DY1122" s="59"/>
      <c r="DZ1122" s="62" t="s">
        <v>102</v>
      </c>
      <c r="EA1122" s="62"/>
      <c r="EB1122" s="62"/>
      <c r="EC1122" s="62"/>
      <c r="ED1122" s="62"/>
      <c r="EE1122" s="62"/>
      <c r="EF1122" s="62"/>
      <c r="EG1122" s="62"/>
      <c r="EH1122" s="62"/>
      <c r="EI1122" s="62"/>
      <c r="EJ1122" s="62"/>
      <c r="EK1122" s="62"/>
      <c r="EL1122" s="62" t="s">
        <v>103</v>
      </c>
      <c r="EM1122" s="62"/>
      <c r="EN1122" s="62"/>
      <c r="EO1122" s="62"/>
      <c r="EP1122" s="62"/>
      <c r="EQ1122" s="62"/>
      <c r="ER1122" s="62"/>
      <c r="ES1122" s="62"/>
      <c r="ET1122" s="62"/>
      <c r="EU1122" s="62"/>
      <c r="EV1122" s="62"/>
      <c r="EW1122" s="62"/>
      <c r="EX1122" s="62"/>
    </row>
    <row r="1123" spans="1:620" s="21" customFormat="1" ht="39.75" customHeight="1" x14ac:dyDescent="0.2">
      <c r="A1123" s="43" t="s">
        <v>1452</v>
      </c>
      <c r="B1123" s="44"/>
      <c r="C1123" s="44"/>
      <c r="D1123" s="44"/>
      <c r="E1123" s="45"/>
      <c r="F1123" s="76"/>
      <c r="G1123" s="76"/>
      <c r="H1123" s="76"/>
      <c r="I1123" s="76"/>
      <c r="J1123" s="76"/>
      <c r="K1123" s="76"/>
      <c r="L1123" s="76"/>
      <c r="M1123" s="76"/>
      <c r="N1123" s="76"/>
      <c r="O1123" s="58"/>
      <c r="P1123" s="58"/>
      <c r="Q1123" s="58"/>
      <c r="R1123" s="58"/>
      <c r="S1123" s="58"/>
      <c r="T1123" s="58"/>
      <c r="U1123" s="58"/>
      <c r="V1123" s="58"/>
      <c r="W1123" s="58"/>
      <c r="X1123" s="60" t="s">
        <v>366</v>
      </c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 t="s">
        <v>77</v>
      </c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/>
      <c r="AX1123" s="60"/>
      <c r="AY1123" s="84" t="s">
        <v>94</v>
      </c>
      <c r="AZ1123" s="84"/>
      <c r="BA1123" s="84"/>
      <c r="BB1123" s="84"/>
      <c r="BC1123" s="84"/>
      <c r="BD1123" s="84"/>
      <c r="BE1123" s="62" t="s">
        <v>95</v>
      </c>
      <c r="BF1123" s="62"/>
      <c r="BG1123" s="62"/>
      <c r="BH1123" s="62"/>
      <c r="BI1123" s="62"/>
      <c r="BJ1123" s="62"/>
      <c r="BK1123" s="62"/>
      <c r="BL1123" s="62"/>
      <c r="BM1123" s="62"/>
      <c r="BN1123" s="62">
        <v>200</v>
      </c>
      <c r="BO1123" s="62"/>
      <c r="BP1123" s="62"/>
      <c r="BQ1123" s="62"/>
      <c r="BR1123" s="62"/>
      <c r="BS1123" s="62"/>
      <c r="BT1123" s="62"/>
      <c r="BU1123" s="62"/>
      <c r="BV1123" s="62"/>
      <c r="BW1123" s="62"/>
      <c r="BX1123" s="62"/>
      <c r="BY1123" s="80">
        <v>71701000</v>
      </c>
      <c r="BZ1123" s="76"/>
      <c r="CA1123" s="76"/>
      <c r="CB1123" s="76"/>
      <c r="CC1123" s="76"/>
      <c r="CD1123" s="76"/>
      <c r="CE1123" s="62" t="s">
        <v>80</v>
      </c>
      <c r="CF1123" s="62"/>
      <c r="CG1123" s="62"/>
      <c r="CH1123" s="62"/>
      <c r="CI1123" s="62"/>
      <c r="CJ1123" s="62"/>
      <c r="CK1123" s="62"/>
      <c r="CL1123" s="62"/>
      <c r="CM1123" s="62"/>
      <c r="CN1123" s="61">
        <v>581280</v>
      </c>
      <c r="CO1123" s="61"/>
      <c r="CP1123" s="61"/>
      <c r="CQ1123" s="61"/>
      <c r="CR1123" s="61"/>
      <c r="CS1123" s="61"/>
      <c r="CT1123" s="61"/>
      <c r="CU1123" s="61"/>
      <c r="CV1123" s="61"/>
      <c r="CW1123" s="61"/>
      <c r="CX1123" s="61"/>
      <c r="CY1123" s="61"/>
      <c r="CZ1123" s="61"/>
      <c r="DA1123" s="61"/>
      <c r="DB1123" s="59" t="s">
        <v>640</v>
      </c>
      <c r="DC1123" s="59"/>
      <c r="DD1123" s="59"/>
      <c r="DE1123" s="59"/>
      <c r="DF1123" s="59"/>
      <c r="DG1123" s="59"/>
      <c r="DH1123" s="59"/>
      <c r="DI1123" s="59"/>
      <c r="DJ1123" s="59"/>
      <c r="DK1123" s="59"/>
      <c r="DL1123" s="59"/>
      <c r="DM1123" s="59"/>
      <c r="DN1123" s="59"/>
      <c r="DO1123" s="59" t="s">
        <v>650</v>
      </c>
      <c r="DP1123" s="59"/>
      <c r="DQ1123" s="59"/>
      <c r="DR1123" s="59"/>
      <c r="DS1123" s="59"/>
      <c r="DT1123" s="59"/>
      <c r="DU1123" s="59"/>
      <c r="DV1123" s="59"/>
      <c r="DW1123" s="59"/>
      <c r="DX1123" s="59"/>
      <c r="DY1123" s="59"/>
      <c r="DZ1123" s="62" t="s">
        <v>86</v>
      </c>
      <c r="EA1123" s="62"/>
      <c r="EB1123" s="62"/>
      <c r="EC1123" s="62"/>
      <c r="ED1123" s="62"/>
      <c r="EE1123" s="62"/>
      <c r="EF1123" s="62"/>
      <c r="EG1123" s="62"/>
      <c r="EH1123" s="62"/>
      <c r="EI1123" s="62"/>
      <c r="EJ1123" s="62"/>
      <c r="EK1123" s="62"/>
      <c r="EL1123" s="62" t="s">
        <v>84</v>
      </c>
      <c r="EM1123" s="62"/>
      <c r="EN1123" s="62"/>
      <c r="EO1123" s="62"/>
      <c r="EP1123" s="62"/>
      <c r="EQ1123" s="62"/>
      <c r="ER1123" s="62"/>
      <c r="ES1123" s="62"/>
      <c r="ET1123" s="62"/>
      <c r="EU1123" s="62"/>
      <c r="EV1123" s="62"/>
      <c r="EW1123" s="62"/>
      <c r="EX1123" s="62"/>
    </row>
    <row r="1124" spans="1:620" s="21" customFormat="1" ht="40.5" customHeight="1" x14ac:dyDescent="0.2">
      <c r="A1124" s="43" t="s">
        <v>1453</v>
      </c>
      <c r="B1124" s="44"/>
      <c r="C1124" s="44"/>
      <c r="D1124" s="44"/>
      <c r="E1124" s="45"/>
      <c r="F1124" s="76"/>
      <c r="G1124" s="76"/>
      <c r="H1124" s="76"/>
      <c r="I1124" s="76"/>
      <c r="J1124" s="76"/>
      <c r="K1124" s="76"/>
      <c r="L1124" s="76"/>
      <c r="M1124" s="76"/>
      <c r="N1124" s="76"/>
      <c r="O1124" s="58"/>
      <c r="P1124" s="58"/>
      <c r="Q1124" s="58"/>
      <c r="R1124" s="58"/>
      <c r="S1124" s="58"/>
      <c r="T1124" s="58"/>
      <c r="U1124" s="58"/>
      <c r="V1124" s="58"/>
      <c r="W1124" s="58"/>
      <c r="X1124" s="60" t="s">
        <v>368</v>
      </c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 t="s">
        <v>77</v>
      </c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/>
      <c r="AW1124" s="60"/>
      <c r="AX1124" s="60"/>
      <c r="AY1124" s="84" t="s">
        <v>94</v>
      </c>
      <c r="AZ1124" s="84"/>
      <c r="BA1124" s="84"/>
      <c r="BB1124" s="84"/>
      <c r="BC1124" s="84"/>
      <c r="BD1124" s="84"/>
      <c r="BE1124" s="62" t="s">
        <v>95</v>
      </c>
      <c r="BF1124" s="62"/>
      <c r="BG1124" s="62"/>
      <c r="BH1124" s="62"/>
      <c r="BI1124" s="62"/>
      <c r="BJ1124" s="62"/>
      <c r="BK1124" s="62"/>
      <c r="BL1124" s="62"/>
      <c r="BM1124" s="62"/>
      <c r="BN1124" s="62">
        <v>2328</v>
      </c>
      <c r="BO1124" s="62"/>
      <c r="BP1124" s="62"/>
      <c r="BQ1124" s="62"/>
      <c r="BR1124" s="62"/>
      <c r="BS1124" s="62"/>
      <c r="BT1124" s="62"/>
      <c r="BU1124" s="62"/>
      <c r="BV1124" s="62"/>
      <c r="BW1124" s="62"/>
      <c r="BX1124" s="62"/>
      <c r="BY1124" s="80">
        <v>71701000</v>
      </c>
      <c r="BZ1124" s="76"/>
      <c r="CA1124" s="76"/>
      <c r="CB1124" s="76"/>
      <c r="CC1124" s="76"/>
      <c r="CD1124" s="76"/>
      <c r="CE1124" s="62" t="s">
        <v>80</v>
      </c>
      <c r="CF1124" s="62"/>
      <c r="CG1124" s="62"/>
      <c r="CH1124" s="62"/>
      <c r="CI1124" s="62"/>
      <c r="CJ1124" s="62"/>
      <c r="CK1124" s="62"/>
      <c r="CL1124" s="62"/>
      <c r="CM1124" s="62"/>
      <c r="CN1124" s="61">
        <v>862644</v>
      </c>
      <c r="CO1124" s="61"/>
      <c r="CP1124" s="61"/>
      <c r="CQ1124" s="61"/>
      <c r="CR1124" s="61"/>
      <c r="CS1124" s="61"/>
      <c r="CT1124" s="61"/>
      <c r="CU1124" s="61"/>
      <c r="CV1124" s="61"/>
      <c r="CW1124" s="61"/>
      <c r="CX1124" s="61"/>
      <c r="CY1124" s="61"/>
      <c r="CZ1124" s="61"/>
      <c r="DA1124" s="61"/>
      <c r="DB1124" s="59" t="s">
        <v>640</v>
      </c>
      <c r="DC1124" s="59"/>
      <c r="DD1124" s="59"/>
      <c r="DE1124" s="59"/>
      <c r="DF1124" s="59"/>
      <c r="DG1124" s="59"/>
      <c r="DH1124" s="59"/>
      <c r="DI1124" s="59"/>
      <c r="DJ1124" s="59"/>
      <c r="DK1124" s="59"/>
      <c r="DL1124" s="59"/>
      <c r="DM1124" s="59"/>
      <c r="DN1124" s="59"/>
      <c r="DO1124" s="59" t="s">
        <v>650</v>
      </c>
      <c r="DP1124" s="59"/>
      <c r="DQ1124" s="59"/>
      <c r="DR1124" s="59"/>
      <c r="DS1124" s="59"/>
      <c r="DT1124" s="59"/>
      <c r="DU1124" s="59"/>
      <c r="DV1124" s="59"/>
      <c r="DW1124" s="59"/>
      <c r="DX1124" s="59"/>
      <c r="DY1124" s="59"/>
      <c r="DZ1124" s="62" t="s">
        <v>86</v>
      </c>
      <c r="EA1124" s="62"/>
      <c r="EB1124" s="62"/>
      <c r="EC1124" s="62"/>
      <c r="ED1124" s="62"/>
      <c r="EE1124" s="62"/>
      <c r="EF1124" s="62"/>
      <c r="EG1124" s="62"/>
      <c r="EH1124" s="62"/>
      <c r="EI1124" s="62"/>
      <c r="EJ1124" s="62"/>
      <c r="EK1124" s="62"/>
      <c r="EL1124" s="62" t="s">
        <v>84</v>
      </c>
      <c r="EM1124" s="62"/>
      <c r="EN1124" s="62"/>
      <c r="EO1124" s="62"/>
      <c r="EP1124" s="62"/>
      <c r="EQ1124" s="62"/>
      <c r="ER1124" s="62"/>
      <c r="ES1124" s="62"/>
      <c r="ET1124" s="62"/>
      <c r="EU1124" s="62"/>
      <c r="EV1124" s="62"/>
      <c r="EW1124" s="62"/>
      <c r="EX1124" s="62"/>
    </row>
    <row r="1125" spans="1:620" s="21" customFormat="1" ht="40.5" customHeight="1" x14ac:dyDescent="0.2">
      <c r="A1125" s="43" t="s">
        <v>1454</v>
      </c>
      <c r="B1125" s="44"/>
      <c r="C1125" s="44"/>
      <c r="D1125" s="44"/>
      <c r="E1125" s="45"/>
      <c r="F1125" s="76"/>
      <c r="G1125" s="76"/>
      <c r="H1125" s="76"/>
      <c r="I1125" s="76"/>
      <c r="J1125" s="76"/>
      <c r="K1125" s="76"/>
      <c r="L1125" s="76"/>
      <c r="M1125" s="76"/>
      <c r="N1125" s="76"/>
      <c r="O1125" s="58"/>
      <c r="P1125" s="58"/>
      <c r="Q1125" s="58"/>
      <c r="R1125" s="58"/>
      <c r="S1125" s="58"/>
      <c r="T1125" s="58"/>
      <c r="U1125" s="58"/>
      <c r="V1125" s="58"/>
      <c r="W1125" s="58"/>
      <c r="X1125" s="60" t="s">
        <v>368</v>
      </c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 t="s">
        <v>77</v>
      </c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/>
      <c r="AW1125" s="60"/>
      <c r="AX1125" s="60"/>
      <c r="AY1125" s="84" t="s">
        <v>94</v>
      </c>
      <c r="AZ1125" s="84"/>
      <c r="BA1125" s="84"/>
      <c r="BB1125" s="84"/>
      <c r="BC1125" s="84"/>
      <c r="BD1125" s="84"/>
      <c r="BE1125" s="62" t="s">
        <v>95</v>
      </c>
      <c r="BF1125" s="62"/>
      <c r="BG1125" s="62"/>
      <c r="BH1125" s="62"/>
      <c r="BI1125" s="62"/>
      <c r="BJ1125" s="62"/>
      <c r="BK1125" s="62"/>
      <c r="BL1125" s="62"/>
      <c r="BM1125" s="62"/>
      <c r="BN1125" s="62">
        <v>515</v>
      </c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80">
        <v>71701000</v>
      </c>
      <c r="BZ1125" s="76"/>
      <c r="CA1125" s="76"/>
      <c r="CB1125" s="76"/>
      <c r="CC1125" s="76"/>
      <c r="CD1125" s="76"/>
      <c r="CE1125" s="62" t="s">
        <v>80</v>
      </c>
      <c r="CF1125" s="62"/>
      <c r="CG1125" s="62"/>
      <c r="CH1125" s="62"/>
      <c r="CI1125" s="62"/>
      <c r="CJ1125" s="62"/>
      <c r="CK1125" s="62"/>
      <c r="CL1125" s="62"/>
      <c r="CM1125" s="62"/>
      <c r="CN1125" s="61">
        <v>6099662.3159999996</v>
      </c>
      <c r="CO1125" s="61"/>
      <c r="CP1125" s="61"/>
      <c r="CQ1125" s="61"/>
      <c r="CR1125" s="61"/>
      <c r="CS1125" s="61"/>
      <c r="CT1125" s="61"/>
      <c r="CU1125" s="61"/>
      <c r="CV1125" s="61"/>
      <c r="CW1125" s="61"/>
      <c r="CX1125" s="61"/>
      <c r="CY1125" s="61"/>
      <c r="CZ1125" s="61"/>
      <c r="DA1125" s="61"/>
      <c r="DB1125" s="59" t="s">
        <v>640</v>
      </c>
      <c r="DC1125" s="59"/>
      <c r="DD1125" s="59"/>
      <c r="DE1125" s="59"/>
      <c r="DF1125" s="59"/>
      <c r="DG1125" s="59"/>
      <c r="DH1125" s="59"/>
      <c r="DI1125" s="59"/>
      <c r="DJ1125" s="59"/>
      <c r="DK1125" s="59"/>
      <c r="DL1125" s="59"/>
      <c r="DM1125" s="59"/>
      <c r="DN1125" s="59"/>
      <c r="DO1125" s="59" t="s">
        <v>650</v>
      </c>
      <c r="DP1125" s="59"/>
      <c r="DQ1125" s="59"/>
      <c r="DR1125" s="59"/>
      <c r="DS1125" s="59"/>
      <c r="DT1125" s="59"/>
      <c r="DU1125" s="59"/>
      <c r="DV1125" s="59"/>
      <c r="DW1125" s="59"/>
      <c r="DX1125" s="59"/>
      <c r="DY1125" s="59"/>
      <c r="DZ1125" s="62" t="s">
        <v>102</v>
      </c>
      <c r="EA1125" s="62"/>
      <c r="EB1125" s="62"/>
      <c r="EC1125" s="62"/>
      <c r="ED1125" s="62"/>
      <c r="EE1125" s="62"/>
      <c r="EF1125" s="62"/>
      <c r="EG1125" s="62"/>
      <c r="EH1125" s="62"/>
      <c r="EI1125" s="62"/>
      <c r="EJ1125" s="62"/>
      <c r="EK1125" s="62"/>
      <c r="EL1125" s="62" t="s">
        <v>103</v>
      </c>
      <c r="EM1125" s="62"/>
      <c r="EN1125" s="62"/>
      <c r="EO1125" s="62"/>
      <c r="EP1125" s="62"/>
      <c r="EQ1125" s="62"/>
      <c r="ER1125" s="62"/>
      <c r="ES1125" s="62"/>
      <c r="ET1125" s="62"/>
      <c r="EU1125" s="62"/>
      <c r="EV1125" s="62"/>
      <c r="EW1125" s="62"/>
      <c r="EX1125" s="62"/>
    </row>
    <row r="1126" spans="1:620" s="21" customFormat="1" ht="40.5" customHeight="1" x14ac:dyDescent="0.2">
      <c r="A1126" s="43" t="s">
        <v>1455</v>
      </c>
      <c r="B1126" s="44"/>
      <c r="C1126" s="44"/>
      <c r="D1126" s="44"/>
      <c r="E1126" s="45"/>
      <c r="F1126" s="76"/>
      <c r="G1126" s="76"/>
      <c r="H1126" s="76"/>
      <c r="I1126" s="76"/>
      <c r="J1126" s="76"/>
      <c r="K1126" s="76"/>
      <c r="L1126" s="76"/>
      <c r="M1126" s="76"/>
      <c r="N1126" s="76"/>
      <c r="O1126" s="58"/>
      <c r="P1126" s="58"/>
      <c r="Q1126" s="58"/>
      <c r="R1126" s="58"/>
      <c r="S1126" s="58"/>
      <c r="T1126" s="58"/>
      <c r="U1126" s="58"/>
      <c r="V1126" s="58"/>
      <c r="W1126" s="58"/>
      <c r="X1126" s="60" t="s">
        <v>369</v>
      </c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 t="s">
        <v>77</v>
      </c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/>
      <c r="AV1126" s="60"/>
      <c r="AW1126" s="60"/>
      <c r="AX1126" s="60"/>
      <c r="AY1126" s="84" t="s">
        <v>94</v>
      </c>
      <c r="AZ1126" s="84"/>
      <c r="BA1126" s="84"/>
      <c r="BB1126" s="84"/>
      <c r="BC1126" s="84"/>
      <c r="BD1126" s="84"/>
      <c r="BE1126" s="62" t="s">
        <v>95</v>
      </c>
      <c r="BF1126" s="62"/>
      <c r="BG1126" s="62"/>
      <c r="BH1126" s="62"/>
      <c r="BI1126" s="62"/>
      <c r="BJ1126" s="62"/>
      <c r="BK1126" s="62"/>
      <c r="BL1126" s="62"/>
      <c r="BM1126" s="62"/>
      <c r="BN1126" s="62">
        <v>350</v>
      </c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80">
        <v>71701000</v>
      </c>
      <c r="BZ1126" s="76"/>
      <c r="CA1126" s="76"/>
      <c r="CB1126" s="76"/>
      <c r="CC1126" s="76"/>
      <c r="CD1126" s="76"/>
      <c r="CE1126" s="62" t="s">
        <v>80</v>
      </c>
      <c r="CF1126" s="62"/>
      <c r="CG1126" s="62"/>
      <c r="CH1126" s="62"/>
      <c r="CI1126" s="62"/>
      <c r="CJ1126" s="62"/>
      <c r="CK1126" s="62"/>
      <c r="CL1126" s="62"/>
      <c r="CM1126" s="62"/>
      <c r="CN1126" s="61">
        <v>964210.2</v>
      </c>
      <c r="CO1126" s="61"/>
      <c r="CP1126" s="61"/>
      <c r="CQ1126" s="61"/>
      <c r="CR1126" s="61"/>
      <c r="CS1126" s="61"/>
      <c r="CT1126" s="61"/>
      <c r="CU1126" s="61"/>
      <c r="CV1126" s="61"/>
      <c r="CW1126" s="61"/>
      <c r="CX1126" s="61"/>
      <c r="CY1126" s="61"/>
      <c r="CZ1126" s="61"/>
      <c r="DA1126" s="61"/>
      <c r="DB1126" s="59" t="s">
        <v>640</v>
      </c>
      <c r="DC1126" s="59"/>
      <c r="DD1126" s="59"/>
      <c r="DE1126" s="59"/>
      <c r="DF1126" s="59"/>
      <c r="DG1126" s="59"/>
      <c r="DH1126" s="59"/>
      <c r="DI1126" s="59"/>
      <c r="DJ1126" s="59"/>
      <c r="DK1126" s="59"/>
      <c r="DL1126" s="59"/>
      <c r="DM1126" s="59"/>
      <c r="DN1126" s="59"/>
      <c r="DO1126" s="59" t="s">
        <v>650</v>
      </c>
      <c r="DP1126" s="59"/>
      <c r="DQ1126" s="59"/>
      <c r="DR1126" s="59"/>
      <c r="DS1126" s="59"/>
      <c r="DT1126" s="59"/>
      <c r="DU1126" s="59"/>
      <c r="DV1126" s="59"/>
      <c r="DW1126" s="59"/>
      <c r="DX1126" s="59"/>
      <c r="DY1126" s="59"/>
      <c r="DZ1126" s="62" t="s">
        <v>86</v>
      </c>
      <c r="EA1126" s="62"/>
      <c r="EB1126" s="62"/>
      <c r="EC1126" s="62"/>
      <c r="ED1126" s="62"/>
      <c r="EE1126" s="62"/>
      <c r="EF1126" s="62"/>
      <c r="EG1126" s="62"/>
      <c r="EH1126" s="62"/>
      <c r="EI1126" s="62"/>
      <c r="EJ1126" s="62"/>
      <c r="EK1126" s="62"/>
      <c r="EL1126" s="62" t="s">
        <v>84</v>
      </c>
      <c r="EM1126" s="62"/>
      <c r="EN1126" s="62"/>
      <c r="EO1126" s="62"/>
      <c r="EP1126" s="62"/>
      <c r="EQ1126" s="62"/>
      <c r="ER1126" s="62"/>
      <c r="ES1126" s="62"/>
      <c r="ET1126" s="62"/>
      <c r="EU1126" s="62"/>
      <c r="EV1126" s="62"/>
      <c r="EW1126" s="62"/>
      <c r="EX1126" s="62"/>
    </row>
    <row r="1127" spans="1:620" s="21" customFormat="1" ht="40.5" customHeight="1" x14ac:dyDescent="0.2">
      <c r="A1127" s="43" t="s">
        <v>1456</v>
      </c>
      <c r="B1127" s="44"/>
      <c r="C1127" s="44"/>
      <c r="D1127" s="44"/>
      <c r="E1127" s="45"/>
      <c r="F1127" s="76"/>
      <c r="G1127" s="76"/>
      <c r="H1127" s="76"/>
      <c r="I1127" s="76"/>
      <c r="J1127" s="76"/>
      <c r="K1127" s="76"/>
      <c r="L1127" s="76"/>
      <c r="M1127" s="76"/>
      <c r="N1127" s="76"/>
      <c r="O1127" s="58"/>
      <c r="P1127" s="58"/>
      <c r="Q1127" s="58"/>
      <c r="R1127" s="58"/>
      <c r="S1127" s="58"/>
      <c r="T1127" s="58"/>
      <c r="U1127" s="58"/>
      <c r="V1127" s="58"/>
      <c r="W1127" s="58"/>
      <c r="X1127" s="60" t="s">
        <v>370</v>
      </c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 t="s">
        <v>77</v>
      </c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/>
      <c r="AV1127" s="60"/>
      <c r="AW1127" s="60"/>
      <c r="AX1127" s="60"/>
      <c r="AY1127" s="84" t="s">
        <v>94</v>
      </c>
      <c r="AZ1127" s="84"/>
      <c r="BA1127" s="84"/>
      <c r="BB1127" s="84"/>
      <c r="BC1127" s="84"/>
      <c r="BD1127" s="84"/>
      <c r="BE1127" s="62" t="s">
        <v>95</v>
      </c>
      <c r="BF1127" s="62"/>
      <c r="BG1127" s="62"/>
      <c r="BH1127" s="62"/>
      <c r="BI1127" s="62"/>
      <c r="BJ1127" s="62"/>
      <c r="BK1127" s="62"/>
      <c r="BL1127" s="62"/>
      <c r="BM1127" s="62"/>
      <c r="BN1127" s="62">
        <v>770</v>
      </c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80">
        <v>71701000</v>
      </c>
      <c r="BZ1127" s="76"/>
      <c r="CA1127" s="76"/>
      <c r="CB1127" s="76"/>
      <c r="CC1127" s="76"/>
      <c r="CD1127" s="76"/>
      <c r="CE1127" s="62" t="s">
        <v>80</v>
      </c>
      <c r="CF1127" s="62"/>
      <c r="CG1127" s="62"/>
      <c r="CH1127" s="62"/>
      <c r="CI1127" s="62"/>
      <c r="CJ1127" s="62"/>
      <c r="CK1127" s="62"/>
      <c r="CL1127" s="62"/>
      <c r="CM1127" s="62"/>
      <c r="CN1127" s="61">
        <v>2399923.6799999997</v>
      </c>
      <c r="CO1127" s="61"/>
      <c r="CP1127" s="61"/>
      <c r="CQ1127" s="61"/>
      <c r="CR1127" s="61"/>
      <c r="CS1127" s="61"/>
      <c r="CT1127" s="61"/>
      <c r="CU1127" s="61"/>
      <c r="CV1127" s="61"/>
      <c r="CW1127" s="61"/>
      <c r="CX1127" s="61"/>
      <c r="CY1127" s="61"/>
      <c r="CZ1127" s="61"/>
      <c r="DA1127" s="61"/>
      <c r="DB1127" s="59" t="s">
        <v>640</v>
      </c>
      <c r="DC1127" s="59"/>
      <c r="DD1127" s="59"/>
      <c r="DE1127" s="59"/>
      <c r="DF1127" s="59"/>
      <c r="DG1127" s="59"/>
      <c r="DH1127" s="59"/>
      <c r="DI1127" s="59"/>
      <c r="DJ1127" s="59"/>
      <c r="DK1127" s="59"/>
      <c r="DL1127" s="59"/>
      <c r="DM1127" s="59"/>
      <c r="DN1127" s="59"/>
      <c r="DO1127" s="59" t="s">
        <v>650</v>
      </c>
      <c r="DP1127" s="59"/>
      <c r="DQ1127" s="59"/>
      <c r="DR1127" s="59"/>
      <c r="DS1127" s="59"/>
      <c r="DT1127" s="59"/>
      <c r="DU1127" s="59"/>
      <c r="DV1127" s="59"/>
      <c r="DW1127" s="59"/>
      <c r="DX1127" s="59"/>
      <c r="DY1127" s="59"/>
      <c r="DZ1127" s="62" t="s">
        <v>102</v>
      </c>
      <c r="EA1127" s="62"/>
      <c r="EB1127" s="62"/>
      <c r="EC1127" s="62"/>
      <c r="ED1127" s="62"/>
      <c r="EE1127" s="62"/>
      <c r="EF1127" s="62"/>
      <c r="EG1127" s="62"/>
      <c r="EH1127" s="62"/>
      <c r="EI1127" s="62"/>
      <c r="EJ1127" s="62"/>
      <c r="EK1127" s="62"/>
      <c r="EL1127" s="62" t="s">
        <v>103</v>
      </c>
      <c r="EM1127" s="62"/>
      <c r="EN1127" s="62"/>
      <c r="EO1127" s="62"/>
      <c r="EP1127" s="62"/>
      <c r="EQ1127" s="62"/>
      <c r="ER1127" s="62"/>
      <c r="ES1127" s="62"/>
      <c r="ET1127" s="62"/>
      <c r="EU1127" s="62"/>
      <c r="EV1127" s="62"/>
      <c r="EW1127" s="62"/>
      <c r="EX1127" s="62"/>
    </row>
    <row r="1128" spans="1:620" s="21" customFormat="1" ht="40.5" customHeight="1" x14ac:dyDescent="0.2">
      <c r="A1128" s="43" t="s">
        <v>1457</v>
      </c>
      <c r="B1128" s="44"/>
      <c r="C1128" s="44"/>
      <c r="D1128" s="44"/>
      <c r="E1128" s="45"/>
      <c r="F1128" s="76"/>
      <c r="G1128" s="76"/>
      <c r="H1128" s="76"/>
      <c r="I1128" s="76"/>
      <c r="J1128" s="76"/>
      <c r="K1128" s="76"/>
      <c r="L1128" s="76"/>
      <c r="M1128" s="76"/>
      <c r="N1128" s="76"/>
      <c r="O1128" s="58"/>
      <c r="P1128" s="58"/>
      <c r="Q1128" s="58"/>
      <c r="R1128" s="58"/>
      <c r="S1128" s="58"/>
      <c r="T1128" s="58"/>
      <c r="U1128" s="58"/>
      <c r="V1128" s="58"/>
      <c r="W1128" s="58"/>
      <c r="X1128" s="60" t="s">
        <v>371</v>
      </c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 t="s">
        <v>77</v>
      </c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/>
      <c r="AV1128" s="60"/>
      <c r="AW1128" s="60"/>
      <c r="AX1128" s="60"/>
      <c r="AY1128" s="84" t="s">
        <v>94</v>
      </c>
      <c r="AZ1128" s="84"/>
      <c r="BA1128" s="84"/>
      <c r="BB1128" s="84"/>
      <c r="BC1128" s="84"/>
      <c r="BD1128" s="84"/>
      <c r="BE1128" s="62" t="s">
        <v>95</v>
      </c>
      <c r="BF1128" s="62"/>
      <c r="BG1128" s="62"/>
      <c r="BH1128" s="62"/>
      <c r="BI1128" s="62"/>
      <c r="BJ1128" s="62"/>
      <c r="BK1128" s="62"/>
      <c r="BL1128" s="62"/>
      <c r="BM1128" s="62"/>
      <c r="BN1128" s="62">
        <v>745</v>
      </c>
      <c r="BO1128" s="62"/>
      <c r="BP1128" s="62"/>
      <c r="BQ1128" s="62"/>
      <c r="BR1128" s="62"/>
      <c r="BS1128" s="62"/>
      <c r="BT1128" s="62"/>
      <c r="BU1128" s="62"/>
      <c r="BV1128" s="62"/>
      <c r="BW1128" s="62"/>
      <c r="BX1128" s="62"/>
      <c r="BY1128" s="80">
        <v>71701000</v>
      </c>
      <c r="BZ1128" s="76"/>
      <c r="CA1128" s="76"/>
      <c r="CB1128" s="76"/>
      <c r="CC1128" s="76"/>
      <c r="CD1128" s="76"/>
      <c r="CE1128" s="62" t="s">
        <v>80</v>
      </c>
      <c r="CF1128" s="62"/>
      <c r="CG1128" s="62"/>
      <c r="CH1128" s="62"/>
      <c r="CI1128" s="62"/>
      <c r="CJ1128" s="62"/>
      <c r="CK1128" s="62"/>
      <c r="CL1128" s="62"/>
      <c r="CM1128" s="62"/>
      <c r="CN1128" s="61">
        <v>1050575.46</v>
      </c>
      <c r="CO1128" s="61"/>
      <c r="CP1128" s="61"/>
      <c r="CQ1128" s="61"/>
      <c r="CR1128" s="61"/>
      <c r="CS1128" s="61"/>
      <c r="CT1128" s="61"/>
      <c r="CU1128" s="61"/>
      <c r="CV1128" s="61"/>
      <c r="CW1128" s="61"/>
      <c r="CX1128" s="61"/>
      <c r="CY1128" s="61"/>
      <c r="CZ1128" s="61"/>
      <c r="DA1128" s="61"/>
      <c r="DB1128" s="59" t="s">
        <v>640</v>
      </c>
      <c r="DC1128" s="59"/>
      <c r="DD1128" s="59"/>
      <c r="DE1128" s="59"/>
      <c r="DF1128" s="59"/>
      <c r="DG1128" s="59"/>
      <c r="DH1128" s="59"/>
      <c r="DI1128" s="59"/>
      <c r="DJ1128" s="59"/>
      <c r="DK1128" s="59"/>
      <c r="DL1128" s="59"/>
      <c r="DM1128" s="59"/>
      <c r="DN1128" s="59"/>
      <c r="DO1128" s="59" t="s">
        <v>650</v>
      </c>
      <c r="DP1128" s="59"/>
      <c r="DQ1128" s="59"/>
      <c r="DR1128" s="59"/>
      <c r="DS1128" s="59"/>
      <c r="DT1128" s="59"/>
      <c r="DU1128" s="59"/>
      <c r="DV1128" s="59"/>
      <c r="DW1128" s="59"/>
      <c r="DX1128" s="59"/>
      <c r="DY1128" s="59"/>
      <c r="DZ1128" s="62" t="s">
        <v>102</v>
      </c>
      <c r="EA1128" s="62"/>
      <c r="EB1128" s="62"/>
      <c r="EC1128" s="62"/>
      <c r="ED1128" s="62"/>
      <c r="EE1128" s="62"/>
      <c r="EF1128" s="62"/>
      <c r="EG1128" s="62"/>
      <c r="EH1128" s="62"/>
      <c r="EI1128" s="62"/>
      <c r="EJ1128" s="62"/>
      <c r="EK1128" s="62"/>
      <c r="EL1128" s="62" t="s">
        <v>103</v>
      </c>
      <c r="EM1128" s="62"/>
      <c r="EN1128" s="62"/>
      <c r="EO1128" s="62"/>
      <c r="EP1128" s="62"/>
      <c r="EQ1128" s="62"/>
      <c r="ER1128" s="62"/>
      <c r="ES1128" s="62"/>
      <c r="ET1128" s="62"/>
      <c r="EU1128" s="62"/>
      <c r="EV1128" s="62"/>
      <c r="EW1128" s="62"/>
      <c r="EX1128" s="62"/>
    </row>
    <row r="1129" spans="1:620" s="21" customFormat="1" ht="40.5" customHeight="1" x14ac:dyDescent="0.2">
      <c r="A1129" s="43" t="s">
        <v>1461</v>
      </c>
      <c r="B1129" s="44"/>
      <c r="C1129" s="44"/>
      <c r="D1129" s="44"/>
      <c r="E1129" s="45"/>
      <c r="F1129" s="76"/>
      <c r="G1129" s="76"/>
      <c r="H1129" s="76"/>
      <c r="I1129" s="76"/>
      <c r="J1129" s="76"/>
      <c r="K1129" s="76"/>
      <c r="L1129" s="76"/>
      <c r="M1129" s="76"/>
      <c r="N1129" s="76"/>
      <c r="O1129" s="58"/>
      <c r="P1129" s="58"/>
      <c r="Q1129" s="58"/>
      <c r="R1129" s="58"/>
      <c r="S1129" s="58"/>
      <c r="T1129" s="58"/>
      <c r="U1129" s="58"/>
      <c r="V1129" s="58"/>
      <c r="W1129" s="58"/>
      <c r="X1129" s="60" t="s">
        <v>372</v>
      </c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 t="s">
        <v>77</v>
      </c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/>
      <c r="AU1129" s="60"/>
      <c r="AV1129" s="60"/>
      <c r="AW1129" s="60"/>
      <c r="AX1129" s="60"/>
      <c r="AY1129" s="84" t="s">
        <v>94</v>
      </c>
      <c r="AZ1129" s="84"/>
      <c r="BA1129" s="84"/>
      <c r="BB1129" s="84"/>
      <c r="BC1129" s="84"/>
      <c r="BD1129" s="84"/>
      <c r="BE1129" s="62" t="s">
        <v>95</v>
      </c>
      <c r="BF1129" s="62"/>
      <c r="BG1129" s="62"/>
      <c r="BH1129" s="62"/>
      <c r="BI1129" s="62"/>
      <c r="BJ1129" s="62"/>
      <c r="BK1129" s="62"/>
      <c r="BL1129" s="62"/>
      <c r="BM1129" s="62"/>
      <c r="BN1129" s="62">
        <v>22</v>
      </c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80">
        <v>71701000</v>
      </c>
      <c r="BZ1129" s="76"/>
      <c r="CA1129" s="76"/>
      <c r="CB1129" s="76"/>
      <c r="CC1129" s="76"/>
      <c r="CD1129" s="76"/>
      <c r="CE1129" s="62" t="s">
        <v>80</v>
      </c>
      <c r="CF1129" s="62"/>
      <c r="CG1129" s="62"/>
      <c r="CH1129" s="62"/>
      <c r="CI1129" s="62"/>
      <c r="CJ1129" s="62"/>
      <c r="CK1129" s="62"/>
      <c r="CL1129" s="62"/>
      <c r="CM1129" s="62"/>
      <c r="CN1129" s="61">
        <v>1525658.2176000001</v>
      </c>
      <c r="CO1129" s="61"/>
      <c r="CP1129" s="61"/>
      <c r="CQ1129" s="61"/>
      <c r="CR1129" s="61"/>
      <c r="CS1129" s="61"/>
      <c r="CT1129" s="61"/>
      <c r="CU1129" s="61"/>
      <c r="CV1129" s="61"/>
      <c r="CW1129" s="61"/>
      <c r="CX1129" s="61"/>
      <c r="CY1129" s="61"/>
      <c r="CZ1129" s="61"/>
      <c r="DA1129" s="61"/>
      <c r="DB1129" s="59" t="s">
        <v>640</v>
      </c>
      <c r="DC1129" s="59"/>
      <c r="DD1129" s="59"/>
      <c r="DE1129" s="59"/>
      <c r="DF1129" s="59"/>
      <c r="DG1129" s="59"/>
      <c r="DH1129" s="59"/>
      <c r="DI1129" s="59"/>
      <c r="DJ1129" s="59"/>
      <c r="DK1129" s="59"/>
      <c r="DL1129" s="59"/>
      <c r="DM1129" s="59"/>
      <c r="DN1129" s="59"/>
      <c r="DO1129" s="59" t="s">
        <v>650</v>
      </c>
      <c r="DP1129" s="59"/>
      <c r="DQ1129" s="59"/>
      <c r="DR1129" s="59"/>
      <c r="DS1129" s="59"/>
      <c r="DT1129" s="59"/>
      <c r="DU1129" s="59"/>
      <c r="DV1129" s="59"/>
      <c r="DW1129" s="59"/>
      <c r="DX1129" s="59"/>
      <c r="DY1129" s="59"/>
      <c r="DZ1129" s="62" t="s">
        <v>102</v>
      </c>
      <c r="EA1129" s="62"/>
      <c r="EB1129" s="62"/>
      <c r="EC1129" s="62"/>
      <c r="ED1129" s="62"/>
      <c r="EE1129" s="62"/>
      <c r="EF1129" s="62"/>
      <c r="EG1129" s="62"/>
      <c r="EH1129" s="62"/>
      <c r="EI1129" s="62"/>
      <c r="EJ1129" s="62"/>
      <c r="EK1129" s="62"/>
      <c r="EL1129" s="62" t="s">
        <v>103</v>
      </c>
      <c r="EM1129" s="62"/>
      <c r="EN1129" s="62"/>
      <c r="EO1129" s="62"/>
      <c r="EP1129" s="62"/>
      <c r="EQ1129" s="62"/>
      <c r="ER1129" s="62"/>
      <c r="ES1129" s="62"/>
      <c r="ET1129" s="62"/>
      <c r="EU1129" s="62"/>
      <c r="EV1129" s="62"/>
      <c r="EW1129" s="62"/>
      <c r="EX1129" s="62"/>
    </row>
    <row r="1130" spans="1:620" s="21" customFormat="1" ht="40.5" customHeight="1" x14ac:dyDescent="0.2">
      <c r="A1130" s="43" t="s">
        <v>1462</v>
      </c>
      <c r="B1130" s="44"/>
      <c r="C1130" s="44"/>
      <c r="D1130" s="44"/>
      <c r="E1130" s="45"/>
      <c r="F1130" s="76"/>
      <c r="G1130" s="76"/>
      <c r="H1130" s="76"/>
      <c r="I1130" s="76"/>
      <c r="J1130" s="76"/>
      <c r="K1130" s="76"/>
      <c r="L1130" s="76"/>
      <c r="M1130" s="76"/>
      <c r="N1130" s="76"/>
      <c r="O1130" s="58"/>
      <c r="P1130" s="58"/>
      <c r="Q1130" s="58"/>
      <c r="R1130" s="58"/>
      <c r="S1130" s="58"/>
      <c r="T1130" s="58"/>
      <c r="U1130" s="58"/>
      <c r="V1130" s="58"/>
      <c r="W1130" s="58"/>
      <c r="X1130" s="60" t="s">
        <v>373</v>
      </c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 t="s">
        <v>77</v>
      </c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/>
      <c r="AV1130" s="60"/>
      <c r="AW1130" s="60"/>
      <c r="AX1130" s="60"/>
      <c r="AY1130" s="84" t="s">
        <v>78</v>
      </c>
      <c r="AZ1130" s="84"/>
      <c r="BA1130" s="84"/>
      <c r="BB1130" s="84"/>
      <c r="BC1130" s="84"/>
      <c r="BD1130" s="84"/>
      <c r="BE1130" s="62" t="s">
        <v>79</v>
      </c>
      <c r="BF1130" s="62"/>
      <c r="BG1130" s="62"/>
      <c r="BH1130" s="62"/>
      <c r="BI1130" s="62"/>
      <c r="BJ1130" s="62"/>
      <c r="BK1130" s="62"/>
      <c r="BL1130" s="62"/>
      <c r="BM1130" s="62"/>
      <c r="BN1130" s="62">
        <v>1</v>
      </c>
      <c r="BO1130" s="62"/>
      <c r="BP1130" s="62"/>
      <c r="BQ1130" s="62"/>
      <c r="BR1130" s="62"/>
      <c r="BS1130" s="62"/>
      <c r="BT1130" s="62"/>
      <c r="BU1130" s="62"/>
      <c r="BV1130" s="62"/>
      <c r="BW1130" s="62"/>
      <c r="BX1130" s="62"/>
      <c r="BY1130" s="80">
        <v>71701000</v>
      </c>
      <c r="BZ1130" s="76"/>
      <c r="CA1130" s="76"/>
      <c r="CB1130" s="76"/>
      <c r="CC1130" s="76"/>
      <c r="CD1130" s="76"/>
      <c r="CE1130" s="62" t="s">
        <v>80</v>
      </c>
      <c r="CF1130" s="62"/>
      <c r="CG1130" s="62"/>
      <c r="CH1130" s="62"/>
      <c r="CI1130" s="62"/>
      <c r="CJ1130" s="62"/>
      <c r="CK1130" s="62"/>
      <c r="CL1130" s="62"/>
      <c r="CM1130" s="62"/>
      <c r="CN1130" s="61">
        <v>384000</v>
      </c>
      <c r="CO1130" s="61"/>
      <c r="CP1130" s="61"/>
      <c r="CQ1130" s="61"/>
      <c r="CR1130" s="61"/>
      <c r="CS1130" s="61"/>
      <c r="CT1130" s="61"/>
      <c r="CU1130" s="61"/>
      <c r="CV1130" s="61"/>
      <c r="CW1130" s="61"/>
      <c r="CX1130" s="61"/>
      <c r="CY1130" s="61"/>
      <c r="CZ1130" s="61"/>
      <c r="DA1130" s="61"/>
      <c r="DB1130" s="59" t="s">
        <v>640</v>
      </c>
      <c r="DC1130" s="59"/>
      <c r="DD1130" s="59"/>
      <c r="DE1130" s="59"/>
      <c r="DF1130" s="59"/>
      <c r="DG1130" s="59"/>
      <c r="DH1130" s="59"/>
      <c r="DI1130" s="59"/>
      <c r="DJ1130" s="59"/>
      <c r="DK1130" s="59"/>
      <c r="DL1130" s="59"/>
      <c r="DM1130" s="59"/>
      <c r="DN1130" s="59"/>
      <c r="DO1130" s="59" t="s">
        <v>650</v>
      </c>
      <c r="DP1130" s="59"/>
      <c r="DQ1130" s="59"/>
      <c r="DR1130" s="59"/>
      <c r="DS1130" s="59"/>
      <c r="DT1130" s="59"/>
      <c r="DU1130" s="59"/>
      <c r="DV1130" s="59"/>
      <c r="DW1130" s="59"/>
      <c r="DX1130" s="59"/>
      <c r="DY1130" s="59"/>
      <c r="DZ1130" s="62" t="s">
        <v>86</v>
      </c>
      <c r="EA1130" s="62"/>
      <c r="EB1130" s="62"/>
      <c r="EC1130" s="62"/>
      <c r="ED1130" s="62"/>
      <c r="EE1130" s="62"/>
      <c r="EF1130" s="62"/>
      <c r="EG1130" s="62"/>
      <c r="EH1130" s="62"/>
      <c r="EI1130" s="62"/>
      <c r="EJ1130" s="62"/>
      <c r="EK1130" s="62"/>
      <c r="EL1130" s="62" t="s">
        <v>84</v>
      </c>
      <c r="EM1130" s="62"/>
      <c r="EN1130" s="62"/>
      <c r="EO1130" s="62"/>
      <c r="EP1130" s="62"/>
      <c r="EQ1130" s="62"/>
      <c r="ER1130" s="62"/>
      <c r="ES1130" s="62"/>
      <c r="ET1130" s="62"/>
      <c r="EU1130" s="62"/>
      <c r="EV1130" s="62"/>
      <c r="EW1130" s="62"/>
      <c r="EX1130" s="62"/>
    </row>
    <row r="1131" spans="1:620" s="21" customFormat="1" ht="40.5" customHeight="1" x14ac:dyDescent="0.2">
      <c r="A1131" s="43" t="s">
        <v>1463</v>
      </c>
      <c r="B1131" s="44"/>
      <c r="C1131" s="44"/>
      <c r="D1131" s="44"/>
      <c r="E1131" s="45"/>
      <c r="F1131" s="76"/>
      <c r="G1131" s="76"/>
      <c r="H1131" s="76"/>
      <c r="I1131" s="76"/>
      <c r="J1131" s="76"/>
      <c r="K1131" s="76"/>
      <c r="L1131" s="76"/>
      <c r="M1131" s="76"/>
      <c r="N1131" s="76"/>
      <c r="O1131" s="58"/>
      <c r="P1131" s="58"/>
      <c r="Q1131" s="58"/>
      <c r="R1131" s="58"/>
      <c r="S1131" s="58"/>
      <c r="T1131" s="58"/>
      <c r="U1131" s="58"/>
      <c r="V1131" s="58"/>
      <c r="W1131" s="58"/>
      <c r="X1131" s="60" t="s">
        <v>374</v>
      </c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 t="s">
        <v>77</v>
      </c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/>
      <c r="AV1131" s="60"/>
      <c r="AW1131" s="60"/>
      <c r="AX1131" s="60"/>
      <c r="AY1131" s="84" t="s">
        <v>78</v>
      </c>
      <c r="AZ1131" s="84"/>
      <c r="BA1131" s="84"/>
      <c r="BB1131" s="84"/>
      <c r="BC1131" s="84"/>
      <c r="BD1131" s="84"/>
      <c r="BE1131" s="62" t="s">
        <v>79</v>
      </c>
      <c r="BF1131" s="62"/>
      <c r="BG1131" s="62"/>
      <c r="BH1131" s="62"/>
      <c r="BI1131" s="62"/>
      <c r="BJ1131" s="62"/>
      <c r="BK1131" s="62"/>
      <c r="BL1131" s="62"/>
      <c r="BM1131" s="62"/>
      <c r="BN1131" s="62">
        <v>1</v>
      </c>
      <c r="BO1131" s="62"/>
      <c r="BP1131" s="62"/>
      <c r="BQ1131" s="62"/>
      <c r="BR1131" s="62"/>
      <c r="BS1131" s="62"/>
      <c r="BT1131" s="62"/>
      <c r="BU1131" s="62"/>
      <c r="BV1131" s="62"/>
      <c r="BW1131" s="62"/>
      <c r="BX1131" s="62"/>
      <c r="BY1131" s="80">
        <v>71701000</v>
      </c>
      <c r="BZ1131" s="80"/>
      <c r="CA1131" s="80"/>
      <c r="CB1131" s="80"/>
      <c r="CC1131" s="80"/>
      <c r="CD1131" s="80"/>
      <c r="CE1131" s="62" t="s">
        <v>80</v>
      </c>
      <c r="CF1131" s="62"/>
      <c r="CG1131" s="62"/>
      <c r="CH1131" s="62"/>
      <c r="CI1131" s="62"/>
      <c r="CJ1131" s="62"/>
      <c r="CK1131" s="62"/>
      <c r="CL1131" s="62"/>
      <c r="CM1131" s="62"/>
      <c r="CN1131" s="61">
        <v>2400000</v>
      </c>
      <c r="CO1131" s="61"/>
      <c r="CP1131" s="61"/>
      <c r="CQ1131" s="61"/>
      <c r="CR1131" s="61"/>
      <c r="CS1131" s="61"/>
      <c r="CT1131" s="61"/>
      <c r="CU1131" s="61"/>
      <c r="CV1131" s="61"/>
      <c r="CW1131" s="61"/>
      <c r="CX1131" s="61"/>
      <c r="CY1131" s="61"/>
      <c r="CZ1131" s="61"/>
      <c r="DA1131" s="61"/>
      <c r="DB1131" s="59" t="s">
        <v>640</v>
      </c>
      <c r="DC1131" s="59"/>
      <c r="DD1131" s="59"/>
      <c r="DE1131" s="59"/>
      <c r="DF1131" s="59"/>
      <c r="DG1131" s="59"/>
      <c r="DH1131" s="59"/>
      <c r="DI1131" s="59"/>
      <c r="DJ1131" s="59"/>
      <c r="DK1131" s="59"/>
      <c r="DL1131" s="59"/>
      <c r="DM1131" s="59"/>
      <c r="DN1131" s="59"/>
      <c r="DO1131" s="59" t="s">
        <v>650</v>
      </c>
      <c r="DP1131" s="59"/>
      <c r="DQ1131" s="59"/>
      <c r="DR1131" s="59"/>
      <c r="DS1131" s="59"/>
      <c r="DT1131" s="59"/>
      <c r="DU1131" s="59"/>
      <c r="DV1131" s="59"/>
      <c r="DW1131" s="59"/>
      <c r="DX1131" s="59"/>
      <c r="DY1131" s="59"/>
      <c r="DZ1131" s="62" t="s">
        <v>102</v>
      </c>
      <c r="EA1131" s="62"/>
      <c r="EB1131" s="62"/>
      <c r="EC1131" s="62"/>
      <c r="ED1131" s="62"/>
      <c r="EE1131" s="62"/>
      <c r="EF1131" s="62"/>
      <c r="EG1131" s="62"/>
      <c r="EH1131" s="62"/>
      <c r="EI1131" s="62"/>
      <c r="EJ1131" s="62"/>
      <c r="EK1131" s="62"/>
      <c r="EL1131" s="62" t="s">
        <v>103</v>
      </c>
      <c r="EM1131" s="62"/>
      <c r="EN1131" s="62"/>
      <c r="EO1131" s="62"/>
      <c r="EP1131" s="62"/>
      <c r="EQ1131" s="62"/>
      <c r="ER1131" s="62"/>
      <c r="ES1131" s="62"/>
      <c r="ET1131" s="62"/>
      <c r="EU1131" s="62"/>
      <c r="EV1131" s="62"/>
      <c r="EW1131" s="62"/>
      <c r="EX1131" s="62"/>
    </row>
    <row r="1132" spans="1:620" s="20" customFormat="1" ht="40.5" customHeight="1" x14ac:dyDescent="0.2">
      <c r="A1132" s="43" t="s">
        <v>1464</v>
      </c>
      <c r="B1132" s="44"/>
      <c r="C1132" s="44"/>
      <c r="D1132" s="44"/>
      <c r="E1132" s="45"/>
      <c r="F1132" s="76"/>
      <c r="G1132" s="76"/>
      <c r="H1132" s="76"/>
      <c r="I1132" s="76"/>
      <c r="J1132" s="76"/>
      <c r="K1132" s="76"/>
      <c r="L1132" s="76"/>
      <c r="M1132" s="76"/>
      <c r="N1132" s="76"/>
      <c r="O1132" s="58"/>
      <c r="P1132" s="58"/>
      <c r="Q1132" s="58"/>
      <c r="R1132" s="58"/>
      <c r="S1132" s="58"/>
      <c r="T1132" s="58"/>
      <c r="U1132" s="58"/>
      <c r="V1132" s="58"/>
      <c r="W1132" s="58"/>
      <c r="X1132" s="60" t="s">
        <v>117</v>
      </c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 t="s">
        <v>77</v>
      </c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/>
      <c r="AW1132" s="60"/>
      <c r="AX1132" s="60"/>
      <c r="AY1132" s="84" t="s">
        <v>94</v>
      </c>
      <c r="AZ1132" s="84"/>
      <c r="BA1132" s="84"/>
      <c r="BB1132" s="84"/>
      <c r="BC1132" s="84"/>
      <c r="BD1132" s="84"/>
      <c r="BE1132" s="62" t="s">
        <v>95</v>
      </c>
      <c r="BF1132" s="62"/>
      <c r="BG1132" s="62"/>
      <c r="BH1132" s="62"/>
      <c r="BI1132" s="62"/>
      <c r="BJ1132" s="62"/>
      <c r="BK1132" s="62"/>
      <c r="BL1132" s="62"/>
      <c r="BM1132" s="62"/>
      <c r="BN1132" s="62">
        <v>216</v>
      </c>
      <c r="BO1132" s="62"/>
      <c r="BP1132" s="62"/>
      <c r="BQ1132" s="62"/>
      <c r="BR1132" s="62"/>
      <c r="BS1132" s="62"/>
      <c r="BT1132" s="62"/>
      <c r="BU1132" s="62"/>
      <c r="BV1132" s="62"/>
      <c r="BW1132" s="62"/>
      <c r="BX1132" s="62"/>
      <c r="BY1132" s="80">
        <v>71701000</v>
      </c>
      <c r="BZ1132" s="76"/>
      <c r="CA1132" s="76"/>
      <c r="CB1132" s="76"/>
      <c r="CC1132" s="76"/>
      <c r="CD1132" s="76"/>
      <c r="CE1132" s="62" t="s">
        <v>80</v>
      </c>
      <c r="CF1132" s="62"/>
      <c r="CG1132" s="62"/>
      <c r="CH1132" s="62"/>
      <c r="CI1132" s="62"/>
      <c r="CJ1132" s="62"/>
      <c r="CK1132" s="62"/>
      <c r="CL1132" s="62"/>
      <c r="CM1132" s="62"/>
      <c r="CN1132" s="61">
        <v>520320.33600000001</v>
      </c>
      <c r="CO1132" s="61"/>
      <c r="CP1132" s="61"/>
      <c r="CQ1132" s="61"/>
      <c r="CR1132" s="61"/>
      <c r="CS1132" s="61"/>
      <c r="CT1132" s="61"/>
      <c r="CU1132" s="61"/>
      <c r="CV1132" s="61"/>
      <c r="CW1132" s="61"/>
      <c r="CX1132" s="61"/>
      <c r="CY1132" s="61"/>
      <c r="CZ1132" s="61"/>
      <c r="DA1132" s="61"/>
      <c r="DB1132" s="59" t="s">
        <v>640</v>
      </c>
      <c r="DC1132" s="59"/>
      <c r="DD1132" s="59"/>
      <c r="DE1132" s="59"/>
      <c r="DF1132" s="59"/>
      <c r="DG1132" s="59"/>
      <c r="DH1132" s="59"/>
      <c r="DI1132" s="59"/>
      <c r="DJ1132" s="59"/>
      <c r="DK1132" s="59"/>
      <c r="DL1132" s="59"/>
      <c r="DM1132" s="59"/>
      <c r="DN1132" s="59"/>
      <c r="DO1132" s="59" t="s">
        <v>650</v>
      </c>
      <c r="DP1132" s="59"/>
      <c r="DQ1132" s="59"/>
      <c r="DR1132" s="59"/>
      <c r="DS1132" s="59"/>
      <c r="DT1132" s="59"/>
      <c r="DU1132" s="59"/>
      <c r="DV1132" s="59"/>
      <c r="DW1132" s="59"/>
      <c r="DX1132" s="59"/>
      <c r="DY1132" s="59"/>
      <c r="DZ1132" s="62" t="s">
        <v>86</v>
      </c>
      <c r="EA1132" s="62"/>
      <c r="EB1132" s="62"/>
      <c r="EC1132" s="62"/>
      <c r="ED1132" s="62"/>
      <c r="EE1132" s="62"/>
      <c r="EF1132" s="62"/>
      <c r="EG1132" s="62"/>
      <c r="EH1132" s="62"/>
      <c r="EI1132" s="62"/>
      <c r="EJ1132" s="62"/>
      <c r="EK1132" s="62"/>
      <c r="EL1132" s="62" t="s">
        <v>84</v>
      </c>
      <c r="EM1132" s="62"/>
      <c r="EN1132" s="62"/>
      <c r="EO1132" s="62"/>
      <c r="EP1132" s="62"/>
      <c r="EQ1132" s="62"/>
      <c r="ER1132" s="62"/>
      <c r="ES1132" s="62"/>
      <c r="ET1132" s="62"/>
      <c r="EU1132" s="62"/>
      <c r="EV1132" s="62"/>
      <c r="EW1132" s="62"/>
      <c r="EX1132" s="62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  <c r="GO1132" s="19"/>
      <c r="GP1132" s="19"/>
      <c r="GQ1132" s="19"/>
      <c r="GR1132" s="19"/>
      <c r="GS1132" s="19"/>
      <c r="GT1132" s="19"/>
      <c r="GU1132" s="19"/>
      <c r="GV1132" s="19"/>
      <c r="GW1132" s="19"/>
      <c r="GX1132" s="19"/>
      <c r="GY1132" s="19"/>
      <c r="GZ1132" s="19"/>
      <c r="HA1132" s="19"/>
      <c r="HB1132" s="19"/>
      <c r="HC1132" s="19"/>
      <c r="HD1132" s="19"/>
      <c r="HE1132" s="19"/>
      <c r="HF1132" s="19"/>
      <c r="HG1132" s="19"/>
      <c r="HH1132" s="19"/>
      <c r="HI1132" s="19"/>
      <c r="HJ1132" s="19"/>
      <c r="HK1132" s="19"/>
      <c r="HL1132" s="19"/>
      <c r="HM1132" s="19"/>
      <c r="HN1132" s="19"/>
      <c r="HO1132" s="19"/>
      <c r="HP1132" s="19"/>
      <c r="HQ1132" s="19"/>
      <c r="HR1132" s="19"/>
      <c r="HS1132" s="19"/>
      <c r="HT1132" s="19"/>
      <c r="HU1132" s="19"/>
      <c r="HV1132" s="19"/>
      <c r="HW1132" s="19"/>
      <c r="HX1132" s="19"/>
      <c r="HY1132" s="19"/>
      <c r="HZ1132" s="19"/>
      <c r="IA1132" s="19"/>
      <c r="IB1132" s="19"/>
      <c r="IC1132" s="19"/>
      <c r="ID1132" s="19"/>
      <c r="IE1132" s="19"/>
      <c r="IF1132" s="19"/>
      <c r="IG1132" s="19"/>
      <c r="IH1132" s="19"/>
      <c r="II1132" s="19"/>
      <c r="IJ1132" s="19"/>
      <c r="IK1132" s="19"/>
      <c r="IL1132" s="19"/>
      <c r="IM1132" s="19"/>
      <c r="IN1132" s="19"/>
      <c r="IO1132" s="19"/>
      <c r="IP1132" s="19"/>
      <c r="IQ1132" s="19"/>
      <c r="IR1132" s="19"/>
      <c r="IS1132" s="19"/>
      <c r="IT1132" s="19"/>
      <c r="IU1132" s="19"/>
      <c r="IV1132" s="19"/>
      <c r="IW1132" s="19"/>
      <c r="IX1132" s="19"/>
      <c r="IY1132" s="19"/>
      <c r="IZ1132" s="19"/>
      <c r="JA1132" s="19"/>
      <c r="JB1132" s="19"/>
      <c r="JC1132" s="19"/>
      <c r="JD1132" s="19"/>
      <c r="JE1132" s="19"/>
      <c r="JF1132" s="19"/>
      <c r="JG1132" s="19"/>
      <c r="JH1132" s="19"/>
      <c r="JI1132" s="19"/>
      <c r="JJ1132" s="19"/>
      <c r="JK1132" s="19"/>
      <c r="JL1132" s="19"/>
      <c r="JM1132" s="19"/>
      <c r="JN1132" s="19"/>
      <c r="JO1132" s="19"/>
      <c r="JP1132" s="19"/>
      <c r="JQ1132" s="19"/>
      <c r="JR1132" s="19"/>
      <c r="JS1132" s="19"/>
      <c r="JT1132" s="19"/>
      <c r="JU1132" s="19"/>
      <c r="JV1132" s="19"/>
      <c r="JW1132" s="19"/>
      <c r="JX1132" s="19"/>
      <c r="JY1132" s="19"/>
      <c r="JZ1132" s="19"/>
      <c r="KA1132" s="19"/>
      <c r="KB1132" s="19"/>
      <c r="KC1132" s="19"/>
      <c r="KD1132" s="19"/>
      <c r="KE1132" s="19"/>
      <c r="KF1132" s="19"/>
      <c r="KG1132" s="19"/>
      <c r="KH1132" s="19"/>
      <c r="KI1132" s="19"/>
      <c r="KJ1132" s="19"/>
      <c r="KK1132" s="19"/>
      <c r="KL1132" s="19"/>
      <c r="KM1132" s="19"/>
      <c r="KN1132" s="19"/>
      <c r="KO1132" s="19"/>
      <c r="KP1132" s="19"/>
      <c r="KQ1132" s="19"/>
      <c r="KR1132" s="19"/>
      <c r="KS1132" s="19"/>
      <c r="KT1132" s="19"/>
      <c r="KU1132" s="19"/>
      <c r="KV1132" s="19"/>
      <c r="KW1132" s="19"/>
      <c r="KX1132" s="19"/>
      <c r="KY1132" s="19"/>
      <c r="KZ1132" s="19"/>
      <c r="LA1132" s="19"/>
      <c r="LB1132" s="19"/>
      <c r="LC1132" s="19"/>
      <c r="LD1132" s="19"/>
      <c r="LE1132" s="19"/>
      <c r="LF1132" s="19"/>
      <c r="LG1132" s="19"/>
      <c r="LH1132" s="19"/>
      <c r="LI1132" s="19"/>
      <c r="LJ1132" s="19"/>
      <c r="LK1132" s="19"/>
      <c r="LL1132" s="19"/>
      <c r="LM1132" s="19"/>
      <c r="LN1132" s="19"/>
      <c r="LO1132" s="19"/>
      <c r="LP1132" s="19"/>
      <c r="LQ1132" s="19"/>
      <c r="LR1132" s="19"/>
      <c r="LS1132" s="19"/>
      <c r="LT1132" s="19"/>
      <c r="LU1132" s="19"/>
      <c r="LV1132" s="19"/>
      <c r="LW1132" s="19"/>
      <c r="LX1132" s="19"/>
      <c r="LY1132" s="19"/>
      <c r="LZ1132" s="19"/>
      <c r="MA1132" s="19"/>
      <c r="MB1132" s="19"/>
      <c r="MC1132" s="19"/>
      <c r="MD1132" s="19"/>
      <c r="ME1132" s="19"/>
      <c r="MF1132" s="19"/>
      <c r="MG1132" s="19"/>
      <c r="MH1132" s="19"/>
      <c r="MI1132" s="19"/>
      <c r="MJ1132" s="19"/>
      <c r="MK1132" s="19"/>
      <c r="ML1132" s="19"/>
      <c r="MM1132" s="19"/>
      <c r="MN1132" s="19"/>
      <c r="MO1132" s="19"/>
      <c r="MP1132" s="19"/>
      <c r="MQ1132" s="19"/>
      <c r="MR1132" s="19"/>
      <c r="MS1132" s="19"/>
      <c r="MT1132" s="19"/>
      <c r="MU1132" s="19"/>
      <c r="MV1132" s="19"/>
      <c r="MW1132" s="19"/>
      <c r="MX1132" s="19"/>
      <c r="MY1132" s="19"/>
      <c r="MZ1132" s="19"/>
      <c r="NA1132" s="19"/>
      <c r="NB1132" s="19"/>
      <c r="NC1132" s="19"/>
      <c r="ND1132" s="19"/>
      <c r="NE1132" s="19"/>
      <c r="NF1132" s="19"/>
      <c r="NG1132" s="19"/>
      <c r="NH1132" s="19"/>
      <c r="NI1132" s="19"/>
      <c r="NJ1132" s="19"/>
      <c r="NK1132" s="19"/>
      <c r="NL1132" s="19"/>
      <c r="NM1132" s="19"/>
      <c r="NN1132" s="19"/>
      <c r="NO1132" s="19"/>
      <c r="NP1132" s="19"/>
      <c r="NQ1132" s="19"/>
      <c r="NR1132" s="19"/>
      <c r="NS1132" s="19"/>
      <c r="NT1132" s="19"/>
      <c r="NU1132" s="19"/>
      <c r="NV1132" s="19"/>
      <c r="NW1132" s="19"/>
      <c r="NX1132" s="19"/>
      <c r="NY1132" s="19"/>
      <c r="NZ1132" s="19"/>
      <c r="OA1132" s="19"/>
      <c r="OB1132" s="19"/>
      <c r="OC1132" s="19"/>
      <c r="OD1132" s="19"/>
      <c r="OE1132" s="19"/>
      <c r="OF1132" s="19"/>
      <c r="OG1132" s="19"/>
      <c r="OH1132" s="19"/>
      <c r="OI1132" s="19"/>
      <c r="OJ1132" s="19"/>
      <c r="OK1132" s="19"/>
      <c r="OL1132" s="19"/>
      <c r="OM1132" s="19"/>
      <c r="ON1132" s="19"/>
      <c r="OO1132" s="19"/>
      <c r="OP1132" s="19"/>
      <c r="OQ1132" s="19"/>
      <c r="OR1132" s="19"/>
      <c r="OS1132" s="19"/>
      <c r="OT1132" s="19"/>
      <c r="OU1132" s="19"/>
      <c r="OV1132" s="19"/>
      <c r="OW1132" s="19"/>
      <c r="OX1132" s="19"/>
      <c r="OY1132" s="19"/>
      <c r="OZ1132" s="19"/>
      <c r="PA1132" s="19"/>
      <c r="PB1132" s="19"/>
      <c r="PC1132" s="19"/>
      <c r="PD1132" s="19"/>
      <c r="PE1132" s="19"/>
      <c r="PF1132" s="19"/>
      <c r="PG1132" s="19"/>
      <c r="PH1132" s="19"/>
      <c r="PI1132" s="19"/>
      <c r="PJ1132" s="19"/>
      <c r="PK1132" s="19"/>
      <c r="PL1132" s="19"/>
      <c r="PM1132" s="19"/>
      <c r="PN1132" s="19"/>
      <c r="PO1132" s="19"/>
      <c r="PP1132" s="19"/>
      <c r="PQ1132" s="19"/>
      <c r="PR1132" s="19"/>
      <c r="PS1132" s="19"/>
      <c r="PT1132" s="19"/>
      <c r="PU1132" s="19"/>
      <c r="PV1132" s="19"/>
      <c r="PW1132" s="19"/>
      <c r="PX1132" s="19"/>
      <c r="PY1132" s="19"/>
      <c r="PZ1132" s="19"/>
      <c r="QA1132" s="19"/>
      <c r="QB1132" s="19"/>
      <c r="QC1132" s="19"/>
      <c r="QD1132" s="19"/>
      <c r="QE1132" s="19"/>
      <c r="QF1132" s="19"/>
      <c r="QG1132" s="19"/>
      <c r="QH1132" s="19"/>
      <c r="QI1132" s="19"/>
      <c r="QJ1132" s="19"/>
      <c r="QK1132" s="19"/>
      <c r="QL1132" s="19"/>
      <c r="QM1132" s="19"/>
      <c r="QN1132" s="19"/>
      <c r="QO1132" s="19"/>
      <c r="QP1132" s="19"/>
      <c r="QQ1132" s="19"/>
    </row>
    <row r="1133" spans="1:620" s="20" customFormat="1" ht="40.5" customHeight="1" x14ac:dyDescent="0.2">
      <c r="A1133" s="43" t="s">
        <v>1465</v>
      </c>
      <c r="B1133" s="44"/>
      <c r="C1133" s="44"/>
      <c r="D1133" s="44"/>
      <c r="E1133" s="45"/>
      <c r="F1133" s="76"/>
      <c r="G1133" s="76"/>
      <c r="H1133" s="76"/>
      <c r="I1133" s="76"/>
      <c r="J1133" s="76"/>
      <c r="K1133" s="76"/>
      <c r="L1133" s="76"/>
      <c r="M1133" s="76"/>
      <c r="N1133" s="76"/>
      <c r="O1133" s="58"/>
      <c r="P1133" s="58"/>
      <c r="Q1133" s="58"/>
      <c r="R1133" s="58"/>
      <c r="S1133" s="58"/>
      <c r="T1133" s="58"/>
      <c r="U1133" s="58"/>
      <c r="V1133" s="58"/>
      <c r="W1133" s="58"/>
      <c r="X1133" s="60" t="s">
        <v>117</v>
      </c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 t="s">
        <v>77</v>
      </c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/>
      <c r="AV1133" s="60"/>
      <c r="AW1133" s="60"/>
      <c r="AX1133" s="60"/>
      <c r="AY1133" s="84" t="s">
        <v>94</v>
      </c>
      <c r="AZ1133" s="84"/>
      <c r="BA1133" s="84"/>
      <c r="BB1133" s="84"/>
      <c r="BC1133" s="84"/>
      <c r="BD1133" s="84"/>
      <c r="BE1133" s="62" t="s">
        <v>95</v>
      </c>
      <c r="BF1133" s="62"/>
      <c r="BG1133" s="62"/>
      <c r="BH1133" s="62"/>
      <c r="BI1133" s="62"/>
      <c r="BJ1133" s="62"/>
      <c r="BK1133" s="62"/>
      <c r="BL1133" s="62"/>
      <c r="BM1133" s="62"/>
      <c r="BN1133" s="62">
        <v>40</v>
      </c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80">
        <v>71701000</v>
      </c>
      <c r="BZ1133" s="76"/>
      <c r="CA1133" s="76"/>
      <c r="CB1133" s="76"/>
      <c r="CC1133" s="76"/>
      <c r="CD1133" s="76"/>
      <c r="CE1133" s="62" t="s">
        <v>80</v>
      </c>
      <c r="CF1133" s="62"/>
      <c r="CG1133" s="62"/>
      <c r="CH1133" s="62"/>
      <c r="CI1133" s="62"/>
      <c r="CJ1133" s="62"/>
      <c r="CK1133" s="62"/>
      <c r="CL1133" s="62"/>
      <c r="CM1133" s="62"/>
      <c r="CN1133" s="61">
        <v>1224669.5999999999</v>
      </c>
      <c r="CO1133" s="61"/>
      <c r="CP1133" s="61"/>
      <c r="CQ1133" s="61"/>
      <c r="CR1133" s="61"/>
      <c r="CS1133" s="61"/>
      <c r="CT1133" s="61"/>
      <c r="CU1133" s="61"/>
      <c r="CV1133" s="61"/>
      <c r="CW1133" s="61"/>
      <c r="CX1133" s="61"/>
      <c r="CY1133" s="61"/>
      <c r="CZ1133" s="61"/>
      <c r="DA1133" s="61"/>
      <c r="DB1133" s="59" t="s">
        <v>640</v>
      </c>
      <c r="DC1133" s="59"/>
      <c r="DD1133" s="59"/>
      <c r="DE1133" s="59"/>
      <c r="DF1133" s="59"/>
      <c r="DG1133" s="59"/>
      <c r="DH1133" s="59"/>
      <c r="DI1133" s="59"/>
      <c r="DJ1133" s="59"/>
      <c r="DK1133" s="59"/>
      <c r="DL1133" s="59"/>
      <c r="DM1133" s="59"/>
      <c r="DN1133" s="59"/>
      <c r="DO1133" s="59" t="s">
        <v>650</v>
      </c>
      <c r="DP1133" s="59"/>
      <c r="DQ1133" s="59"/>
      <c r="DR1133" s="59"/>
      <c r="DS1133" s="59"/>
      <c r="DT1133" s="59"/>
      <c r="DU1133" s="59"/>
      <c r="DV1133" s="59"/>
      <c r="DW1133" s="59"/>
      <c r="DX1133" s="59"/>
      <c r="DY1133" s="59"/>
      <c r="DZ1133" s="62" t="s">
        <v>102</v>
      </c>
      <c r="EA1133" s="62"/>
      <c r="EB1133" s="62"/>
      <c r="EC1133" s="62"/>
      <c r="ED1133" s="62"/>
      <c r="EE1133" s="62"/>
      <c r="EF1133" s="62"/>
      <c r="EG1133" s="62"/>
      <c r="EH1133" s="62"/>
      <c r="EI1133" s="62"/>
      <c r="EJ1133" s="62"/>
      <c r="EK1133" s="62"/>
      <c r="EL1133" s="62" t="s">
        <v>103</v>
      </c>
      <c r="EM1133" s="62"/>
      <c r="EN1133" s="62"/>
      <c r="EO1133" s="62"/>
      <c r="EP1133" s="62"/>
      <c r="EQ1133" s="62"/>
      <c r="ER1133" s="62"/>
      <c r="ES1133" s="62"/>
      <c r="ET1133" s="62"/>
      <c r="EU1133" s="62"/>
      <c r="EV1133" s="62"/>
      <c r="EW1133" s="62"/>
      <c r="EX1133" s="62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  <c r="GO1133" s="19"/>
      <c r="GP1133" s="19"/>
      <c r="GQ1133" s="19"/>
      <c r="GR1133" s="19"/>
      <c r="GS1133" s="19"/>
      <c r="GT1133" s="19"/>
      <c r="GU1133" s="19"/>
      <c r="GV1133" s="19"/>
      <c r="GW1133" s="19"/>
      <c r="GX1133" s="19"/>
      <c r="GY1133" s="19"/>
      <c r="GZ1133" s="19"/>
      <c r="HA1133" s="19"/>
      <c r="HB1133" s="19"/>
      <c r="HC1133" s="19"/>
      <c r="HD1133" s="19"/>
      <c r="HE1133" s="19"/>
      <c r="HF1133" s="19"/>
      <c r="HG1133" s="19"/>
      <c r="HH1133" s="19"/>
      <c r="HI1133" s="19"/>
      <c r="HJ1133" s="19"/>
      <c r="HK1133" s="19"/>
      <c r="HL1133" s="19"/>
      <c r="HM1133" s="19"/>
      <c r="HN1133" s="19"/>
      <c r="HO1133" s="19"/>
      <c r="HP1133" s="19"/>
      <c r="HQ1133" s="19"/>
      <c r="HR1133" s="19"/>
      <c r="HS1133" s="19"/>
      <c r="HT1133" s="19"/>
      <c r="HU1133" s="19"/>
      <c r="HV1133" s="19"/>
      <c r="HW1133" s="19"/>
      <c r="HX1133" s="19"/>
      <c r="HY1133" s="19"/>
      <c r="HZ1133" s="19"/>
      <c r="IA1133" s="19"/>
      <c r="IB1133" s="19"/>
      <c r="IC1133" s="19"/>
      <c r="ID1133" s="19"/>
      <c r="IE1133" s="19"/>
      <c r="IF1133" s="19"/>
      <c r="IG1133" s="19"/>
      <c r="IH1133" s="19"/>
      <c r="II1133" s="19"/>
      <c r="IJ1133" s="19"/>
      <c r="IK1133" s="19"/>
      <c r="IL1133" s="19"/>
      <c r="IM1133" s="19"/>
      <c r="IN1133" s="19"/>
      <c r="IO1133" s="19"/>
      <c r="IP1133" s="19"/>
      <c r="IQ1133" s="19"/>
      <c r="IR1133" s="19"/>
      <c r="IS1133" s="19"/>
      <c r="IT1133" s="19"/>
      <c r="IU1133" s="19"/>
      <c r="IV1133" s="19"/>
      <c r="IW1133" s="19"/>
      <c r="IX1133" s="19"/>
      <c r="IY1133" s="19"/>
      <c r="IZ1133" s="19"/>
      <c r="JA1133" s="19"/>
      <c r="JB1133" s="19"/>
      <c r="JC1133" s="19"/>
      <c r="JD1133" s="19"/>
      <c r="JE1133" s="19"/>
      <c r="JF1133" s="19"/>
      <c r="JG1133" s="19"/>
      <c r="JH1133" s="19"/>
      <c r="JI1133" s="19"/>
      <c r="JJ1133" s="19"/>
      <c r="JK1133" s="19"/>
      <c r="JL1133" s="19"/>
      <c r="JM1133" s="19"/>
      <c r="JN1133" s="19"/>
      <c r="JO1133" s="19"/>
      <c r="JP1133" s="19"/>
      <c r="JQ1133" s="19"/>
      <c r="JR1133" s="19"/>
      <c r="JS1133" s="19"/>
      <c r="JT1133" s="19"/>
      <c r="JU1133" s="19"/>
      <c r="JV1133" s="19"/>
      <c r="JW1133" s="19"/>
      <c r="JX1133" s="19"/>
      <c r="JY1133" s="19"/>
      <c r="JZ1133" s="19"/>
      <c r="KA1133" s="19"/>
      <c r="KB1133" s="19"/>
      <c r="KC1133" s="19"/>
      <c r="KD1133" s="19"/>
      <c r="KE1133" s="19"/>
      <c r="KF1133" s="19"/>
      <c r="KG1133" s="19"/>
      <c r="KH1133" s="19"/>
      <c r="KI1133" s="19"/>
      <c r="KJ1133" s="19"/>
      <c r="KK1133" s="19"/>
      <c r="KL1133" s="19"/>
      <c r="KM1133" s="19"/>
      <c r="KN1133" s="19"/>
      <c r="KO1133" s="19"/>
      <c r="KP1133" s="19"/>
      <c r="KQ1133" s="19"/>
      <c r="KR1133" s="19"/>
      <c r="KS1133" s="19"/>
      <c r="KT1133" s="19"/>
      <c r="KU1133" s="19"/>
      <c r="KV1133" s="19"/>
      <c r="KW1133" s="19"/>
      <c r="KX1133" s="19"/>
      <c r="KY1133" s="19"/>
      <c r="KZ1133" s="19"/>
      <c r="LA1133" s="19"/>
      <c r="LB1133" s="19"/>
      <c r="LC1133" s="19"/>
      <c r="LD1133" s="19"/>
      <c r="LE1133" s="19"/>
      <c r="LF1133" s="19"/>
      <c r="LG1133" s="19"/>
      <c r="LH1133" s="19"/>
      <c r="LI1133" s="19"/>
      <c r="LJ1133" s="19"/>
      <c r="LK1133" s="19"/>
      <c r="LL1133" s="19"/>
      <c r="LM1133" s="19"/>
      <c r="LN1133" s="19"/>
      <c r="LO1133" s="19"/>
      <c r="LP1133" s="19"/>
      <c r="LQ1133" s="19"/>
      <c r="LR1133" s="19"/>
      <c r="LS1133" s="19"/>
      <c r="LT1133" s="19"/>
      <c r="LU1133" s="19"/>
      <c r="LV1133" s="19"/>
      <c r="LW1133" s="19"/>
      <c r="LX1133" s="19"/>
      <c r="LY1133" s="19"/>
      <c r="LZ1133" s="19"/>
      <c r="MA1133" s="19"/>
      <c r="MB1133" s="19"/>
      <c r="MC1133" s="19"/>
      <c r="MD1133" s="19"/>
      <c r="ME1133" s="19"/>
      <c r="MF1133" s="19"/>
      <c r="MG1133" s="19"/>
      <c r="MH1133" s="19"/>
      <c r="MI1133" s="19"/>
      <c r="MJ1133" s="19"/>
      <c r="MK1133" s="19"/>
      <c r="ML1133" s="19"/>
      <c r="MM1133" s="19"/>
      <c r="MN1133" s="19"/>
      <c r="MO1133" s="19"/>
      <c r="MP1133" s="19"/>
      <c r="MQ1133" s="19"/>
      <c r="MR1133" s="19"/>
      <c r="MS1133" s="19"/>
      <c r="MT1133" s="19"/>
      <c r="MU1133" s="19"/>
      <c r="MV1133" s="19"/>
      <c r="MW1133" s="19"/>
      <c r="MX1133" s="19"/>
      <c r="MY1133" s="19"/>
      <c r="MZ1133" s="19"/>
      <c r="NA1133" s="19"/>
      <c r="NB1133" s="19"/>
      <c r="NC1133" s="19"/>
      <c r="ND1133" s="19"/>
      <c r="NE1133" s="19"/>
      <c r="NF1133" s="19"/>
      <c r="NG1133" s="19"/>
      <c r="NH1133" s="19"/>
      <c r="NI1133" s="19"/>
      <c r="NJ1133" s="19"/>
      <c r="NK1133" s="19"/>
      <c r="NL1133" s="19"/>
      <c r="NM1133" s="19"/>
      <c r="NN1133" s="19"/>
      <c r="NO1133" s="19"/>
      <c r="NP1133" s="19"/>
      <c r="NQ1133" s="19"/>
      <c r="NR1133" s="19"/>
      <c r="NS1133" s="19"/>
      <c r="NT1133" s="19"/>
      <c r="NU1133" s="19"/>
      <c r="NV1133" s="19"/>
      <c r="NW1133" s="19"/>
      <c r="NX1133" s="19"/>
      <c r="NY1133" s="19"/>
      <c r="NZ1133" s="19"/>
      <c r="OA1133" s="19"/>
      <c r="OB1133" s="19"/>
      <c r="OC1133" s="19"/>
      <c r="OD1133" s="19"/>
      <c r="OE1133" s="19"/>
      <c r="OF1133" s="19"/>
      <c r="OG1133" s="19"/>
      <c r="OH1133" s="19"/>
      <c r="OI1133" s="19"/>
      <c r="OJ1133" s="19"/>
      <c r="OK1133" s="19"/>
      <c r="OL1133" s="19"/>
      <c r="OM1133" s="19"/>
      <c r="ON1133" s="19"/>
      <c r="OO1133" s="19"/>
      <c r="OP1133" s="19"/>
      <c r="OQ1133" s="19"/>
      <c r="OR1133" s="19"/>
      <c r="OS1133" s="19"/>
      <c r="OT1133" s="19"/>
      <c r="OU1133" s="19"/>
      <c r="OV1133" s="19"/>
      <c r="OW1133" s="19"/>
      <c r="OX1133" s="19"/>
      <c r="OY1133" s="19"/>
      <c r="OZ1133" s="19"/>
      <c r="PA1133" s="19"/>
      <c r="PB1133" s="19"/>
      <c r="PC1133" s="19"/>
      <c r="PD1133" s="19"/>
      <c r="PE1133" s="19"/>
      <c r="PF1133" s="19"/>
      <c r="PG1133" s="19"/>
      <c r="PH1133" s="19"/>
      <c r="PI1133" s="19"/>
      <c r="PJ1133" s="19"/>
      <c r="PK1133" s="19"/>
      <c r="PL1133" s="19"/>
      <c r="PM1133" s="19"/>
      <c r="PN1133" s="19"/>
      <c r="PO1133" s="19"/>
      <c r="PP1133" s="19"/>
      <c r="PQ1133" s="19"/>
      <c r="PR1133" s="19"/>
      <c r="PS1133" s="19"/>
      <c r="PT1133" s="19"/>
      <c r="PU1133" s="19"/>
      <c r="PV1133" s="19"/>
      <c r="PW1133" s="19"/>
      <c r="PX1133" s="19"/>
      <c r="PY1133" s="19"/>
      <c r="PZ1133" s="19"/>
      <c r="QA1133" s="19"/>
      <c r="QB1133" s="19"/>
      <c r="QC1133" s="19"/>
      <c r="QD1133" s="19"/>
      <c r="QE1133" s="19"/>
      <c r="QF1133" s="19"/>
      <c r="QG1133" s="19"/>
      <c r="QH1133" s="19"/>
      <c r="QI1133" s="19"/>
      <c r="QJ1133" s="19"/>
      <c r="QK1133" s="19"/>
      <c r="QL1133" s="19"/>
      <c r="QM1133" s="19"/>
      <c r="QN1133" s="19"/>
      <c r="QO1133" s="19"/>
      <c r="QP1133" s="19"/>
      <c r="QQ1133" s="19"/>
    </row>
    <row r="1134" spans="1:620" s="20" customFormat="1" ht="40.5" customHeight="1" x14ac:dyDescent="0.2">
      <c r="A1134" s="43" t="s">
        <v>1466</v>
      </c>
      <c r="B1134" s="44"/>
      <c r="C1134" s="44"/>
      <c r="D1134" s="44"/>
      <c r="E1134" s="45"/>
      <c r="F1134" s="76"/>
      <c r="G1134" s="76"/>
      <c r="H1134" s="76"/>
      <c r="I1134" s="76"/>
      <c r="J1134" s="76"/>
      <c r="K1134" s="76"/>
      <c r="L1134" s="76"/>
      <c r="M1134" s="76"/>
      <c r="N1134" s="76"/>
      <c r="O1134" s="58"/>
      <c r="P1134" s="58"/>
      <c r="Q1134" s="58"/>
      <c r="R1134" s="58"/>
      <c r="S1134" s="58"/>
      <c r="T1134" s="58"/>
      <c r="U1134" s="58"/>
      <c r="V1134" s="58"/>
      <c r="W1134" s="58"/>
      <c r="X1134" s="60" t="s">
        <v>375</v>
      </c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 t="s">
        <v>77</v>
      </c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/>
      <c r="AV1134" s="60"/>
      <c r="AW1134" s="60"/>
      <c r="AX1134" s="60"/>
      <c r="AY1134" s="84" t="s">
        <v>94</v>
      </c>
      <c r="AZ1134" s="84"/>
      <c r="BA1134" s="84"/>
      <c r="BB1134" s="84"/>
      <c r="BC1134" s="84"/>
      <c r="BD1134" s="84"/>
      <c r="BE1134" s="62" t="s">
        <v>95</v>
      </c>
      <c r="BF1134" s="62"/>
      <c r="BG1134" s="62"/>
      <c r="BH1134" s="62"/>
      <c r="BI1134" s="62"/>
      <c r="BJ1134" s="62"/>
      <c r="BK1134" s="62"/>
      <c r="BL1134" s="62"/>
      <c r="BM1134" s="62"/>
      <c r="BN1134" s="62">
        <v>3622</v>
      </c>
      <c r="BO1134" s="62"/>
      <c r="BP1134" s="62"/>
      <c r="BQ1134" s="62"/>
      <c r="BR1134" s="62"/>
      <c r="BS1134" s="62"/>
      <c r="BT1134" s="62"/>
      <c r="BU1134" s="62"/>
      <c r="BV1134" s="62"/>
      <c r="BW1134" s="62"/>
      <c r="BX1134" s="62"/>
      <c r="BY1134" s="80">
        <v>71701000</v>
      </c>
      <c r="BZ1134" s="76"/>
      <c r="CA1134" s="76"/>
      <c r="CB1134" s="76"/>
      <c r="CC1134" s="76"/>
      <c r="CD1134" s="76"/>
      <c r="CE1134" s="62" t="s">
        <v>80</v>
      </c>
      <c r="CF1134" s="62"/>
      <c r="CG1134" s="62"/>
      <c r="CH1134" s="62"/>
      <c r="CI1134" s="62"/>
      <c r="CJ1134" s="62"/>
      <c r="CK1134" s="62"/>
      <c r="CL1134" s="62"/>
      <c r="CM1134" s="62"/>
      <c r="CN1134" s="61">
        <v>449792.37599999999</v>
      </c>
      <c r="CO1134" s="61"/>
      <c r="CP1134" s="61"/>
      <c r="CQ1134" s="61"/>
      <c r="CR1134" s="61"/>
      <c r="CS1134" s="61"/>
      <c r="CT1134" s="61"/>
      <c r="CU1134" s="61"/>
      <c r="CV1134" s="61"/>
      <c r="CW1134" s="61"/>
      <c r="CX1134" s="61"/>
      <c r="CY1134" s="61"/>
      <c r="CZ1134" s="61"/>
      <c r="DA1134" s="61"/>
      <c r="DB1134" s="59" t="s">
        <v>640</v>
      </c>
      <c r="DC1134" s="59"/>
      <c r="DD1134" s="59"/>
      <c r="DE1134" s="59"/>
      <c r="DF1134" s="59"/>
      <c r="DG1134" s="59"/>
      <c r="DH1134" s="59"/>
      <c r="DI1134" s="59"/>
      <c r="DJ1134" s="59"/>
      <c r="DK1134" s="59"/>
      <c r="DL1134" s="59"/>
      <c r="DM1134" s="59"/>
      <c r="DN1134" s="59"/>
      <c r="DO1134" s="59" t="s">
        <v>650</v>
      </c>
      <c r="DP1134" s="59"/>
      <c r="DQ1134" s="59"/>
      <c r="DR1134" s="59"/>
      <c r="DS1134" s="59"/>
      <c r="DT1134" s="59"/>
      <c r="DU1134" s="59"/>
      <c r="DV1134" s="59"/>
      <c r="DW1134" s="59"/>
      <c r="DX1134" s="59"/>
      <c r="DY1134" s="59"/>
      <c r="DZ1134" s="62" t="s">
        <v>86</v>
      </c>
      <c r="EA1134" s="62"/>
      <c r="EB1134" s="62"/>
      <c r="EC1134" s="62"/>
      <c r="ED1134" s="62"/>
      <c r="EE1134" s="62"/>
      <c r="EF1134" s="62"/>
      <c r="EG1134" s="62"/>
      <c r="EH1134" s="62"/>
      <c r="EI1134" s="62"/>
      <c r="EJ1134" s="62"/>
      <c r="EK1134" s="62"/>
      <c r="EL1134" s="62" t="s">
        <v>84</v>
      </c>
      <c r="EM1134" s="62"/>
      <c r="EN1134" s="62"/>
      <c r="EO1134" s="62"/>
      <c r="EP1134" s="62"/>
      <c r="EQ1134" s="62"/>
      <c r="ER1134" s="62"/>
      <c r="ES1134" s="62"/>
      <c r="ET1134" s="62"/>
      <c r="EU1134" s="62"/>
      <c r="EV1134" s="62"/>
      <c r="EW1134" s="62"/>
      <c r="EX1134" s="62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  <c r="GO1134" s="19"/>
      <c r="GP1134" s="19"/>
      <c r="GQ1134" s="19"/>
      <c r="GR1134" s="19"/>
      <c r="GS1134" s="19"/>
      <c r="GT1134" s="19"/>
      <c r="GU1134" s="19"/>
      <c r="GV1134" s="19"/>
      <c r="GW1134" s="19"/>
      <c r="GX1134" s="19"/>
      <c r="GY1134" s="19"/>
      <c r="GZ1134" s="19"/>
      <c r="HA1134" s="19"/>
      <c r="HB1134" s="19"/>
      <c r="HC1134" s="19"/>
      <c r="HD1134" s="19"/>
      <c r="HE1134" s="19"/>
      <c r="HF1134" s="19"/>
      <c r="HG1134" s="19"/>
      <c r="HH1134" s="19"/>
      <c r="HI1134" s="19"/>
      <c r="HJ1134" s="19"/>
      <c r="HK1134" s="19"/>
      <c r="HL1134" s="19"/>
      <c r="HM1134" s="19"/>
      <c r="HN1134" s="19"/>
      <c r="HO1134" s="19"/>
      <c r="HP1134" s="19"/>
      <c r="HQ1134" s="19"/>
      <c r="HR1134" s="19"/>
      <c r="HS1134" s="19"/>
      <c r="HT1134" s="19"/>
      <c r="HU1134" s="19"/>
      <c r="HV1134" s="19"/>
      <c r="HW1134" s="19"/>
      <c r="HX1134" s="19"/>
      <c r="HY1134" s="19"/>
      <c r="HZ1134" s="19"/>
      <c r="IA1134" s="19"/>
      <c r="IB1134" s="19"/>
      <c r="IC1134" s="19"/>
      <c r="ID1134" s="19"/>
      <c r="IE1134" s="19"/>
      <c r="IF1134" s="19"/>
      <c r="IG1134" s="19"/>
      <c r="IH1134" s="19"/>
      <c r="II1134" s="19"/>
      <c r="IJ1134" s="19"/>
      <c r="IK1134" s="19"/>
      <c r="IL1134" s="19"/>
      <c r="IM1134" s="19"/>
      <c r="IN1134" s="19"/>
      <c r="IO1134" s="19"/>
      <c r="IP1134" s="19"/>
      <c r="IQ1134" s="19"/>
      <c r="IR1134" s="19"/>
      <c r="IS1134" s="19"/>
      <c r="IT1134" s="19"/>
      <c r="IU1134" s="19"/>
      <c r="IV1134" s="19"/>
      <c r="IW1134" s="19"/>
      <c r="IX1134" s="19"/>
      <c r="IY1134" s="19"/>
      <c r="IZ1134" s="19"/>
      <c r="JA1134" s="19"/>
      <c r="JB1134" s="19"/>
      <c r="JC1134" s="19"/>
      <c r="JD1134" s="19"/>
      <c r="JE1134" s="19"/>
      <c r="JF1134" s="19"/>
      <c r="JG1134" s="19"/>
      <c r="JH1134" s="19"/>
      <c r="JI1134" s="19"/>
      <c r="JJ1134" s="19"/>
      <c r="JK1134" s="19"/>
      <c r="JL1134" s="19"/>
      <c r="JM1134" s="19"/>
      <c r="JN1134" s="19"/>
      <c r="JO1134" s="19"/>
      <c r="JP1134" s="19"/>
      <c r="JQ1134" s="19"/>
      <c r="JR1134" s="19"/>
      <c r="JS1134" s="19"/>
      <c r="JT1134" s="19"/>
      <c r="JU1134" s="19"/>
      <c r="JV1134" s="19"/>
      <c r="JW1134" s="19"/>
      <c r="JX1134" s="19"/>
      <c r="JY1134" s="19"/>
      <c r="JZ1134" s="19"/>
      <c r="KA1134" s="19"/>
      <c r="KB1134" s="19"/>
      <c r="KC1134" s="19"/>
      <c r="KD1134" s="19"/>
      <c r="KE1134" s="19"/>
      <c r="KF1134" s="19"/>
      <c r="KG1134" s="19"/>
      <c r="KH1134" s="19"/>
      <c r="KI1134" s="19"/>
      <c r="KJ1134" s="19"/>
      <c r="KK1134" s="19"/>
      <c r="KL1134" s="19"/>
      <c r="KM1134" s="19"/>
      <c r="KN1134" s="19"/>
      <c r="KO1134" s="19"/>
      <c r="KP1134" s="19"/>
      <c r="KQ1134" s="19"/>
      <c r="KR1134" s="19"/>
      <c r="KS1134" s="19"/>
      <c r="KT1134" s="19"/>
      <c r="KU1134" s="19"/>
      <c r="KV1134" s="19"/>
      <c r="KW1134" s="19"/>
      <c r="KX1134" s="19"/>
      <c r="KY1134" s="19"/>
      <c r="KZ1134" s="19"/>
      <c r="LA1134" s="19"/>
      <c r="LB1134" s="19"/>
      <c r="LC1134" s="19"/>
      <c r="LD1134" s="19"/>
      <c r="LE1134" s="19"/>
      <c r="LF1134" s="19"/>
      <c r="LG1134" s="19"/>
      <c r="LH1134" s="19"/>
      <c r="LI1134" s="19"/>
      <c r="LJ1134" s="19"/>
      <c r="LK1134" s="19"/>
      <c r="LL1134" s="19"/>
      <c r="LM1134" s="19"/>
      <c r="LN1134" s="19"/>
      <c r="LO1134" s="19"/>
      <c r="LP1134" s="19"/>
      <c r="LQ1134" s="19"/>
      <c r="LR1134" s="19"/>
      <c r="LS1134" s="19"/>
      <c r="LT1134" s="19"/>
      <c r="LU1134" s="19"/>
      <c r="LV1134" s="19"/>
      <c r="LW1134" s="19"/>
      <c r="LX1134" s="19"/>
      <c r="LY1134" s="19"/>
      <c r="LZ1134" s="19"/>
      <c r="MA1134" s="19"/>
      <c r="MB1134" s="19"/>
      <c r="MC1134" s="19"/>
      <c r="MD1134" s="19"/>
      <c r="ME1134" s="19"/>
      <c r="MF1134" s="19"/>
      <c r="MG1134" s="19"/>
      <c r="MH1134" s="19"/>
      <c r="MI1134" s="19"/>
      <c r="MJ1134" s="19"/>
      <c r="MK1134" s="19"/>
      <c r="ML1134" s="19"/>
      <c r="MM1134" s="19"/>
      <c r="MN1134" s="19"/>
      <c r="MO1134" s="19"/>
      <c r="MP1134" s="19"/>
      <c r="MQ1134" s="19"/>
      <c r="MR1134" s="19"/>
      <c r="MS1134" s="19"/>
      <c r="MT1134" s="19"/>
      <c r="MU1134" s="19"/>
      <c r="MV1134" s="19"/>
      <c r="MW1134" s="19"/>
      <c r="MX1134" s="19"/>
      <c r="MY1134" s="19"/>
      <c r="MZ1134" s="19"/>
      <c r="NA1134" s="19"/>
      <c r="NB1134" s="19"/>
      <c r="NC1134" s="19"/>
      <c r="ND1134" s="19"/>
      <c r="NE1134" s="19"/>
      <c r="NF1134" s="19"/>
      <c r="NG1134" s="19"/>
      <c r="NH1134" s="19"/>
      <c r="NI1134" s="19"/>
      <c r="NJ1134" s="19"/>
      <c r="NK1134" s="19"/>
      <c r="NL1134" s="19"/>
      <c r="NM1134" s="19"/>
      <c r="NN1134" s="19"/>
      <c r="NO1134" s="19"/>
      <c r="NP1134" s="19"/>
      <c r="NQ1134" s="19"/>
      <c r="NR1134" s="19"/>
      <c r="NS1134" s="19"/>
      <c r="NT1134" s="19"/>
      <c r="NU1134" s="19"/>
      <c r="NV1134" s="19"/>
      <c r="NW1134" s="19"/>
      <c r="NX1134" s="19"/>
      <c r="NY1134" s="19"/>
      <c r="NZ1134" s="19"/>
      <c r="OA1134" s="19"/>
      <c r="OB1134" s="19"/>
      <c r="OC1134" s="19"/>
      <c r="OD1134" s="19"/>
      <c r="OE1134" s="19"/>
      <c r="OF1134" s="19"/>
      <c r="OG1134" s="19"/>
      <c r="OH1134" s="19"/>
      <c r="OI1134" s="19"/>
      <c r="OJ1134" s="19"/>
      <c r="OK1134" s="19"/>
      <c r="OL1134" s="19"/>
      <c r="OM1134" s="19"/>
      <c r="ON1134" s="19"/>
      <c r="OO1134" s="19"/>
      <c r="OP1134" s="19"/>
      <c r="OQ1134" s="19"/>
      <c r="OR1134" s="19"/>
      <c r="OS1134" s="19"/>
      <c r="OT1134" s="19"/>
      <c r="OU1134" s="19"/>
      <c r="OV1134" s="19"/>
      <c r="OW1134" s="19"/>
      <c r="OX1134" s="19"/>
      <c r="OY1134" s="19"/>
      <c r="OZ1134" s="19"/>
      <c r="PA1134" s="19"/>
      <c r="PB1134" s="19"/>
      <c r="PC1134" s="19"/>
      <c r="PD1134" s="19"/>
      <c r="PE1134" s="19"/>
      <c r="PF1134" s="19"/>
      <c r="PG1134" s="19"/>
      <c r="PH1134" s="19"/>
      <c r="PI1134" s="19"/>
      <c r="PJ1134" s="19"/>
      <c r="PK1134" s="19"/>
      <c r="PL1134" s="19"/>
      <c r="PM1134" s="19"/>
      <c r="PN1134" s="19"/>
      <c r="PO1134" s="19"/>
      <c r="PP1134" s="19"/>
      <c r="PQ1134" s="19"/>
      <c r="PR1134" s="19"/>
      <c r="PS1134" s="19"/>
      <c r="PT1134" s="19"/>
      <c r="PU1134" s="19"/>
      <c r="PV1134" s="19"/>
      <c r="PW1134" s="19"/>
      <c r="PX1134" s="19"/>
      <c r="PY1134" s="19"/>
      <c r="PZ1134" s="19"/>
      <c r="QA1134" s="19"/>
      <c r="QB1134" s="19"/>
      <c r="QC1134" s="19"/>
      <c r="QD1134" s="19"/>
      <c r="QE1134" s="19"/>
      <c r="QF1134" s="19"/>
      <c r="QG1134" s="19"/>
      <c r="QH1134" s="19"/>
      <c r="QI1134" s="19"/>
      <c r="QJ1134" s="19"/>
      <c r="QK1134" s="19"/>
      <c r="QL1134" s="19"/>
      <c r="QM1134" s="19"/>
      <c r="QN1134" s="19"/>
      <c r="QO1134" s="19"/>
      <c r="QP1134" s="19"/>
      <c r="QQ1134" s="19"/>
    </row>
    <row r="1135" spans="1:620" s="20" customFormat="1" ht="50.25" customHeight="1" x14ac:dyDescent="0.2">
      <c r="A1135" s="43" t="s">
        <v>1467</v>
      </c>
      <c r="B1135" s="44"/>
      <c r="C1135" s="44"/>
      <c r="D1135" s="44"/>
      <c r="E1135" s="45"/>
      <c r="F1135" s="76"/>
      <c r="G1135" s="76"/>
      <c r="H1135" s="76"/>
      <c r="I1135" s="76"/>
      <c r="J1135" s="76"/>
      <c r="K1135" s="76"/>
      <c r="L1135" s="76"/>
      <c r="M1135" s="76"/>
      <c r="N1135" s="76"/>
      <c r="O1135" s="58"/>
      <c r="P1135" s="58"/>
      <c r="Q1135" s="58"/>
      <c r="R1135" s="58"/>
      <c r="S1135" s="58"/>
      <c r="T1135" s="58"/>
      <c r="U1135" s="58"/>
      <c r="V1135" s="58"/>
      <c r="W1135" s="58"/>
      <c r="X1135" s="60" t="s">
        <v>376</v>
      </c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 t="s">
        <v>77</v>
      </c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/>
      <c r="AV1135" s="60"/>
      <c r="AW1135" s="60"/>
      <c r="AX1135" s="60"/>
      <c r="AY1135" s="84" t="s">
        <v>78</v>
      </c>
      <c r="AZ1135" s="84"/>
      <c r="BA1135" s="84"/>
      <c r="BB1135" s="84"/>
      <c r="BC1135" s="84"/>
      <c r="BD1135" s="84"/>
      <c r="BE1135" s="62" t="s">
        <v>79</v>
      </c>
      <c r="BF1135" s="62"/>
      <c r="BG1135" s="62"/>
      <c r="BH1135" s="62"/>
      <c r="BI1135" s="62"/>
      <c r="BJ1135" s="62"/>
      <c r="BK1135" s="62"/>
      <c r="BL1135" s="62"/>
      <c r="BM1135" s="62"/>
      <c r="BN1135" s="62">
        <v>1</v>
      </c>
      <c r="BO1135" s="62"/>
      <c r="BP1135" s="62"/>
      <c r="BQ1135" s="62"/>
      <c r="BR1135" s="62"/>
      <c r="BS1135" s="62"/>
      <c r="BT1135" s="62"/>
      <c r="BU1135" s="62"/>
      <c r="BV1135" s="62"/>
      <c r="BW1135" s="62"/>
      <c r="BX1135" s="62"/>
      <c r="BY1135" s="80">
        <v>71701000</v>
      </c>
      <c r="BZ1135" s="80"/>
      <c r="CA1135" s="80"/>
      <c r="CB1135" s="80"/>
      <c r="CC1135" s="80"/>
      <c r="CD1135" s="80"/>
      <c r="CE1135" s="62" t="s">
        <v>80</v>
      </c>
      <c r="CF1135" s="62"/>
      <c r="CG1135" s="62"/>
      <c r="CH1135" s="62"/>
      <c r="CI1135" s="62"/>
      <c r="CJ1135" s="62"/>
      <c r="CK1135" s="62"/>
      <c r="CL1135" s="62"/>
      <c r="CM1135" s="62"/>
      <c r="CN1135" s="61">
        <v>1920000</v>
      </c>
      <c r="CO1135" s="61"/>
      <c r="CP1135" s="61"/>
      <c r="CQ1135" s="61"/>
      <c r="CR1135" s="61"/>
      <c r="CS1135" s="61"/>
      <c r="CT1135" s="61"/>
      <c r="CU1135" s="61"/>
      <c r="CV1135" s="61"/>
      <c r="CW1135" s="61"/>
      <c r="CX1135" s="61"/>
      <c r="CY1135" s="61"/>
      <c r="CZ1135" s="61"/>
      <c r="DA1135" s="61"/>
      <c r="DB1135" s="59" t="s">
        <v>640</v>
      </c>
      <c r="DC1135" s="59"/>
      <c r="DD1135" s="59"/>
      <c r="DE1135" s="59"/>
      <c r="DF1135" s="59"/>
      <c r="DG1135" s="59"/>
      <c r="DH1135" s="59"/>
      <c r="DI1135" s="59"/>
      <c r="DJ1135" s="59"/>
      <c r="DK1135" s="59"/>
      <c r="DL1135" s="59"/>
      <c r="DM1135" s="59"/>
      <c r="DN1135" s="59"/>
      <c r="DO1135" s="59" t="s">
        <v>650</v>
      </c>
      <c r="DP1135" s="59"/>
      <c r="DQ1135" s="59"/>
      <c r="DR1135" s="59"/>
      <c r="DS1135" s="59"/>
      <c r="DT1135" s="59"/>
      <c r="DU1135" s="59"/>
      <c r="DV1135" s="59"/>
      <c r="DW1135" s="59"/>
      <c r="DX1135" s="59"/>
      <c r="DY1135" s="59"/>
      <c r="DZ1135" s="62" t="s">
        <v>86</v>
      </c>
      <c r="EA1135" s="62"/>
      <c r="EB1135" s="62"/>
      <c r="EC1135" s="62"/>
      <c r="ED1135" s="62"/>
      <c r="EE1135" s="62"/>
      <c r="EF1135" s="62"/>
      <c r="EG1135" s="62"/>
      <c r="EH1135" s="62"/>
      <c r="EI1135" s="62"/>
      <c r="EJ1135" s="62"/>
      <c r="EK1135" s="62"/>
      <c r="EL1135" s="62" t="s">
        <v>84</v>
      </c>
      <c r="EM1135" s="62"/>
      <c r="EN1135" s="62"/>
      <c r="EO1135" s="62"/>
      <c r="EP1135" s="62"/>
      <c r="EQ1135" s="62"/>
      <c r="ER1135" s="62"/>
      <c r="ES1135" s="62"/>
      <c r="ET1135" s="62"/>
      <c r="EU1135" s="62"/>
      <c r="EV1135" s="62"/>
      <c r="EW1135" s="62"/>
      <c r="EX1135" s="62"/>
      <c r="EY1135" s="143"/>
      <c r="EZ1135" s="143"/>
      <c r="FA1135" s="143"/>
      <c r="FB1135" s="143"/>
      <c r="FC1135" s="143"/>
      <c r="FD1135" s="143"/>
      <c r="FE1135" s="143"/>
      <c r="FF1135" s="143"/>
      <c r="FG1135" s="143"/>
      <c r="FH1135" s="143"/>
      <c r="FI1135" s="143"/>
      <c r="FJ1135" s="143"/>
      <c r="FK1135" s="143"/>
      <c r="FL1135" s="141"/>
      <c r="FM1135" s="141"/>
      <c r="FN1135" s="141"/>
      <c r="FO1135" s="141"/>
      <c r="FP1135" s="141"/>
      <c r="FQ1135" s="141"/>
      <c r="FR1135" s="141"/>
      <c r="FS1135" s="141"/>
      <c r="FT1135" s="141"/>
      <c r="FU1135" s="141"/>
      <c r="FV1135" s="141"/>
      <c r="FW1135" s="141"/>
      <c r="FX1135" s="141"/>
      <c r="FY1135" s="141"/>
      <c r="FZ1135" s="141"/>
      <c r="GA1135" s="141"/>
      <c r="GB1135" s="141"/>
      <c r="GC1135" s="141"/>
      <c r="GD1135" s="141"/>
      <c r="GE1135" s="141"/>
      <c r="GF1135" s="141"/>
      <c r="GG1135" s="141"/>
      <c r="GH1135" s="141"/>
      <c r="GI1135" s="141"/>
      <c r="GJ1135" s="141"/>
      <c r="GK1135" s="141"/>
      <c r="GL1135" s="141"/>
      <c r="GM1135" s="140"/>
      <c r="GN1135" s="140"/>
      <c r="GO1135" s="140"/>
      <c r="GP1135" s="140"/>
      <c r="GQ1135" s="140"/>
      <c r="GR1135" s="140"/>
      <c r="GS1135" s="141"/>
      <c r="GT1135" s="141"/>
      <c r="GU1135" s="141"/>
      <c r="GV1135" s="141"/>
      <c r="GW1135" s="141"/>
      <c r="GX1135" s="141"/>
      <c r="GY1135" s="141"/>
      <c r="GZ1135" s="141"/>
      <c r="HA1135" s="141"/>
      <c r="HB1135" s="142"/>
      <c r="HC1135" s="142"/>
      <c r="HD1135" s="142"/>
      <c r="HE1135" s="142"/>
      <c r="HF1135" s="142"/>
      <c r="HG1135" s="142"/>
      <c r="HH1135" s="142"/>
      <c r="HI1135" s="142"/>
      <c r="HJ1135" s="142"/>
      <c r="HK1135" s="142"/>
      <c r="HL1135" s="142"/>
      <c r="HM1135" s="143"/>
      <c r="HN1135" s="143"/>
      <c r="HO1135" s="143"/>
      <c r="HP1135" s="143"/>
      <c r="HQ1135" s="143"/>
      <c r="HR1135" s="143"/>
      <c r="HS1135" s="141"/>
      <c r="HT1135" s="141"/>
      <c r="HU1135" s="141"/>
      <c r="HV1135" s="141"/>
      <c r="HW1135" s="141"/>
      <c r="HX1135" s="141"/>
      <c r="HY1135" s="141"/>
      <c r="HZ1135" s="141"/>
      <c r="IA1135" s="141"/>
      <c r="IB1135" s="144"/>
      <c r="IC1135" s="144"/>
      <c r="ID1135" s="144"/>
      <c r="IE1135" s="144"/>
      <c r="IF1135" s="144"/>
      <c r="IG1135" s="144"/>
      <c r="IH1135" s="144"/>
      <c r="II1135" s="144"/>
      <c r="IJ1135" s="144"/>
      <c r="IK1135" s="144"/>
      <c r="IL1135" s="144"/>
      <c r="IM1135" s="144"/>
      <c r="IN1135" s="144"/>
      <c r="IO1135" s="144"/>
      <c r="IP1135" s="138"/>
      <c r="IQ1135" s="138"/>
      <c r="IR1135" s="138"/>
      <c r="IS1135" s="138"/>
      <c r="IT1135" s="138"/>
      <c r="IU1135" s="138"/>
      <c r="IV1135" s="138"/>
      <c r="IW1135" s="138"/>
      <c r="IX1135" s="138"/>
      <c r="IY1135" s="138"/>
      <c r="IZ1135" s="138"/>
      <c r="JA1135" s="138"/>
      <c r="JB1135" s="138"/>
      <c r="JC1135" s="138"/>
      <c r="JD1135" s="138"/>
      <c r="JE1135" s="138"/>
      <c r="JF1135" s="138"/>
      <c r="JG1135" s="138"/>
      <c r="JH1135" s="138"/>
      <c r="JI1135" s="138"/>
      <c r="JJ1135" s="138"/>
      <c r="JK1135" s="138"/>
      <c r="JL1135" s="138"/>
      <c r="JM1135" s="138"/>
      <c r="JN1135" s="139"/>
      <c r="JO1135" s="139"/>
      <c r="JP1135" s="139"/>
      <c r="JQ1135" s="139"/>
      <c r="JR1135" s="139"/>
      <c r="JS1135" s="139"/>
      <c r="JT1135" s="139"/>
      <c r="JU1135" s="139"/>
      <c r="JV1135" s="139"/>
      <c r="JW1135" s="139"/>
      <c r="JX1135" s="139"/>
      <c r="JY1135" s="139"/>
      <c r="JZ1135" s="139"/>
      <c r="KA1135" s="139"/>
      <c r="KB1135" s="139"/>
      <c r="KC1135" s="139"/>
      <c r="KD1135" s="139"/>
      <c r="KE1135" s="139"/>
      <c r="KF1135" s="139"/>
      <c r="KG1135" s="139"/>
      <c r="KH1135" s="139"/>
      <c r="KI1135" s="139"/>
      <c r="KJ1135" s="139"/>
      <c r="KK1135" s="139"/>
      <c r="KL1135" s="139"/>
      <c r="KM1135" s="139"/>
      <c r="KN1135" s="139"/>
      <c r="KO1135" s="139"/>
      <c r="KP1135" s="139"/>
      <c r="KQ1135" s="22"/>
      <c r="KR1135" s="23"/>
      <c r="KS1135" s="19"/>
      <c r="KT1135" s="19"/>
      <c r="KU1135" s="19"/>
      <c r="KV1135" s="19"/>
      <c r="KW1135" s="19"/>
      <c r="KX1135" s="19"/>
      <c r="KY1135" s="19"/>
      <c r="KZ1135" s="19"/>
      <c r="LA1135" s="19"/>
      <c r="LB1135" s="19"/>
      <c r="LC1135" s="19"/>
      <c r="LD1135" s="19"/>
      <c r="LE1135" s="19"/>
      <c r="LF1135" s="19"/>
      <c r="LG1135" s="19"/>
      <c r="LH1135" s="19"/>
      <c r="LI1135" s="19"/>
      <c r="LJ1135" s="19"/>
      <c r="LK1135" s="19"/>
      <c r="LL1135" s="19"/>
      <c r="LM1135" s="19"/>
      <c r="LN1135" s="19"/>
      <c r="LO1135" s="19"/>
      <c r="LP1135" s="19"/>
      <c r="LQ1135" s="19"/>
      <c r="LR1135" s="19"/>
      <c r="LS1135" s="19"/>
      <c r="LT1135" s="19"/>
      <c r="LU1135" s="19"/>
      <c r="LV1135" s="19"/>
      <c r="LW1135" s="19"/>
      <c r="LX1135" s="19"/>
      <c r="LY1135" s="19"/>
      <c r="LZ1135" s="19"/>
      <c r="MA1135" s="19"/>
      <c r="MB1135" s="19"/>
      <c r="MC1135" s="19"/>
      <c r="MD1135" s="19"/>
      <c r="ME1135" s="19"/>
      <c r="MF1135" s="19"/>
      <c r="MG1135" s="19"/>
      <c r="MH1135" s="19"/>
      <c r="MI1135" s="19"/>
      <c r="MJ1135" s="19"/>
      <c r="MK1135" s="19"/>
      <c r="ML1135" s="19"/>
      <c r="MM1135" s="19"/>
      <c r="MN1135" s="19"/>
      <c r="MO1135" s="19"/>
      <c r="MP1135" s="19"/>
      <c r="MQ1135" s="19"/>
      <c r="MR1135" s="19"/>
      <c r="MS1135" s="19"/>
      <c r="MT1135" s="19"/>
      <c r="MU1135" s="19"/>
      <c r="MV1135" s="19"/>
      <c r="MW1135" s="19"/>
      <c r="MX1135" s="19"/>
      <c r="MY1135" s="19"/>
      <c r="MZ1135" s="19"/>
      <c r="NA1135" s="19"/>
      <c r="NB1135" s="19"/>
      <c r="NC1135" s="19"/>
      <c r="ND1135" s="19"/>
      <c r="NE1135" s="19"/>
      <c r="NF1135" s="19"/>
      <c r="NG1135" s="19"/>
      <c r="NH1135" s="19"/>
      <c r="NI1135" s="19"/>
      <c r="NJ1135" s="19"/>
      <c r="NK1135" s="19"/>
      <c r="NL1135" s="19"/>
      <c r="NM1135" s="19"/>
      <c r="NN1135" s="19"/>
      <c r="NO1135" s="19"/>
      <c r="NP1135" s="19"/>
      <c r="NQ1135" s="19"/>
      <c r="NR1135" s="19"/>
      <c r="NS1135" s="19"/>
      <c r="NT1135" s="19"/>
      <c r="NU1135" s="19"/>
      <c r="NV1135" s="19"/>
      <c r="NW1135" s="19"/>
      <c r="NX1135" s="19"/>
      <c r="NY1135" s="19"/>
      <c r="NZ1135" s="19"/>
      <c r="OA1135" s="19"/>
      <c r="OB1135" s="19"/>
      <c r="OC1135" s="19"/>
      <c r="OD1135" s="19"/>
      <c r="OE1135" s="19"/>
      <c r="OF1135" s="19"/>
      <c r="OG1135" s="19"/>
      <c r="OH1135" s="19"/>
      <c r="OI1135" s="19"/>
      <c r="OJ1135" s="19"/>
      <c r="OK1135" s="19"/>
      <c r="OL1135" s="19"/>
      <c r="OM1135" s="19"/>
      <c r="ON1135" s="19"/>
      <c r="OO1135" s="19"/>
      <c r="OP1135" s="19"/>
      <c r="OQ1135" s="19"/>
      <c r="OR1135" s="19"/>
      <c r="OS1135" s="19"/>
      <c r="OT1135" s="19"/>
      <c r="OU1135" s="19"/>
      <c r="OV1135" s="19"/>
      <c r="OW1135" s="19"/>
      <c r="OX1135" s="19"/>
      <c r="OY1135" s="19"/>
      <c r="OZ1135" s="19"/>
      <c r="PA1135" s="19"/>
      <c r="PB1135" s="19"/>
      <c r="PC1135" s="19"/>
      <c r="PD1135" s="19"/>
      <c r="PE1135" s="19"/>
      <c r="PF1135" s="19"/>
      <c r="PG1135" s="19"/>
      <c r="PH1135" s="19"/>
      <c r="PI1135" s="19"/>
      <c r="PJ1135" s="19"/>
      <c r="PK1135" s="19"/>
      <c r="PL1135" s="19"/>
      <c r="PM1135" s="19"/>
      <c r="PN1135" s="19"/>
      <c r="PO1135" s="19"/>
      <c r="PP1135" s="19"/>
      <c r="PQ1135" s="19"/>
      <c r="PR1135" s="19"/>
      <c r="PS1135" s="19"/>
      <c r="PT1135" s="19"/>
      <c r="PU1135" s="19"/>
      <c r="PV1135" s="19"/>
      <c r="PW1135" s="19"/>
      <c r="PX1135" s="19"/>
      <c r="PY1135" s="19"/>
      <c r="PZ1135" s="19"/>
      <c r="QA1135" s="19"/>
      <c r="QB1135" s="19"/>
      <c r="QC1135" s="19"/>
      <c r="QD1135" s="19"/>
      <c r="QE1135" s="19"/>
      <c r="QF1135" s="19"/>
      <c r="QG1135" s="19"/>
      <c r="QH1135" s="19"/>
      <c r="QI1135" s="19"/>
      <c r="QJ1135" s="19"/>
      <c r="QK1135" s="19"/>
      <c r="QL1135" s="19"/>
      <c r="QM1135" s="19"/>
      <c r="QN1135" s="19"/>
      <c r="QO1135" s="19"/>
      <c r="QP1135" s="19"/>
      <c r="QQ1135" s="19"/>
      <c r="QR1135" s="19"/>
      <c r="QS1135" s="19"/>
      <c r="QT1135" s="19"/>
      <c r="QU1135" s="19"/>
      <c r="QV1135" s="19"/>
      <c r="QW1135" s="19"/>
      <c r="QX1135" s="19"/>
      <c r="QY1135" s="19"/>
      <c r="QZ1135" s="19"/>
      <c r="RA1135" s="19"/>
      <c r="RB1135" s="19"/>
      <c r="RC1135" s="19"/>
      <c r="RD1135" s="19"/>
      <c r="RE1135" s="19"/>
      <c r="RF1135" s="19"/>
      <c r="RG1135" s="19"/>
      <c r="RH1135" s="19"/>
      <c r="RI1135" s="19"/>
      <c r="RJ1135" s="19"/>
      <c r="RK1135" s="19"/>
      <c r="RL1135" s="19"/>
      <c r="RM1135" s="19"/>
      <c r="RN1135" s="19"/>
      <c r="RO1135" s="19"/>
      <c r="RP1135" s="19"/>
      <c r="RQ1135" s="19"/>
      <c r="RR1135" s="19"/>
      <c r="RS1135" s="19"/>
      <c r="RT1135" s="19"/>
      <c r="RU1135" s="19"/>
      <c r="RV1135" s="19"/>
      <c r="RW1135" s="19"/>
      <c r="RX1135" s="19"/>
      <c r="RY1135" s="19"/>
      <c r="RZ1135" s="19"/>
      <c r="SA1135" s="19"/>
      <c r="SB1135" s="19"/>
      <c r="SC1135" s="19"/>
      <c r="SD1135" s="19"/>
      <c r="SE1135" s="19"/>
      <c r="SF1135" s="19"/>
      <c r="SG1135" s="19"/>
      <c r="SH1135" s="19"/>
      <c r="SI1135" s="19"/>
      <c r="SJ1135" s="19"/>
      <c r="SK1135" s="19"/>
      <c r="SL1135" s="19"/>
      <c r="SM1135" s="19"/>
      <c r="SN1135" s="19"/>
      <c r="SO1135" s="19"/>
      <c r="SP1135" s="19"/>
      <c r="SQ1135" s="19"/>
      <c r="SR1135" s="19"/>
      <c r="SS1135" s="19"/>
      <c r="ST1135" s="19"/>
      <c r="SU1135" s="19"/>
      <c r="SV1135" s="19"/>
      <c r="SW1135" s="19"/>
      <c r="SX1135" s="19"/>
      <c r="SY1135" s="19"/>
      <c r="SZ1135" s="19"/>
      <c r="TA1135" s="19"/>
      <c r="TB1135" s="19"/>
      <c r="TC1135" s="19"/>
      <c r="TD1135" s="19"/>
      <c r="TE1135" s="19"/>
      <c r="TF1135" s="19"/>
      <c r="TG1135" s="19"/>
      <c r="TH1135" s="19"/>
      <c r="TI1135" s="19"/>
      <c r="TJ1135" s="19"/>
      <c r="TK1135" s="19"/>
      <c r="TL1135" s="19"/>
      <c r="TM1135" s="19"/>
      <c r="TN1135" s="19"/>
      <c r="TO1135" s="19"/>
      <c r="TP1135" s="19"/>
      <c r="TQ1135" s="19"/>
      <c r="TR1135" s="19"/>
      <c r="TS1135" s="19"/>
      <c r="TT1135" s="19"/>
      <c r="TU1135" s="19"/>
      <c r="TV1135" s="19"/>
      <c r="TW1135" s="19"/>
      <c r="TX1135" s="19"/>
      <c r="TY1135" s="19"/>
      <c r="TZ1135" s="19"/>
      <c r="UA1135" s="19"/>
      <c r="UB1135" s="19"/>
      <c r="UC1135" s="19"/>
      <c r="UD1135" s="19"/>
      <c r="UE1135" s="19"/>
      <c r="UF1135" s="19"/>
      <c r="UG1135" s="19"/>
      <c r="UH1135" s="19"/>
      <c r="UI1135" s="19"/>
      <c r="UJ1135" s="19"/>
      <c r="UK1135" s="19"/>
      <c r="UL1135" s="19"/>
      <c r="UM1135" s="19"/>
      <c r="UN1135" s="19"/>
      <c r="UO1135" s="19"/>
      <c r="UP1135" s="19"/>
      <c r="UQ1135" s="19"/>
      <c r="UR1135" s="19"/>
      <c r="US1135" s="19"/>
      <c r="UT1135" s="19"/>
      <c r="UU1135" s="19"/>
      <c r="UV1135" s="19"/>
      <c r="UW1135" s="19"/>
      <c r="UX1135" s="19"/>
      <c r="UY1135" s="19"/>
      <c r="UZ1135" s="19"/>
      <c r="VA1135" s="19"/>
      <c r="VB1135" s="19"/>
      <c r="VC1135" s="19"/>
      <c r="VD1135" s="19"/>
      <c r="VE1135" s="19"/>
      <c r="VF1135" s="19"/>
      <c r="VG1135" s="19"/>
      <c r="VH1135" s="19"/>
      <c r="VI1135" s="19"/>
      <c r="VJ1135" s="19"/>
      <c r="VK1135" s="19"/>
      <c r="VL1135" s="19"/>
      <c r="VM1135" s="19"/>
      <c r="VN1135" s="19"/>
      <c r="VO1135" s="19"/>
      <c r="VP1135" s="19"/>
      <c r="VQ1135" s="19"/>
      <c r="VR1135" s="19"/>
      <c r="VS1135" s="19"/>
      <c r="VT1135" s="19"/>
      <c r="VU1135" s="19"/>
      <c r="VV1135" s="19"/>
      <c r="VW1135" s="19"/>
      <c r="VX1135" s="19"/>
      <c r="VY1135" s="19"/>
      <c r="VZ1135" s="19"/>
      <c r="WA1135" s="19"/>
      <c r="WB1135" s="19"/>
      <c r="WC1135" s="19"/>
      <c r="WD1135" s="19"/>
      <c r="WE1135" s="19"/>
      <c r="WF1135" s="19"/>
      <c r="WG1135" s="19"/>
      <c r="WH1135" s="19"/>
      <c r="WI1135" s="19"/>
      <c r="WJ1135" s="19"/>
      <c r="WK1135" s="19"/>
      <c r="WL1135" s="19"/>
      <c r="WM1135" s="19"/>
      <c r="WN1135" s="19"/>
      <c r="WO1135" s="19"/>
      <c r="WP1135" s="19"/>
      <c r="WQ1135" s="19"/>
      <c r="WR1135" s="19"/>
      <c r="WS1135" s="19"/>
      <c r="WT1135" s="19"/>
      <c r="WU1135" s="19"/>
      <c r="WV1135" s="19"/>
    </row>
    <row r="1136" spans="1:620" s="20" customFormat="1" ht="42" customHeight="1" x14ac:dyDescent="0.2">
      <c r="A1136" s="43" t="s">
        <v>1469</v>
      </c>
      <c r="B1136" s="44"/>
      <c r="C1136" s="44"/>
      <c r="D1136" s="44"/>
      <c r="E1136" s="45"/>
      <c r="F1136" s="76"/>
      <c r="G1136" s="76"/>
      <c r="H1136" s="76"/>
      <c r="I1136" s="76"/>
      <c r="J1136" s="76"/>
      <c r="K1136" s="76"/>
      <c r="L1136" s="76"/>
      <c r="M1136" s="76"/>
      <c r="N1136" s="76"/>
      <c r="O1136" s="58"/>
      <c r="P1136" s="58"/>
      <c r="Q1136" s="58"/>
      <c r="R1136" s="58"/>
      <c r="S1136" s="58"/>
      <c r="T1136" s="58"/>
      <c r="U1136" s="58"/>
      <c r="V1136" s="58"/>
      <c r="W1136" s="58"/>
      <c r="X1136" s="60" t="s">
        <v>120</v>
      </c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 t="s">
        <v>77</v>
      </c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/>
      <c r="AV1136" s="60"/>
      <c r="AW1136" s="60"/>
      <c r="AX1136" s="60"/>
      <c r="AY1136" s="84" t="s">
        <v>94</v>
      </c>
      <c r="AZ1136" s="84"/>
      <c r="BA1136" s="84"/>
      <c r="BB1136" s="84"/>
      <c r="BC1136" s="84"/>
      <c r="BD1136" s="84"/>
      <c r="BE1136" s="62" t="s">
        <v>95</v>
      </c>
      <c r="BF1136" s="62"/>
      <c r="BG1136" s="62"/>
      <c r="BH1136" s="62"/>
      <c r="BI1136" s="62"/>
      <c r="BJ1136" s="62"/>
      <c r="BK1136" s="62"/>
      <c r="BL1136" s="62"/>
      <c r="BM1136" s="62"/>
      <c r="BN1136" s="62">
        <v>1913</v>
      </c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80">
        <v>71701000</v>
      </c>
      <c r="BZ1136" s="76"/>
      <c r="CA1136" s="76"/>
      <c r="CB1136" s="76"/>
      <c r="CC1136" s="76"/>
      <c r="CD1136" s="76"/>
      <c r="CE1136" s="62" t="s">
        <v>80</v>
      </c>
      <c r="CF1136" s="62"/>
      <c r="CG1136" s="62"/>
      <c r="CH1136" s="62"/>
      <c r="CI1136" s="62"/>
      <c r="CJ1136" s="62"/>
      <c r="CK1136" s="62"/>
      <c r="CL1136" s="62"/>
      <c r="CM1136" s="62"/>
      <c r="CN1136" s="61">
        <v>224070.27600000001</v>
      </c>
      <c r="CO1136" s="61"/>
      <c r="CP1136" s="61"/>
      <c r="CQ1136" s="61"/>
      <c r="CR1136" s="61"/>
      <c r="CS1136" s="61"/>
      <c r="CT1136" s="61"/>
      <c r="CU1136" s="61"/>
      <c r="CV1136" s="61"/>
      <c r="CW1136" s="61"/>
      <c r="CX1136" s="61"/>
      <c r="CY1136" s="61"/>
      <c r="CZ1136" s="61"/>
      <c r="DA1136" s="61"/>
      <c r="DB1136" s="59" t="s">
        <v>640</v>
      </c>
      <c r="DC1136" s="59"/>
      <c r="DD1136" s="59"/>
      <c r="DE1136" s="59"/>
      <c r="DF1136" s="59"/>
      <c r="DG1136" s="59"/>
      <c r="DH1136" s="59"/>
      <c r="DI1136" s="59"/>
      <c r="DJ1136" s="59"/>
      <c r="DK1136" s="59"/>
      <c r="DL1136" s="59"/>
      <c r="DM1136" s="59"/>
      <c r="DN1136" s="59"/>
      <c r="DO1136" s="59" t="s">
        <v>650</v>
      </c>
      <c r="DP1136" s="59"/>
      <c r="DQ1136" s="59"/>
      <c r="DR1136" s="59"/>
      <c r="DS1136" s="59"/>
      <c r="DT1136" s="59"/>
      <c r="DU1136" s="59"/>
      <c r="DV1136" s="59"/>
      <c r="DW1136" s="59"/>
      <c r="DX1136" s="59"/>
      <c r="DY1136" s="59"/>
      <c r="DZ1136" s="62" t="s">
        <v>86</v>
      </c>
      <c r="EA1136" s="62"/>
      <c r="EB1136" s="62"/>
      <c r="EC1136" s="62"/>
      <c r="ED1136" s="62"/>
      <c r="EE1136" s="62"/>
      <c r="EF1136" s="62"/>
      <c r="EG1136" s="62"/>
      <c r="EH1136" s="62"/>
      <c r="EI1136" s="62"/>
      <c r="EJ1136" s="62"/>
      <c r="EK1136" s="62"/>
      <c r="EL1136" s="62" t="s">
        <v>84</v>
      </c>
      <c r="EM1136" s="62"/>
      <c r="EN1136" s="62"/>
      <c r="EO1136" s="62"/>
      <c r="EP1136" s="62"/>
      <c r="EQ1136" s="62"/>
      <c r="ER1136" s="62"/>
      <c r="ES1136" s="62"/>
      <c r="ET1136" s="62"/>
      <c r="EU1136" s="62"/>
      <c r="EV1136" s="62"/>
      <c r="EW1136" s="62"/>
      <c r="EX1136" s="62"/>
      <c r="EY1136" s="143"/>
      <c r="EZ1136" s="143"/>
      <c r="FA1136" s="143"/>
      <c r="FB1136" s="143"/>
      <c r="FC1136" s="143"/>
      <c r="FD1136" s="143"/>
      <c r="FE1136" s="143"/>
      <c r="FF1136" s="143"/>
      <c r="FG1136" s="143"/>
      <c r="FH1136" s="143"/>
      <c r="FI1136" s="143"/>
      <c r="FJ1136" s="143"/>
      <c r="FK1136" s="143"/>
      <c r="FL1136" s="141"/>
      <c r="FM1136" s="141"/>
      <c r="FN1136" s="141"/>
      <c r="FO1136" s="141"/>
      <c r="FP1136" s="141"/>
      <c r="FQ1136" s="141"/>
      <c r="FR1136" s="141"/>
      <c r="FS1136" s="141"/>
      <c r="FT1136" s="141"/>
      <c r="FU1136" s="141"/>
      <c r="FV1136" s="141"/>
      <c r="FW1136" s="141"/>
      <c r="FX1136" s="141"/>
      <c r="FY1136" s="141"/>
      <c r="FZ1136" s="141"/>
      <c r="GA1136" s="141"/>
      <c r="GB1136" s="141"/>
      <c r="GC1136" s="141"/>
      <c r="GD1136" s="141"/>
      <c r="GE1136" s="141"/>
      <c r="GF1136" s="141"/>
      <c r="GG1136" s="141"/>
      <c r="GH1136" s="141"/>
      <c r="GI1136" s="141"/>
      <c r="GJ1136" s="141"/>
      <c r="GK1136" s="141"/>
      <c r="GL1136" s="141"/>
      <c r="GM1136" s="140"/>
      <c r="GN1136" s="140"/>
      <c r="GO1136" s="140"/>
      <c r="GP1136" s="140"/>
      <c r="GQ1136" s="140"/>
      <c r="GR1136" s="140"/>
      <c r="GS1136" s="141"/>
      <c r="GT1136" s="141"/>
      <c r="GU1136" s="141"/>
      <c r="GV1136" s="141"/>
      <c r="GW1136" s="141"/>
      <c r="GX1136" s="141"/>
      <c r="GY1136" s="141"/>
      <c r="GZ1136" s="141"/>
      <c r="HA1136" s="141"/>
      <c r="HB1136" s="142"/>
      <c r="HC1136" s="142"/>
      <c r="HD1136" s="142"/>
      <c r="HE1136" s="142"/>
      <c r="HF1136" s="142"/>
      <c r="HG1136" s="142"/>
      <c r="HH1136" s="142"/>
      <c r="HI1136" s="142"/>
      <c r="HJ1136" s="142"/>
      <c r="HK1136" s="142"/>
      <c r="HL1136" s="142"/>
      <c r="HM1136" s="143"/>
      <c r="HN1136" s="143"/>
      <c r="HO1136" s="143"/>
      <c r="HP1136" s="143"/>
      <c r="HQ1136" s="143"/>
      <c r="HR1136" s="143"/>
      <c r="HS1136" s="141"/>
      <c r="HT1136" s="141"/>
      <c r="HU1136" s="141"/>
      <c r="HV1136" s="141"/>
      <c r="HW1136" s="141"/>
      <c r="HX1136" s="141"/>
      <c r="HY1136" s="141"/>
      <c r="HZ1136" s="141"/>
      <c r="IA1136" s="141"/>
      <c r="IB1136" s="144"/>
      <c r="IC1136" s="144"/>
      <c r="ID1136" s="144"/>
      <c r="IE1136" s="144"/>
      <c r="IF1136" s="144"/>
      <c r="IG1136" s="144"/>
      <c r="IH1136" s="144"/>
      <c r="II1136" s="144"/>
      <c r="IJ1136" s="144"/>
      <c r="IK1136" s="144"/>
      <c r="IL1136" s="144"/>
      <c r="IM1136" s="144"/>
      <c r="IN1136" s="144"/>
      <c r="IO1136" s="144"/>
      <c r="IP1136" s="138"/>
      <c r="IQ1136" s="138"/>
      <c r="IR1136" s="138"/>
      <c r="IS1136" s="138"/>
      <c r="IT1136" s="138"/>
      <c r="IU1136" s="138"/>
      <c r="IV1136" s="138"/>
      <c r="IW1136" s="138"/>
      <c r="IX1136" s="138"/>
      <c r="IY1136" s="138"/>
      <c r="IZ1136" s="138"/>
      <c r="JA1136" s="138"/>
      <c r="JB1136" s="138"/>
      <c r="JC1136" s="138"/>
      <c r="JD1136" s="138"/>
      <c r="JE1136" s="138"/>
      <c r="JF1136" s="138"/>
      <c r="JG1136" s="138"/>
      <c r="JH1136" s="138"/>
      <c r="JI1136" s="138"/>
      <c r="JJ1136" s="138"/>
      <c r="JK1136" s="138"/>
      <c r="JL1136" s="138"/>
      <c r="JM1136" s="138"/>
      <c r="JN1136" s="139"/>
      <c r="JO1136" s="139"/>
      <c r="JP1136" s="139"/>
      <c r="JQ1136" s="139"/>
      <c r="JR1136" s="139"/>
      <c r="JS1136" s="139"/>
      <c r="JT1136" s="139"/>
      <c r="JU1136" s="139"/>
      <c r="JV1136" s="139"/>
      <c r="JW1136" s="139"/>
      <c r="JX1136" s="139"/>
      <c r="JY1136" s="139"/>
      <c r="JZ1136" s="139"/>
      <c r="KA1136" s="139"/>
      <c r="KB1136" s="139"/>
      <c r="KC1136" s="139"/>
      <c r="KD1136" s="139"/>
      <c r="KE1136" s="139"/>
      <c r="KF1136" s="139"/>
      <c r="KG1136" s="139"/>
      <c r="KH1136" s="139"/>
      <c r="KI1136" s="139"/>
      <c r="KJ1136" s="139"/>
      <c r="KK1136" s="139"/>
      <c r="KL1136" s="139"/>
      <c r="KM1136" s="139"/>
      <c r="KN1136" s="139"/>
      <c r="KO1136" s="139"/>
      <c r="KP1136" s="139"/>
      <c r="KQ1136" s="22"/>
      <c r="KR1136" s="23"/>
      <c r="KS1136" s="19"/>
      <c r="KT1136" s="19"/>
      <c r="KU1136" s="19"/>
      <c r="KV1136" s="19"/>
      <c r="KW1136" s="19"/>
      <c r="KX1136" s="19"/>
      <c r="KY1136" s="19"/>
      <c r="KZ1136" s="19"/>
      <c r="LA1136" s="19"/>
      <c r="LB1136" s="19"/>
      <c r="LC1136" s="19"/>
      <c r="LD1136" s="19"/>
      <c r="LE1136" s="19"/>
      <c r="LF1136" s="19"/>
      <c r="LG1136" s="19"/>
      <c r="LH1136" s="19"/>
      <c r="LI1136" s="19"/>
      <c r="LJ1136" s="19"/>
      <c r="LK1136" s="19"/>
      <c r="LL1136" s="19"/>
      <c r="LM1136" s="19"/>
      <c r="LN1136" s="19"/>
      <c r="LO1136" s="19"/>
      <c r="LP1136" s="19"/>
      <c r="LQ1136" s="19"/>
      <c r="LR1136" s="19"/>
      <c r="LS1136" s="19"/>
      <c r="LT1136" s="19"/>
      <c r="LU1136" s="19"/>
      <c r="LV1136" s="19"/>
      <c r="LW1136" s="19"/>
      <c r="LX1136" s="19"/>
      <c r="LY1136" s="19"/>
      <c r="LZ1136" s="19"/>
      <c r="MA1136" s="19"/>
      <c r="MB1136" s="19"/>
      <c r="MC1136" s="19"/>
      <c r="MD1136" s="19"/>
      <c r="ME1136" s="19"/>
      <c r="MF1136" s="19"/>
      <c r="MG1136" s="19"/>
      <c r="MH1136" s="19"/>
      <c r="MI1136" s="19"/>
      <c r="MJ1136" s="19"/>
      <c r="MK1136" s="19"/>
      <c r="ML1136" s="19"/>
      <c r="MM1136" s="19"/>
      <c r="MN1136" s="19"/>
      <c r="MO1136" s="19"/>
      <c r="MP1136" s="19"/>
      <c r="MQ1136" s="19"/>
      <c r="MR1136" s="19"/>
      <c r="MS1136" s="19"/>
      <c r="MT1136" s="19"/>
      <c r="MU1136" s="19"/>
      <c r="MV1136" s="19"/>
      <c r="MW1136" s="19"/>
      <c r="MX1136" s="19"/>
      <c r="MY1136" s="19"/>
      <c r="MZ1136" s="19"/>
      <c r="NA1136" s="19"/>
      <c r="NB1136" s="19"/>
      <c r="NC1136" s="19"/>
      <c r="ND1136" s="19"/>
      <c r="NE1136" s="19"/>
      <c r="NF1136" s="19"/>
      <c r="NG1136" s="19"/>
      <c r="NH1136" s="19"/>
      <c r="NI1136" s="19"/>
      <c r="NJ1136" s="19"/>
      <c r="NK1136" s="19"/>
      <c r="NL1136" s="19"/>
      <c r="NM1136" s="19"/>
      <c r="NN1136" s="19"/>
      <c r="NO1136" s="19"/>
      <c r="NP1136" s="19"/>
      <c r="NQ1136" s="19"/>
      <c r="NR1136" s="19"/>
      <c r="NS1136" s="19"/>
      <c r="NT1136" s="19"/>
      <c r="NU1136" s="19"/>
      <c r="NV1136" s="19"/>
      <c r="NW1136" s="19"/>
      <c r="NX1136" s="19"/>
      <c r="NY1136" s="19"/>
      <c r="NZ1136" s="19"/>
      <c r="OA1136" s="19"/>
      <c r="OB1136" s="19"/>
      <c r="OC1136" s="19"/>
      <c r="OD1136" s="19"/>
      <c r="OE1136" s="19"/>
      <c r="OF1136" s="19"/>
      <c r="OG1136" s="19"/>
      <c r="OH1136" s="19"/>
      <c r="OI1136" s="19"/>
      <c r="OJ1136" s="19"/>
      <c r="OK1136" s="19"/>
      <c r="OL1136" s="19"/>
      <c r="OM1136" s="19"/>
      <c r="ON1136" s="19"/>
      <c r="OO1136" s="19"/>
      <c r="OP1136" s="19"/>
      <c r="OQ1136" s="19"/>
      <c r="OR1136" s="19"/>
      <c r="OS1136" s="19"/>
      <c r="OT1136" s="19"/>
      <c r="OU1136" s="19"/>
      <c r="OV1136" s="19"/>
      <c r="OW1136" s="19"/>
      <c r="OX1136" s="19"/>
      <c r="OY1136" s="19"/>
      <c r="OZ1136" s="19"/>
      <c r="PA1136" s="19"/>
      <c r="PB1136" s="19"/>
      <c r="PC1136" s="19"/>
      <c r="PD1136" s="19"/>
      <c r="PE1136" s="19"/>
      <c r="PF1136" s="19"/>
      <c r="PG1136" s="19"/>
      <c r="PH1136" s="19"/>
      <c r="PI1136" s="19"/>
      <c r="PJ1136" s="19"/>
      <c r="PK1136" s="19"/>
      <c r="PL1136" s="19"/>
      <c r="PM1136" s="19"/>
      <c r="PN1136" s="19"/>
      <c r="PO1136" s="19"/>
      <c r="PP1136" s="19"/>
      <c r="PQ1136" s="19"/>
      <c r="PR1136" s="19"/>
      <c r="PS1136" s="19"/>
      <c r="PT1136" s="19"/>
      <c r="PU1136" s="19"/>
      <c r="PV1136" s="19"/>
      <c r="PW1136" s="19"/>
      <c r="PX1136" s="19"/>
      <c r="PY1136" s="19"/>
      <c r="PZ1136" s="19"/>
      <c r="QA1136" s="19"/>
      <c r="QB1136" s="19"/>
      <c r="QC1136" s="19"/>
      <c r="QD1136" s="19"/>
      <c r="QE1136" s="19"/>
      <c r="QF1136" s="19"/>
      <c r="QG1136" s="19"/>
      <c r="QH1136" s="19"/>
      <c r="QI1136" s="19"/>
      <c r="QJ1136" s="19"/>
      <c r="QK1136" s="19"/>
      <c r="QL1136" s="19"/>
      <c r="QM1136" s="19"/>
      <c r="QN1136" s="19"/>
      <c r="QO1136" s="19"/>
      <c r="QP1136" s="19"/>
      <c r="QQ1136" s="19"/>
      <c r="QR1136" s="19"/>
      <c r="QS1136" s="19"/>
      <c r="QT1136" s="19"/>
      <c r="QU1136" s="19"/>
      <c r="QV1136" s="19"/>
      <c r="QW1136" s="19"/>
      <c r="QX1136" s="19"/>
      <c r="QY1136" s="19"/>
      <c r="QZ1136" s="19"/>
      <c r="RA1136" s="19"/>
      <c r="RB1136" s="19"/>
      <c r="RC1136" s="19"/>
      <c r="RD1136" s="19"/>
      <c r="RE1136" s="19"/>
      <c r="RF1136" s="19"/>
      <c r="RG1136" s="19"/>
      <c r="RH1136" s="19"/>
      <c r="RI1136" s="19"/>
      <c r="RJ1136" s="19"/>
      <c r="RK1136" s="19"/>
      <c r="RL1136" s="19"/>
      <c r="RM1136" s="19"/>
      <c r="RN1136" s="19"/>
      <c r="RO1136" s="19"/>
      <c r="RP1136" s="19"/>
      <c r="RQ1136" s="19"/>
      <c r="RR1136" s="19"/>
      <c r="RS1136" s="19"/>
      <c r="RT1136" s="19"/>
      <c r="RU1136" s="19"/>
      <c r="RV1136" s="19"/>
      <c r="RW1136" s="19"/>
      <c r="RX1136" s="19"/>
      <c r="RY1136" s="19"/>
      <c r="RZ1136" s="19"/>
      <c r="SA1136" s="19"/>
      <c r="SB1136" s="19"/>
      <c r="SC1136" s="19"/>
      <c r="SD1136" s="19"/>
      <c r="SE1136" s="19"/>
      <c r="SF1136" s="19"/>
      <c r="SG1136" s="19"/>
      <c r="SH1136" s="19"/>
      <c r="SI1136" s="19"/>
      <c r="SJ1136" s="19"/>
      <c r="SK1136" s="19"/>
      <c r="SL1136" s="19"/>
      <c r="SM1136" s="19"/>
      <c r="SN1136" s="19"/>
      <c r="SO1136" s="19"/>
      <c r="SP1136" s="19"/>
      <c r="SQ1136" s="19"/>
      <c r="SR1136" s="19"/>
      <c r="SS1136" s="19"/>
      <c r="ST1136" s="19"/>
      <c r="SU1136" s="19"/>
      <c r="SV1136" s="19"/>
      <c r="SW1136" s="19"/>
      <c r="SX1136" s="19"/>
      <c r="SY1136" s="19"/>
      <c r="SZ1136" s="19"/>
      <c r="TA1136" s="19"/>
      <c r="TB1136" s="19"/>
      <c r="TC1136" s="19"/>
      <c r="TD1136" s="19"/>
      <c r="TE1136" s="19"/>
      <c r="TF1136" s="19"/>
      <c r="TG1136" s="19"/>
      <c r="TH1136" s="19"/>
      <c r="TI1136" s="19"/>
      <c r="TJ1136" s="19"/>
      <c r="TK1136" s="19"/>
      <c r="TL1136" s="19"/>
      <c r="TM1136" s="19"/>
      <c r="TN1136" s="19"/>
      <c r="TO1136" s="19"/>
      <c r="TP1136" s="19"/>
      <c r="TQ1136" s="19"/>
      <c r="TR1136" s="19"/>
      <c r="TS1136" s="19"/>
      <c r="TT1136" s="19"/>
      <c r="TU1136" s="19"/>
      <c r="TV1136" s="19"/>
      <c r="TW1136" s="19"/>
      <c r="TX1136" s="19"/>
      <c r="TY1136" s="19"/>
      <c r="TZ1136" s="19"/>
      <c r="UA1136" s="19"/>
      <c r="UB1136" s="19"/>
      <c r="UC1136" s="19"/>
      <c r="UD1136" s="19"/>
      <c r="UE1136" s="19"/>
      <c r="UF1136" s="19"/>
      <c r="UG1136" s="19"/>
      <c r="UH1136" s="19"/>
      <c r="UI1136" s="19"/>
      <c r="UJ1136" s="19"/>
      <c r="UK1136" s="19"/>
      <c r="UL1136" s="19"/>
      <c r="UM1136" s="19"/>
      <c r="UN1136" s="19"/>
      <c r="UO1136" s="19"/>
      <c r="UP1136" s="19"/>
      <c r="UQ1136" s="19"/>
      <c r="UR1136" s="19"/>
      <c r="US1136" s="19"/>
      <c r="UT1136" s="19"/>
      <c r="UU1136" s="19"/>
      <c r="UV1136" s="19"/>
      <c r="UW1136" s="19"/>
      <c r="UX1136" s="19"/>
      <c r="UY1136" s="19"/>
      <c r="UZ1136" s="19"/>
      <c r="VA1136" s="19"/>
      <c r="VB1136" s="19"/>
      <c r="VC1136" s="19"/>
      <c r="VD1136" s="19"/>
      <c r="VE1136" s="19"/>
      <c r="VF1136" s="19"/>
      <c r="VG1136" s="19"/>
      <c r="VH1136" s="19"/>
      <c r="VI1136" s="19"/>
      <c r="VJ1136" s="19"/>
      <c r="VK1136" s="19"/>
      <c r="VL1136" s="19"/>
      <c r="VM1136" s="19"/>
      <c r="VN1136" s="19"/>
      <c r="VO1136" s="19"/>
      <c r="VP1136" s="19"/>
      <c r="VQ1136" s="19"/>
      <c r="VR1136" s="19"/>
      <c r="VS1136" s="19"/>
      <c r="VT1136" s="19"/>
      <c r="VU1136" s="19"/>
      <c r="VV1136" s="19"/>
      <c r="VW1136" s="19"/>
      <c r="VX1136" s="19"/>
      <c r="VY1136" s="19"/>
      <c r="VZ1136" s="19"/>
      <c r="WA1136" s="19"/>
      <c r="WB1136" s="19"/>
      <c r="WC1136" s="19"/>
      <c r="WD1136" s="19"/>
      <c r="WE1136" s="19"/>
      <c r="WF1136" s="19"/>
      <c r="WG1136" s="19"/>
      <c r="WH1136" s="19"/>
      <c r="WI1136" s="19"/>
      <c r="WJ1136" s="19"/>
      <c r="WK1136" s="19"/>
      <c r="WL1136" s="19"/>
      <c r="WM1136" s="19"/>
      <c r="WN1136" s="19"/>
      <c r="WO1136" s="19"/>
      <c r="WP1136" s="19"/>
      <c r="WQ1136" s="19"/>
      <c r="WR1136" s="19"/>
      <c r="WS1136" s="19"/>
      <c r="WT1136" s="19"/>
      <c r="WU1136" s="19"/>
      <c r="WV1136" s="19"/>
    </row>
    <row r="1137" spans="1:620" s="20" customFormat="1" ht="39" customHeight="1" x14ac:dyDescent="0.2">
      <c r="A1137" s="43" t="s">
        <v>1470</v>
      </c>
      <c r="B1137" s="44"/>
      <c r="C1137" s="44"/>
      <c r="D1137" s="44"/>
      <c r="E1137" s="45"/>
      <c r="F1137" s="76"/>
      <c r="G1137" s="76"/>
      <c r="H1137" s="76"/>
      <c r="I1137" s="76"/>
      <c r="J1137" s="76"/>
      <c r="K1137" s="76"/>
      <c r="L1137" s="76"/>
      <c r="M1137" s="76"/>
      <c r="N1137" s="76"/>
      <c r="O1137" s="58"/>
      <c r="P1137" s="58"/>
      <c r="Q1137" s="58"/>
      <c r="R1137" s="58"/>
      <c r="S1137" s="58"/>
      <c r="T1137" s="58"/>
      <c r="U1137" s="58"/>
      <c r="V1137" s="58"/>
      <c r="W1137" s="58"/>
      <c r="X1137" s="60" t="s">
        <v>377</v>
      </c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 t="s">
        <v>77</v>
      </c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/>
      <c r="AV1137" s="60"/>
      <c r="AW1137" s="60"/>
      <c r="AX1137" s="60"/>
      <c r="AY1137" s="84" t="s">
        <v>78</v>
      </c>
      <c r="AZ1137" s="84"/>
      <c r="BA1137" s="84"/>
      <c r="BB1137" s="84"/>
      <c r="BC1137" s="84"/>
      <c r="BD1137" s="84"/>
      <c r="BE1137" s="62" t="s">
        <v>79</v>
      </c>
      <c r="BF1137" s="62"/>
      <c r="BG1137" s="62"/>
      <c r="BH1137" s="62"/>
      <c r="BI1137" s="62"/>
      <c r="BJ1137" s="62"/>
      <c r="BK1137" s="62"/>
      <c r="BL1137" s="62"/>
      <c r="BM1137" s="62"/>
      <c r="BN1137" s="62">
        <v>4780</v>
      </c>
      <c r="BO1137" s="62"/>
      <c r="BP1137" s="62"/>
      <c r="BQ1137" s="62"/>
      <c r="BR1137" s="62"/>
      <c r="BS1137" s="62"/>
      <c r="BT1137" s="62"/>
      <c r="BU1137" s="62"/>
      <c r="BV1137" s="62"/>
      <c r="BW1137" s="62"/>
      <c r="BX1137" s="62"/>
      <c r="BY1137" s="80">
        <v>71701000</v>
      </c>
      <c r="BZ1137" s="76"/>
      <c r="CA1137" s="76"/>
      <c r="CB1137" s="76"/>
      <c r="CC1137" s="76"/>
      <c r="CD1137" s="76"/>
      <c r="CE1137" s="62" t="s">
        <v>80</v>
      </c>
      <c r="CF1137" s="62"/>
      <c r="CG1137" s="62"/>
      <c r="CH1137" s="62"/>
      <c r="CI1137" s="62"/>
      <c r="CJ1137" s="62"/>
      <c r="CK1137" s="62"/>
      <c r="CL1137" s="62"/>
      <c r="CM1137" s="62"/>
      <c r="CN1137" s="61">
        <v>124168.79999999999</v>
      </c>
      <c r="CO1137" s="61"/>
      <c r="CP1137" s="61"/>
      <c r="CQ1137" s="61"/>
      <c r="CR1137" s="61"/>
      <c r="CS1137" s="61"/>
      <c r="CT1137" s="61"/>
      <c r="CU1137" s="61"/>
      <c r="CV1137" s="61"/>
      <c r="CW1137" s="61"/>
      <c r="CX1137" s="61"/>
      <c r="CY1137" s="61"/>
      <c r="CZ1137" s="61"/>
      <c r="DA1137" s="61"/>
      <c r="DB1137" s="59" t="s">
        <v>640</v>
      </c>
      <c r="DC1137" s="59"/>
      <c r="DD1137" s="59"/>
      <c r="DE1137" s="59"/>
      <c r="DF1137" s="59"/>
      <c r="DG1137" s="59"/>
      <c r="DH1137" s="59"/>
      <c r="DI1137" s="59"/>
      <c r="DJ1137" s="59"/>
      <c r="DK1137" s="59"/>
      <c r="DL1137" s="59"/>
      <c r="DM1137" s="59"/>
      <c r="DN1137" s="59"/>
      <c r="DO1137" s="59" t="s">
        <v>650</v>
      </c>
      <c r="DP1137" s="59"/>
      <c r="DQ1137" s="59"/>
      <c r="DR1137" s="59"/>
      <c r="DS1137" s="59"/>
      <c r="DT1137" s="59"/>
      <c r="DU1137" s="59"/>
      <c r="DV1137" s="59"/>
      <c r="DW1137" s="59"/>
      <c r="DX1137" s="59"/>
      <c r="DY1137" s="59"/>
      <c r="DZ1137" s="62" t="s">
        <v>86</v>
      </c>
      <c r="EA1137" s="62"/>
      <c r="EB1137" s="62"/>
      <c r="EC1137" s="62"/>
      <c r="ED1137" s="62"/>
      <c r="EE1137" s="62"/>
      <c r="EF1137" s="62"/>
      <c r="EG1137" s="62"/>
      <c r="EH1137" s="62"/>
      <c r="EI1137" s="62"/>
      <c r="EJ1137" s="62"/>
      <c r="EK1137" s="62"/>
      <c r="EL1137" s="62" t="s">
        <v>84</v>
      </c>
      <c r="EM1137" s="62"/>
      <c r="EN1137" s="62"/>
      <c r="EO1137" s="62"/>
      <c r="EP1137" s="62"/>
      <c r="EQ1137" s="62"/>
      <c r="ER1137" s="62"/>
      <c r="ES1137" s="62"/>
      <c r="ET1137" s="62"/>
      <c r="EU1137" s="62"/>
      <c r="EV1137" s="62"/>
      <c r="EW1137" s="62"/>
      <c r="EX1137" s="62"/>
      <c r="EY1137" s="143"/>
      <c r="EZ1137" s="143"/>
      <c r="FA1137" s="143"/>
      <c r="FB1137" s="143"/>
      <c r="FC1137" s="143"/>
      <c r="FD1137" s="143"/>
      <c r="FE1137" s="143"/>
      <c r="FF1137" s="143"/>
      <c r="FG1137" s="143"/>
      <c r="FH1137" s="143"/>
      <c r="FI1137" s="143"/>
      <c r="FJ1137" s="143"/>
      <c r="FK1137" s="143"/>
      <c r="FL1137" s="141"/>
      <c r="FM1137" s="141"/>
      <c r="FN1137" s="141"/>
      <c r="FO1137" s="141"/>
      <c r="FP1137" s="141"/>
      <c r="FQ1137" s="141"/>
      <c r="FR1137" s="141"/>
      <c r="FS1137" s="141"/>
      <c r="FT1137" s="141"/>
      <c r="FU1137" s="141"/>
      <c r="FV1137" s="141"/>
      <c r="FW1137" s="141"/>
      <c r="FX1137" s="141"/>
      <c r="FY1137" s="141"/>
      <c r="FZ1137" s="141"/>
      <c r="GA1137" s="141"/>
      <c r="GB1137" s="141"/>
      <c r="GC1137" s="141"/>
      <c r="GD1137" s="141"/>
      <c r="GE1137" s="141"/>
      <c r="GF1137" s="141"/>
      <c r="GG1137" s="141"/>
      <c r="GH1137" s="141"/>
      <c r="GI1137" s="141"/>
      <c r="GJ1137" s="141"/>
      <c r="GK1137" s="141"/>
      <c r="GL1137" s="141"/>
      <c r="GM1137" s="140"/>
      <c r="GN1137" s="140"/>
      <c r="GO1137" s="140"/>
      <c r="GP1137" s="140"/>
      <c r="GQ1137" s="140"/>
      <c r="GR1137" s="140"/>
      <c r="GS1137" s="141"/>
      <c r="GT1137" s="141"/>
      <c r="GU1137" s="141"/>
      <c r="GV1137" s="141"/>
      <c r="GW1137" s="141"/>
      <c r="GX1137" s="141"/>
      <c r="GY1137" s="141"/>
      <c r="GZ1137" s="141"/>
      <c r="HA1137" s="141"/>
      <c r="HB1137" s="142"/>
      <c r="HC1137" s="142"/>
      <c r="HD1137" s="142"/>
      <c r="HE1137" s="142"/>
      <c r="HF1137" s="142"/>
      <c r="HG1137" s="142"/>
      <c r="HH1137" s="142"/>
      <c r="HI1137" s="142"/>
      <c r="HJ1137" s="142"/>
      <c r="HK1137" s="142"/>
      <c r="HL1137" s="142"/>
      <c r="HM1137" s="143"/>
      <c r="HN1137" s="143"/>
      <c r="HO1137" s="143"/>
      <c r="HP1137" s="143"/>
      <c r="HQ1137" s="143"/>
      <c r="HR1137" s="143"/>
      <c r="HS1137" s="141"/>
      <c r="HT1137" s="141"/>
      <c r="HU1137" s="141"/>
      <c r="HV1137" s="141"/>
      <c r="HW1137" s="141"/>
      <c r="HX1137" s="141"/>
      <c r="HY1137" s="141"/>
      <c r="HZ1137" s="141"/>
      <c r="IA1137" s="141"/>
      <c r="IB1137" s="144"/>
      <c r="IC1137" s="144"/>
      <c r="ID1137" s="144"/>
      <c r="IE1137" s="144"/>
      <c r="IF1137" s="144"/>
      <c r="IG1137" s="144"/>
      <c r="IH1137" s="144"/>
      <c r="II1137" s="144"/>
      <c r="IJ1137" s="144"/>
      <c r="IK1137" s="144"/>
      <c r="IL1137" s="144"/>
      <c r="IM1137" s="144"/>
      <c r="IN1137" s="144"/>
      <c r="IO1137" s="144"/>
      <c r="IP1137" s="138"/>
      <c r="IQ1137" s="138"/>
      <c r="IR1137" s="138"/>
      <c r="IS1137" s="138"/>
      <c r="IT1137" s="138"/>
      <c r="IU1137" s="138"/>
      <c r="IV1137" s="138"/>
      <c r="IW1137" s="138"/>
      <c r="IX1137" s="138"/>
      <c r="IY1137" s="138"/>
      <c r="IZ1137" s="138"/>
      <c r="JA1137" s="138"/>
      <c r="JB1137" s="138"/>
      <c r="JC1137" s="138"/>
      <c r="JD1137" s="138"/>
      <c r="JE1137" s="138"/>
      <c r="JF1137" s="138"/>
      <c r="JG1137" s="138"/>
      <c r="JH1137" s="138"/>
      <c r="JI1137" s="138"/>
      <c r="JJ1137" s="138"/>
      <c r="JK1137" s="138"/>
      <c r="JL1137" s="138"/>
      <c r="JM1137" s="138"/>
      <c r="JN1137" s="139"/>
      <c r="JO1137" s="139"/>
      <c r="JP1137" s="139"/>
      <c r="JQ1137" s="139"/>
      <c r="JR1137" s="139"/>
      <c r="JS1137" s="139"/>
      <c r="JT1137" s="139"/>
      <c r="JU1137" s="139"/>
      <c r="JV1137" s="139"/>
      <c r="JW1137" s="139"/>
      <c r="JX1137" s="139"/>
      <c r="JY1137" s="139"/>
      <c r="JZ1137" s="139"/>
      <c r="KA1137" s="139"/>
      <c r="KB1137" s="139"/>
      <c r="KC1137" s="139"/>
      <c r="KD1137" s="139"/>
      <c r="KE1137" s="139"/>
      <c r="KF1137" s="139"/>
      <c r="KG1137" s="139"/>
      <c r="KH1137" s="139"/>
      <c r="KI1137" s="139"/>
      <c r="KJ1137" s="139"/>
      <c r="KK1137" s="139"/>
      <c r="KL1137" s="139"/>
      <c r="KM1137" s="139"/>
      <c r="KN1137" s="139"/>
      <c r="KO1137" s="139"/>
      <c r="KP1137" s="139"/>
      <c r="KQ1137" s="22"/>
      <c r="KR1137" s="23"/>
      <c r="KS1137" s="19"/>
      <c r="KT1137" s="19"/>
      <c r="KU1137" s="19"/>
      <c r="KV1137" s="19"/>
      <c r="KW1137" s="19"/>
      <c r="KX1137" s="19"/>
      <c r="KY1137" s="19"/>
      <c r="KZ1137" s="19"/>
      <c r="LA1137" s="19"/>
      <c r="LB1137" s="19"/>
      <c r="LC1137" s="19"/>
      <c r="LD1137" s="19"/>
      <c r="LE1137" s="19"/>
      <c r="LF1137" s="19"/>
      <c r="LG1137" s="19"/>
      <c r="LH1137" s="19"/>
      <c r="LI1137" s="19"/>
      <c r="LJ1137" s="19"/>
      <c r="LK1137" s="19"/>
      <c r="LL1137" s="19"/>
      <c r="LM1137" s="19"/>
      <c r="LN1137" s="19"/>
      <c r="LO1137" s="19"/>
      <c r="LP1137" s="19"/>
      <c r="LQ1137" s="19"/>
      <c r="LR1137" s="19"/>
      <c r="LS1137" s="19"/>
      <c r="LT1137" s="19"/>
      <c r="LU1137" s="19"/>
      <c r="LV1137" s="19"/>
      <c r="LW1137" s="19"/>
      <c r="LX1137" s="19"/>
      <c r="LY1137" s="19"/>
      <c r="LZ1137" s="19"/>
      <c r="MA1137" s="19"/>
      <c r="MB1137" s="19"/>
      <c r="MC1137" s="19"/>
      <c r="MD1137" s="19"/>
      <c r="ME1137" s="19"/>
      <c r="MF1137" s="19"/>
      <c r="MG1137" s="19"/>
      <c r="MH1137" s="19"/>
      <c r="MI1137" s="19"/>
      <c r="MJ1137" s="19"/>
      <c r="MK1137" s="19"/>
      <c r="ML1137" s="19"/>
      <c r="MM1137" s="19"/>
      <c r="MN1137" s="19"/>
      <c r="MO1137" s="19"/>
      <c r="MP1137" s="19"/>
      <c r="MQ1137" s="19"/>
      <c r="MR1137" s="19"/>
      <c r="MS1137" s="19"/>
      <c r="MT1137" s="19"/>
      <c r="MU1137" s="19"/>
      <c r="MV1137" s="19"/>
      <c r="MW1137" s="19"/>
      <c r="MX1137" s="19"/>
      <c r="MY1137" s="19"/>
      <c r="MZ1137" s="19"/>
      <c r="NA1137" s="19"/>
      <c r="NB1137" s="19"/>
      <c r="NC1137" s="19"/>
      <c r="ND1137" s="19"/>
      <c r="NE1137" s="19"/>
      <c r="NF1137" s="19"/>
      <c r="NG1137" s="19"/>
      <c r="NH1137" s="19"/>
      <c r="NI1137" s="19"/>
      <c r="NJ1137" s="19"/>
      <c r="NK1137" s="19"/>
      <c r="NL1137" s="19"/>
      <c r="NM1137" s="19"/>
      <c r="NN1137" s="19"/>
      <c r="NO1137" s="19"/>
      <c r="NP1137" s="19"/>
      <c r="NQ1137" s="19"/>
      <c r="NR1137" s="19"/>
      <c r="NS1137" s="19"/>
      <c r="NT1137" s="19"/>
      <c r="NU1137" s="19"/>
      <c r="NV1137" s="19"/>
      <c r="NW1137" s="19"/>
      <c r="NX1137" s="19"/>
      <c r="NY1137" s="19"/>
      <c r="NZ1137" s="19"/>
      <c r="OA1137" s="19"/>
      <c r="OB1137" s="19"/>
      <c r="OC1137" s="19"/>
      <c r="OD1137" s="19"/>
      <c r="OE1137" s="19"/>
      <c r="OF1137" s="19"/>
      <c r="OG1137" s="19"/>
      <c r="OH1137" s="19"/>
      <c r="OI1137" s="19"/>
      <c r="OJ1137" s="19"/>
      <c r="OK1137" s="19"/>
      <c r="OL1137" s="19"/>
      <c r="OM1137" s="19"/>
      <c r="ON1137" s="19"/>
      <c r="OO1137" s="19"/>
      <c r="OP1137" s="19"/>
      <c r="OQ1137" s="19"/>
      <c r="OR1137" s="19"/>
      <c r="OS1137" s="19"/>
      <c r="OT1137" s="19"/>
      <c r="OU1137" s="19"/>
      <c r="OV1137" s="19"/>
      <c r="OW1137" s="19"/>
      <c r="OX1137" s="19"/>
      <c r="OY1137" s="19"/>
      <c r="OZ1137" s="19"/>
      <c r="PA1137" s="19"/>
      <c r="PB1137" s="19"/>
      <c r="PC1137" s="19"/>
      <c r="PD1137" s="19"/>
      <c r="PE1137" s="19"/>
      <c r="PF1137" s="19"/>
      <c r="PG1137" s="19"/>
      <c r="PH1137" s="19"/>
      <c r="PI1137" s="19"/>
      <c r="PJ1137" s="19"/>
      <c r="PK1137" s="19"/>
      <c r="PL1137" s="19"/>
      <c r="PM1137" s="19"/>
      <c r="PN1137" s="19"/>
      <c r="PO1137" s="19"/>
      <c r="PP1137" s="19"/>
      <c r="PQ1137" s="19"/>
      <c r="PR1137" s="19"/>
      <c r="PS1137" s="19"/>
      <c r="PT1137" s="19"/>
      <c r="PU1137" s="19"/>
      <c r="PV1137" s="19"/>
      <c r="PW1137" s="19"/>
      <c r="PX1137" s="19"/>
      <c r="PY1137" s="19"/>
      <c r="PZ1137" s="19"/>
      <c r="QA1137" s="19"/>
      <c r="QB1137" s="19"/>
      <c r="QC1137" s="19"/>
      <c r="QD1137" s="19"/>
      <c r="QE1137" s="19"/>
      <c r="QF1137" s="19"/>
      <c r="QG1137" s="19"/>
      <c r="QH1137" s="19"/>
      <c r="QI1137" s="19"/>
      <c r="QJ1137" s="19"/>
      <c r="QK1137" s="19"/>
      <c r="QL1137" s="19"/>
      <c r="QM1137" s="19"/>
      <c r="QN1137" s="19"/>
      <c r="QO1137" s="19"/>
      <c r="QP1137" s="19"/>
      <c r="QQ1137" s="19"/>
      <c r="QR1137" s="19"/>
      <c r="QS1137" s="19"/>
      <c r="QT1137" s="19"/>
      <c r="QU1137" s="19"/>
      <c r="QV1137" s="19"/>
      <c r="QW1137" s="19"/>
      <c r="QX1137" s="19"/>
      <c r="QY1137" s="19"/>
      <c r="QZ1137" s="19"/>
      <c r="RA1137" s="19"/>
      <c r="RB1137" s="19"/>
      <c r="RC1137" s="19"/>
      <c r="RD1137" s="19"/>
      <c r="RE1137" s="19"/>
      <c r="RF1137" s="19"/>
      <c r="RG1137" s="19"/>
      <c r="RH1137" s="19"/>
      <c r="RI1137" s="19"/>
      <c r="RJ1137" s="19"/>
      <c r="RK1137" s="19"/>
      <c r="RL1137" s="19"/>
      <c r="RM1137" s="19"/>
      <c r="RN1137" s="19"/>
      <c r="RO1137" s="19"/>
      <c r="RP1137" s="19"/>
      <c r="RQ1137" s="19"/>
      <c r="RR1137" s="19"/>
      <c r="RS1137" s="19"/>
      <c r="RT1137" s="19"/>
      <c r="RU1137" s="19"/>
      <c r="RV1137" s="19"/>
      <c r="RW1137" s="19"/>
      <c r="RX1137" s="19"/>
      <c r="RY1137" s="19"/>
      <c r="RZ1137" s="19"/>
      <c r="SA1137" s="19"/>
      <c r="SB1137" s="19"/>
      <c r="SC1137" s="19"/>
      <c r="SD1137" s="19"/>
      <c r="SE1137" s="19"/>
      <c r="SF1137" s="19"/>
      <c r="SG1137" s="19"/>
      <c r="SH1137" s="19"/>
      <c r="SI1137" s="19"/>
      <c r="SJ1137" s="19"/>
      <c r="SK1137" s="19"/>
      <c r="SL1137" s="19"/>
      <c r="SM1137" s="19"/>
      <c r="SN1137" s="19"/>
      <c r="SO1137" s="19"/>
      <c r="SP1137" s="19"/>
      <c r="SQ1137" s="19"/>
      <c r="SR1137" s="19"/>
      <c r="SS1137" s="19"/>
      <c r="ST1137" s="19"/>
      <c r="SU1137" s="19"/>
      <c r="SV1137" s="19"/>
      <c r="SW1137" s="19"/>
      <c r="SX1137" s="19"/>
      <c r="SY1137" s="19"/>
      <c r="SZ1137" s="19"/>
      <c r="TA1137" s="19"/>
      <c r="TB1137" s="19"/>
      <c r="TC1137" s="19"/>
      <c r="TD1137" s="19"/>
      <c r="TE1137" s="19"/>
      <c r="TF1137" s="19"/>
      <c r="TG1137" s="19"/>
      <c r="TH1137" s="19"/>
      <c r="TI1137" s="19"/>
      <c r="TJ1137" s="19"/>
      <c r="TK1137" s="19"/>
      <c r="TL1137" s="19"/>
      <c r="TM1137" s="19"/>
      <c r="TN1137" s="19"/>
      <c r="TO1137" s="19"/>
      <c r="TP1137" s="19"/>
      <c r="TQ1137" s="19"/>
      <c r="TR1137" s="19"/>
      <c r="TS1137" s="19"/>
      <c r="TT1137" s="19"/>
      <c r="TU1137" s="19"/>
      <c r="TV1137" s="19"/>
      <c r="TW1137" s="19"/>
      <c r="TX1137" s="19"/>
      <c r="TY1137" s="19"/>
      <c r="TZ1137" s="19"/>
      <c r="UA1137" s="19"/>
      <c r="UB1137" s="19"/>
      <c r="UC1137" s="19"/>
      <c r="UD1137" s="19"/>
      <c r="UE1137" s="19"/>
      <c r="UF1137" s="19"/>
      <c r="UG1137" s="19"/>
      <c r="UH1137" s="19"/>
      <c r="UI1137" s="19"/>
      <c r="UJ1137" s="19"/>
      <c r="UK1137" s="19"/>
      <c r="UL1137" s="19"/>
      <c r="UM1137" s="19"/>
      <c r="UN1137" s="19"/>
      <c r="UO1137" s="19"/>
      <c r="UP1137" s="19"/>
      <c r="UQ1137" s="19"/>
      <c r="UR1137" s="19"/>
      <c r="US1137" s="19"/>
      <c r="UT1137" s="19"/>
      <c r="UU1137" s="19"/>
      <c r="UV1137" s="19"/>
      <c r="UW1137" s="19"/>
      <c r="UX1137" s="19"/>
      <c r="UY1137" s="19"/>
      <c r="UZ1137" s="19"/>
      <c r="VA1137" s="19"/>
      <c r="VB1137" s="19"/>
      <c r="VC1137" s="19"/>
      <c r="VD1137" s="19"/>
      <c r="VE1137" s="19"/>
      <c r="VF1137" s="19"/>
      <c r="VG1137" s="19"/>
      <c r="VH1137" s="19"/>
      <c r="VI1137" s="19"/>
      <c r="VJ1137" s="19"/>
      <c r="VK1137" s="19"/>
      <c r="VL1137" s="19"/>
      <c r="VM1137" s="19"/>
      <c r="VN1137" s="19"/>
      <c r="VO1137" s="19"/>
      <c r="VP1137" s="19"/>
      <c r="VQ1137" s="19"/>
      <c r="VR1137" s="19"/>
      <c r="VS1137" s="19"/>
      <c r="VT1137" s="19"/>
      <c r="VU1137" s="19"/>
      <c r="VV1137" s="19"/>
      <c r="VW1137" s="19"/>
      <c r="VX1137" s="19"/>
      <c r="VY1137" s="19"/>
      <c r="VZ1137" s="19"/>
      <c r="WA1137" s="19"/>
      <c r="WB1137" s="19"/>
      <c r="WC1137" s="19"/>
      <c r="WD1137" s="19"/>
      <c r="WE1137" s="19"/>
      <c r="WF1137" s="19"/>
      <c r="WG1137" s="19"/>
      <c r="WH1137" s="19"/>
      <c r="WI1137" s="19"/>
      <c r="WJ1137" s="19"/>
      <c r="WK1137" s="19"/>
      <c r="WL1137" s="19"/>
      <c r="WM1137" s="19"/>
      <c r="WN1137" s="19"/>
      <c r="WO1137" s="19"/>
      <c r="WP1137" s="19"/>
      <c r="WQ1137" s="19"/>
      <c r="WR1137" s="19"/>
      <c r="WS1137" s="19"/>
      <c r="WT1137" s="19"/>
      <c r="WU1137" s="19"/>
      <c r="WV1137" s="19"/>
    </row>
    <row r="1138" spans="1:620" s="20" customFormat="1" ht="39" customHeight="1" x14ac:dyDescent="0.2">
      <c r="A1138" s="43" t="s">
        <v>1471</v>
      </c>
      <c r="B1138" s="44"/>
      <c r="C1138" s="44"/>
      <c r="D1138" s="44"/>
      <c r="E1138" s="45"/>
      <c r="F1138" s="76"/>
      <c r="G1138" s="76"/>
      <c r="H1138" s="76"/>
      <c r="I1138" s="76"/>
      <c r="J1138" s="76"/>
      <c r="K1138" s="76"/>
      <c r="L1138" s="76"/>
      <c r="M1138" s="76"/>
      <c r="N1138" s="76"/>
      <c r="O1138" s="58"/>
      <c r="P1138" s="58"/>
      <c r="Q1138" s="58"/>
      <c r="R1138" s="58"/>
      <c r="S1138" s="58"/>
      <c r="T1138" s="58"/>
      <c r="U1138" s="58"/>
      <c r="V1138" s="58"/>
      <c r="W1138" s="58"/>
      <c r="X1138" s="60" t="s">
        <v>344</v>
      </c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 t="s">
        <v>77</v>
      </c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/>
      <c r="AV1138" s="60"/>
      <c r="AW1138" s="60"/>
      <c r="AX1138" s="60"/>
      <c r="AY1138" s="84" t="s">
        <v>94</v>
      </c>
      <c r="AZ1138" s="84"/>
      <c r="BA1138" s="84"/>
      <c r="BB1138" s="84"/>
      <c r="BC1138" s="84"/>
      <c r="BD1138" s="84"/>
      <c r="BE1138" s="62" t="s">
        <v>95</v>
      </c>
      <c r="BF1138" s="62"/>
      <c r="BG1138" s="62"/>
      <c r="BH1138" s="62"/>
      <c r="BI1138" s="62"/>
      <c r="BJ1138" s="62"/>
      <c r="BK1138" s="62"/>
      <c r="BL1138" s="62"/>
      <c r="BM1138" s="62"/>
      <c r="BN1138" s="62">
        <v>78</v>
      </c>
      <c r="BO1138" s="62"/>
      <c r="BP1138" s="62"/>
      <c r="BQ1138" s="62"/>
      <c r="BR1138" s="62"/>
      <c r="BS1138" s="62"/>
      <c r="BT1138" s="62"/>
      <c r="BU1138" s="62"/>
      <c r="BV1138" s="62"/>
      <c r="BW1138" s="62"/>
      <c r="BX1138" s="62"/>
      <c r="BY1138" s="80">
        <v>71701000</v>
      </c>
      <c r="BZ1138" s="76"/>
      <c r="CA1138" s="76"/>
      <c r="CB1138" s="76"/>
      <c r="CC1138" s="76"/>
      <c r="CD1138" s="76"/>
      <c r="CE1138" s="62" t="s">
        <v>80</v>
      </c>
      <c r="CF1138" s="62"/>
      <c r="CG1138" s="62"/>
      <c r="CH1138" s="62"/>
      <c r="CI1138" s="62"/>
      <c r="CJ1138" s="62"/>
      <c r="CK1138" s="62"/>
      <c r="CL1138" s="62"/>
      <c r="CM1138" s="62"/>
      <c r="CN1138" s="61">
        <v>16662480.119999999</v>
      </c>
      <c r="CO1138" s="61"/>
      <c r="CP1138" s="61"/>
      <c r="CQ1138" s="61"/>
      <c r="CR1138" s="61"/>
      <c r="CS1138" s="61"/>
      <c r="CT1138" s="61"/>
      <c r="CU1138" s="61"/>
      <c r="CV1138" s="61"/>
      <c r="CW1138" s="61"/>
      <c r="CX1138" s="61"/>
      <c r="CY1138" s="61"/>
      <c r="CZ1138" s="61"/>
      <c r="DA1138" s="61"/>
      <c r="DB1138" s="59" t="s">
        <v>640</v>
      </c>
      <c r="DC1138" s="59"/>
      <c r="DD1138" s="59"/>
      <c r="DE1138" s="59"/>
      <c r="DF1138" s="59"/>
      <c r="DG1138" s="59"/>
      <c r="DH1138" s="59"/>
      <c r="DI1138" s="59"/>
      <c r="DJ1138" s="59"/>
      <c r="DK1138" s="59"/>
      <c r="DL1138" s="59"/>
      <c r="DM1138" s="59"/>
      <c r="DN1138" s="59"/>
      <c r="DO1138" s="59" t="s">
        <v>650</v>
      </c>
      <c r="DP1138" s="59"/>
      <c r="DQ1138" s="59"/>
      <c r="DR1138" s="59"/>
      <c r="DS1138" s="59"/>
      <c r="DT1138" s="59"/>
      <c r="DU1138" s="59"/>
      <c r="DV1138" s="59"/>
      <c r="DW1138" s="59"/>
      <c r="DX1138" s="59"/>
      <c r="DY1138" s="59"/>
      <c r="DZ1138" s="62" t="s">
        <v>102</v>
      </c>
      <c r="EA1138" s="62"/>
      <c r="EB1138" s="62"/>
      <c r="EC1138" s="62"/>
      <c r="ED1138" s="62"/>
      <c r="EE1138" s="62"/>
      <c r="EF1138" s="62"/>
      <c r="EG1138" s="62"/>
      <c r="EH1138" s="62"/>
      <c r="EI1138" s="62"/>
      <c r="EJ1138" s="62"/>
      <c r="EK1138" s="62"/>
      <c r="EL1138" s="62" t="s">
        <v>103</v>
      </c>
      <c r="EM1138" s="62"/>
      <c r="EN1138" s="62"/>
      <c r="EO1138" s="62"/>
      <c r="EP1138" s="62"/>
      <c r="EQ1138" s="62"/>
      <c r="ER1138" s="62"/>
      <c r="ES1138" s="62"/>
      <c r="ET1138" s="62"/>
      <c r="EU1138" s="62"/>
      <c r="EV1138" s="62"/>
      <c r="EW1138" s="62"/>
      <c r="EX1138" s="62"/>
      <c r="EY1138" s="143"/>
      <c r="EZ1138" s="143"/>
      <c r="FA1138" s="143"/>
      <c r="FB1138" s="143"/>
      <c r="FC1138" s="143"/>
      <c r="FD1138" s="143"/>
      <c r="FE1138" s="143"/>
      <c r="FF1138" s="143"/>
      <c r="FG1138" s="143"/>
      <c r="FH1138" s="143"/>
      <c r="FI1138" s="143"/>
      <c r="FJ1138" s="143"/>
      <c r="FK1138" s="143"/>
      <c r="FL1138" s="141"/>
      <c r="FM1138" s="141"/>
      <c r="FN1138" s="141"/>
      <c r="FO1138" s="141"/>
      <c r="FP1138" s="141"/>
      <c r="FQ1138" s="141"/>
      <c r="FR1138" s="141"/>
      <c r="FS1138" s="141"/>
      <c r="FT1138" s="141"/>
      <c r="FU1138" s="141"/>
      <c r="FV1138" s="141"/>
      <c r="FW1138" s="141"/>
      <c r="FX1138" s="141"/>
      <c r="FY1138" s="141"/>
      <c r="FZ1138" s="141"/>
      <c r="GA1138" s="141"/>
      <c r="GB1138" s="141"/>
      <c r="GC1138" s="141"/>
      <c r="GD1138" s="141"/>
      <c r="GE1138" s="141"/>
      <c r="GF1138" s="141"/>
      <c r="GG1138" s="141"/>
      <c r="GH1138" s="141"/>
      <c r="GI1138" s="141"/>
      <c r="GJ1138" s="141"/>
      <c r="GK1138" s="141"/>
      <c r="GL1138" s="141"/>
      <c r="GM1138" s="140"/>
      <c r="GN1138" s="140"/>
      <c r="GO1138" s="140"/>
      <c r="GP1138" s="140"/>
      <c r="GQ1138" s="140"/>
      <c r="GR1138" s="140"/>
      <c r="GS1138" s="141"/>
      <c r="GT1138" s="141"/>
      <c r="GU1138" s="141"/>
      <c r="GV1138" s="141"/>
      <c r="GW1138" s="141"/>
      <c r="GX1138" s="141"/>
      <c r="GY1138" s="141"/>
      <c r="GZ1138" s="141"/>
      <c r="HA1138" s="141"/>
      <c r="HB1138" s="142"/>
      <c r="HC1138" s="142"/>
      <c r="HD1138" s="142"/>
      <c r="HE1138" s="142"/>
      <c r="HF1138" s="142"/>
      <c r="HG1138" s="142"/>
      <c r="HH1138" s="142"/>
      <c r="HI1138" s="142"/>
      <c r="HJ1138" s="142"/>
      <c r="HK1138" s="142"/>
      <c r="HL1138" s="142"/>
      <c r="HM1138" s="143"/>
      <c r="HN1138" s="143"/>
      <c r="HO1138" s="143"/>
      <c r="HP1138" s="143"/>
      <c r="HQ1138" s="143"/>
      <c r="HR1138" s="143"/>
      <c r="HS1138" s="141"/>
      <c r="HT1138" s="141"/>
      <c r="HU1138" s="141"/>
      <c r="HV1138" s="141"/>
      <c r="HW1138" s="141"/>
      <c r="HX1138" s="141"/>
      <c r="HY1138" s="141"/>
      <c r="HZ1138" s="141"/>
      <c r="IA1138" s="141"/>
      <c r="IB1138" s="144"/>
      <c r="IC1138" s="144"/>
      <c r="ID1138" s="144"/>
      <c r="IE1138" s="144"/>
      <c r="IF1138" s="144"/>
      <c r="IG1138" s="144"/>
      <c r="IH1138" s="144"/>
      <c r="II1138" s="144"/>
      <c r="IJ1138" s="144"/>
      <c r="IK1138" s="144"/>
      <c r="IL1138" s="144"/>
      <c r="IM1138" s="144"/>
      <c r="IN1138" s="144"/>
      <c r="IO1138" s="144"/>
      <c r="IP1138" s="138"/>
      <c r="IQ1138" s="138"/>
      <c r="IR1138" s="138"/>
      <c r="IS1138" s="138"/>
      <c r="IT1138" s="138"/>
      <c r="IU1138" s="138"/>
      <c r="IV1138" s="138"/>
      <c r="IW1138" s="138"/>
      <c r="IX1138" s="138"/>
      <c r="IY1138" s="138"/>
      <c r="IZ1138" s="138"/>
      <c r="JA1138" s="138"/>
      <c r="JB1138" s="138"/>
      <c r="JC1138" s="138"/>
      <c r="JD1138" s="138"/>
      <c r="JE1138" s="138"/>
      <c r="JF1138" s="138"/>
      <c r="JG1138" s="138"/>
      <c r="JH1138" s="138"/>
      <c r="JI1138" s="138"/>
      <c r="JJ1138" s="138"/>
      <c r="JK1138" s="138"/>
      <c r="JL1138" s="138"/>
      <c r="JM1138" s="138"/>
      <c r="JN1138" s="139"/>
      <c r="JO1138" s="139"/>
      <c r="JP1138" s="139"/>
      <c r="JQ1138" s="139"/>
      <c r="JR1138" s="139"/>
      <c r="JS1138" s="139"/>
      <c r="JT1138" s="139"/>
      <c r="JU1138" s="139"/>
      <c r="JV1138" s="139"/>
      <c r="JW1138" s="139"/>
      <c r="JX1138" s="139"/>
      <c r="JY1138" s="139"/>
      <c r="JZ1138" s="139"/>
      <c r="KA1138" s="139"/>
      <c r="KB1138" s="139"/>
      <c r="KC1138" s="139"/>
      <c r="KD1138" s="139"/>
      <c r="KE1138" s="139"/>
      <c r="KF1138" s="139"/>
      <c r="KG1138" s="139"/>
      <c r="KH1138" s="139"/>
      <c r="KI1138" s="139"/>
      <c r="KJ1138" s="139"/>
      <c r="KK1138" s="139"/>
      <c r="KL1138" s="139"/>
      <c r="KM1138" s="139"/>
      <c r="KN1138" s="139"/>
      <c r="KO1138" s="139"/>
      <c r="KP1138" s="139"/>
      <c r="KQ1138" s="22"/>
      <c r="KR1138" s="23"/>
      <c r="KS1138" s="19"/>
      <c r="KT1138" s="19"/>
      <c r="KU1138" s="19"/>
      <c r="KV1138" s="19"/>
      <c r="KW1138" s="19"/>
      <c r="KX1138" s="19"/>
      <c r="KY1138" s="19"/>
      <c r="KZ1138" s="19"/>
      <c r="LA1138" s="19"/>
      <c r="LB1138" s="19"/>
      <c r="LC1138" s="19"/>
      <c r="LD1138" s="19"/>
      <c r="LE1138" s="19"/>
      <c r="LF1138" s="19"/>
      <c r="LG1138" s="19"/>
      <c r="LH1138" s="19"/>
      <c r="LI1138" s="19"/>
      <c r="LJ1138" s="19"/>
      <c r="LK1138" s="19"/>
      <c r="LL1138" s="19"/>
      <c r="LM1138" s="19"/>
      <c r="LN1138" s="19"/>
      <c r="LO1138" s="19"/>
      <c r="LP1138" s="19"/>
      <c r="LQ1138" s="19"/>
      <c r="LR1138" s="19"/>
      <c r="LS1138" s="19"/>
      <c r="LT1138" s="19"/>
      <c r="LU1138" s="19"/>
      <c r="LV1138" s="19"/>
      <c r="LW1138" s="19"/>
      <c r="LX1138" s="19"/>
      <c r="LY1138" s="19"/>
      <c r="LZ1138" s="19"/>
      <c r="MA1138" s="19"/>
      <c r="MB1138" s="19"/>
      <c r="MC1138" s="19"/>
      <c r="MD1138" s="19"/>
      <c r="ME1138" s="19"/>
      <c r="MF1138" s="19"/>
      <c r="MG1138" s="19"/>
      <c r="MH1138" s="19"/>
      <c r="MI1138" s="19"/>
      <c r="MJ1138" s="19"/>
      <c r="MK1138" s="19"/>
      <c r="ML1138" s="19"/>
      <c r="MM1138" s="19"/>
      <c r="MN1138" s="19"/>
      <c r="MO1138" s="19"/>
      <c r="MP1138" s="19"/>
      <c r="MQ1138" s="19"/>
      <c r="MR1138" s="19"/>
      <c r="MS1138" s="19"/>
      <c r="MT1138" s="19"/>
      <c r="MU1138" s="19"/>
      <c r="MV1138" s="19"/>
      <c r="MW1138" s="19"/>
      <c r="MX1138" s="19"/>
      <c r="MY1138" s="19"/>
      <c r="MZ1138" s="19"/>
      <c r="NA1138" s="19"/>
      <c r="NB1138" s="19"/>
      <c r="NC1138" s="19"/>
      <c r="ND1138" s="19"/>
      <c r="NE1138" s="19"/>
      <c r="NF1138" s="19"/>
      <c r="NG1138" s="19"/>
      <c r="NH1138" s="19"/>
      <c r="NI1138" s="19"/>
      <c r="NJ1138" s="19"/>
      <c r="NK1138" s="19"/>
      <c r="NL1138" s="19"/>
      <c r="NM1138" s="19"/>
      <c r="NN1138" s="19"/>
      <c r="NO1138" s="19"/>
      <c r="NP1138" s="19"/>
      <c r="NQ1138" s="19"/>
      <c r="NR1138" s="19"/>
      <c r="NS1138" s="19"/>
      <c r="NT1138" s="19"/>
      <c r="NU1138" s="19"/>
      <c r="NV1138" s="19"/>
      <c r="NW1138" s="19"/>
      <c r="NX1138" s="19"/>
      <c r="NY1138" s="19"/>
      <c r="NZ1138" s="19"/>
      <c r="OA1138" s="19"/>
      <c r="OB1138" s="19"/>
      <c r="OC1138" s="19"/>
      <c r="OD1138" s="19"/>
      <c r="OE1138" s="19"/>
      <c r="OF1138" s="19"/>
      <c r="OG1138" s="19"/>
      <c r="OH1138" s="19"/>
      <c r="OI1138" s="19"/>
      <c r="OJ1138" s="19"/>
      <c r="OK1138" s="19"/>
      <c r="OL1138" s="19"/>
      <c r="OM1138" s="19"/>
      <c r="ON1138" s="19"/>
      <c r="OO1138" s="19"/>
      <c r="OP1138" s="19"/>
      <c r="OQ1138" s="19"/>
      <c r="OR1138" s="19"/>
      <c r="OS1138" s="19"/>
      <c r="OT1138" s="19"/>
      <c r="OU1138" s="19"/>
      <c r="OV1138" s="19"/>
      <c r="OW1138" s="19"/>
      <c r="OX1138" s="19"/>
      <c r="OY1138" s="19"/>
      <c r="OZ1138" s="19"/>
      <c r="PA1138" s="19"/>
      <c r="PB1138" s="19"/>
      <c r="PC1138" s="19"/>
      <c r="PD1138" s="19"/>
      <c r="PE1138" s="19"/>
      <c r="PF1138" s="19"/>
      <c r="PG1138" s="19"/>
      <c r="PH1138" s="19"/>
      <c r="PI1138" s="19"/>
      <c r="PJ1138" s="19"/>
      <c r="PK1138" s="19"/>
      <c r="PL1138" s="19"/>
      <c r="PM1138" s="19"/>
      <c r="PN1138" s="19"/>
      <c r="PO1138" s="19"/>
      <c r="PP1138" s="19"/>
      <c r="PQ1138" s="19"/>
      <c r="PR1138" s="19"/>
      <c r="PS1138" s="19"/>
      <c r="PT1138" s="19"/>
      <c r="PU1138" s="19"/>
      <c r="PV1138" s="19"/>
      <c r="PW1138" s="19"/>
      <c r="PX1138" s="19"/>
      <c r="PY1138" s="19"/>
      <c r="PZ1138" s="19"/>
      <c r="QA1138" s="19"/>
      <c r="QB1138" s="19"/>
      <c r="QC1138" s="19"/>
      <c r="QD1138" s="19"/>
      <c r="QE1138" s="19"/>
      <c r="QF1138" s="19"/>
      <c r="QG1138" s="19"/>
      <c r="QH1138" s="19"/>
      <c r="QI1138" s="19"/>
      <c r="QJ1138" s="19"/>
      <c r="QK1138" s="19"/>
      <c r="QL1138" s="19"/>
      <c r="QM1138" s="19"/>
      <c r="QN1138" s="19"/>
      <c r="QO1138" s="19"/>
      <c r="QP1138" s="19"/>
      <c r="QQ1138" s="19"/>
      <c r="QR1138" s="19"/>
      <c r="QS1138" s="19"/>
      <c r="QT1138" s="19"/>
      <c r="QU1138" s="19"/>
      <c r="QV1138" s="19"/>
      <c r="QW1138" s="19"/>
      <c r="QX1138" s="19"/>
      <c r="QY1138" s="19"/>
      <c r="QZ1138" s="19"/>
      <c r="RA1138" s="19"/>
      <c r="RB1138" s="19"/>
      <c r="RC1138" s="19"/>
      <c r="RD1138" s="19"/>
      <c r="RE1138" s="19"/>
      <c r="RF1138" s="19"/>
      <c r="RG1138" s="19"/>
      <c r="RH1138" s="19"/>
      <c r="RI1138" s="19"/>
      <c r="RJ1138" s="19"/>
      <c r="RK1138" s="19"/>
      <c r="RL1138" s="19"/>
      <c r="RM1138" s="19"/>
      <c r="RN1138" s="19"/>
      <c r="RO1138" s="19"/>
      <c r="RP1138" s="19"/>
      <c r="RQ1138" s="19"/>
      <c r="RR1138" s="19"/>
      <c r="RS1138" s="19"/>
      <c r="RT1138" s="19"/>
      <c r="RU1138" s="19"/>
      <c r="RV1138" s="19"/>
      <c r="RW1138" s="19"/>
      <c r="RX1138" s="19"/>
      <c r="RY1138" s="19"/>
      <c r="RZ1138" s="19"/>
      <c r="SA1138" s="19"/>
      <c r="SB1138" s="19"/>
      <c r="SC1138" s="19"/>
      <c r="SD1138" s="19"/>
      <c r="SE1138" s="19"/>
      <c r="SF1138" s="19"/>
      <c r="SG1138" s="19"/>
      <c r="SH1138" s="19"/>
      <c r="SI1138" s="19"/>
      <c r="SJ1138" s="19"/>
      <c r="SK1138" s="19"/>
      <c r="SL1138" s="19"/>
      <c r="SM1138" s="19"/>
      <c r="SN1138" s="19"/>
      <c r="SO1138" s="19"/>
      <c r="SP1138" s="19"/>
      <c r="SQ1138" s="19"/>
      <c r="SR1138" s="19"/>
      <c r="SS1138" s="19"/>
      <c r="ST1138" s="19"/>
      <c r="SU1138" s="19"/>
      <c r="SV1138" s="19"/>
      <c r="SW1138" s="19"/>
      <c r="SX1138" s="19"/>
      <c r="SY1138" s="19"/>
      <c r="SZ1138" s="19"/>
      <c r="TA1138" s="19"/>
      <c r="TB1138" s="19"/>
      <c r="TC1138" s="19"/>
      <c r="TD1138" s="19"/>
      <c r="TE1138" s="19"/>
      <c r="TF1138" s="19"/>
      <c r="TG1138" s="19"/>
      <c r="TH1138" s="19"/>
      <c r="TI1138" s="19"/>
      <c r="TJ1138" s="19"/>
      <c r="TK1138" s="19"/>
      <c r="TL1138" s="19"/>
      <c r="TM1138" s="19"/>
      <c r="TN1138" s="19"/>
      <c r="TO1138" s="19"/>
      <c r="TP1138" s="19"/>
      <c r="TQ1138" s="19"/>
      <c r="TR1138" s="19"/>
      <c r="TS1138" s="19"/>
      <c r="TT1138" s="19"/>
      <c r="TU1138" s="19"/>
      <c r="TV1138" s="19"/>
      <c r="TW1138" s="19"/>
      <c r="TX1138" s="19"/>
      <c r="TY1138" s="19"/>
      <c r="TZ1138" s="19"/>
      <c r="UA1138" s="19"/>
      <c r="UB1138" s="19"/>
      <c r="UC1138" s="19"/>
      <c r="UD1138" s="19"/>
      <c r="UE1138" s="19"/>
      <c r="UF1138" s="19"/>
      <c r="UG1138" s="19"/>
      <c r="UH1138" s="19"/>
      <c r="UI1138" s="19"/>
      <c r="UJ1138" s="19"/>
      <c r="UK1138" s="19"/>
      <c r="UL1138" s="19"/>
      <c r="UM1138" s="19"/>
      <c r="UN1138" s="19"/>
      <c r="UO1138" s="19"/>
      <c r="UP1138" s="19"/>
      <c r="UQ1138" s="19"/>
      <c r="UR1138" s="19"/>
      <c r="US1138" s="19"/>
      <c r="UT1138" s="19"/>
      <c r="UU1138" s="19"/>
      <c r="UV1138" s="19"/>
      <c r="UW1138" s="19"/>
      <c r="UX1138" s="19"/>
      <c r="UY1138" s="19"/>
      <c r="UZ1138" s="19"/>
      <c r="VA1138" s="19"/>
      <c r="VB1138" s="19"/>
      <c r="VC1138" s="19"/>
      <c r="VD1138" s="19"/>
      <c r="VE1138" s="19"/>
      <c r="VF1138" s="19"/>
      <c r="VG1138" s="19"/>
      <c r="VH1138" s="19"/>
      <c r="VI1138" s="19"/>
      <c r="VJ1138" s="19"/>
      <c r="VK1138" s="19"/>
      <c r="VL1138" s="19"/>
      <c r="VM1138" s="19"/>
      <c r="VN1138" s="19"/>
      <c r="VO1138" s="19"/>
      <c r="VP1138" s="19"/>
      <c r="VQ1138" s="19"/>
      <c r="VR1138" s="19"/>
      <c r="VS1138" s="19"/>
      <c r="VT1138" s="19"/>
      <c r="VU1138" s="19"/>
      <c r="VV1138" s="19"/>
      <c r="VW1138" s="19"/>
      <c r="VX1138" s="19"/>
      <c r="VY1138" s="19"/>
      <c r="VZ1138" s="19"/>
      <c r="WA1138" s="19"/>
      <c r="WB1138" s="19"/>
      <c r="WC1138" s="19"/>
      <c r="WD1138" s="19"/>
      <c r="WE1138" s="19"/>
      <c r="WF1138" s="19"/>
      <c r="WG1138" s="19"/>
      <c r="WH1138" s="19"/>
      <c r="WI1138" s="19"/>
      <c r="WJ1138" s="19"/>
      <c r="WK1138" s="19"/>
      <c r="WL1138" s="19"/>
      <c r="WM1138" s="19"/>
      <c r="WN1138" s="19"/>
      <c r="WO1138" s="19"/>
      <c r="WP1138" s="19"/>
      <c r="WQ1138" s="19"/>
      <c r="WR1138" s="19"/>
      <c r="WS1138" s="19"/>
      <c r="WT1138" s="19"/>
      <c r="WU1138" s="19"/>
      <c r="WV1138" s="19"/>
    </row>
    <row r="1139" spans="1:620" s="20" customFormat="1" ht="39" customHeight="1" x14ac:dyDescent="0.2">
      <c r="A1139" s="43" t="s">
        <v>1474</v>
      </c>
      <c r="B1139" s="44"/>
      <c r="C1139" s="44"/>
      <c r="D1139" s="44"/>
      <c r="E1139" s="45"/>
      <c r="F1139" s="76"/>
      <c r="G1139" s="76"/>
      <c r="H1139" s="76"/>
      <c r="I1139" s="76"/>
      <c r="J1139" s="76"/>
      <c r="K1139" s="76"/>
      <c r="L1139" s="76"/>
      <c r="M1139" s="76"/>
      <c r="N1139" s="76"/>
      <c r="O1139" s="58"/>
      <c r="P1139" s="58"/>
      <c r="Q1139" s="58"/>
      <c r="R1139" s="58"/>
      <c r="S1139" s="58"/>
      <c r="T1139" s="58"/>
      <c r="U1139" s="58"/>
      <c r="V1139" s="58"/>
      <c r="W1139" s="58"/>
      <c r="X1139" s="60" t="s">
        <v>344</v>
      </c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 t="s">
        <v>77</v>
      </c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/>
      <c r="AU1139" s="60"/>
      <c r="AV1139" s="60"/>
      <c r="AW1139" s="60"/>
      <c r="AX1139" s="60"/>
      <c r="AY1139" s="84" t="s">
        <v>94</v>
      </c>
      <c r="AZ1139" s="84"/>
      <c r="BA1139" s="84"/>
      <c r="BB1139" s="84"/>
      <c r="BC1139" s="84"/>
      <c r="BD1139" s="84"/>
      <c r="BE1139" s="62" t="s">
        <v>95</v>
      </c>
      <c r="BF1139" s="62"/>
      <c r="BG1139" s="62"/>
      <c r="BH1139" s="62"/>
      <c r="BI1139" s="62"/>
      <c r="BJ1139" s="62"/>
      <c r="BK1139" s="62"/>
      <c r="BL1139" s="62"/>
      <c r="BM1139" s="62"/>
      <c r="BN1139" s="62">
        <v>706</v>
      </c>
      <c r="BO1139" s="62"/>
      <c r="BP1139" s="62"/>
      <c r="BQ1139" s="62"/>
      <c r="BR1139" s="62"/>
      <c r="BS1139" s="62"/>
      <c r="BT1139" s="62"/>
      <c r="BU1139" s="62"/>
      <c r="BV1139" s="62"/>
      <c r="BW1139" s="62"/>
      <c r="BX1139" s="62"/>
      <c r="BY1139" s="80">
        <v>71701000</v>
      </c>
      <c r="BZ1139" s="76"/>
      <c r="CA1139" s="76"/>
      <c r="CB1139" s="76"/>
      <c r="CC1139" s="76"/>
      <c r="CD1139" s="76"/>
      <c r="CE1139" s="62" t="s">
        <v>80</v>
      </c>
      <c r="CF1139" s="62"/>
      <c r="CG1139" s="62"/>
      <c r="CH1139" s="62"/>
      <c r="CI1139" s="62"/>
      <c r="CJ1139" s="62"/>
      <c r="CK1139" s="62"/>
      <c r="CL1139" s="62"/>
      <c r="CM1139" s="62"/>
      <c r="CN1139" s="61">
        <v>6397972.0920000002</v>
      </c>
      <c r="CO1139" s="61"/>
      <c r="CP1139" s="61"/>
      <c r="CQ1139" s="61"/>
      <c r="CR1139" s="61"/>
      <c r="CS1139" s="61"/>
      <c r="CT1139" s="61"/>
      <c r="CU1139" s="61"/>
      <c r="CV1139" s="61"/>
      <c r="CW1139" s="61"/>
      <c r="CX1139" s="61"/>
      <c r="CY1139" s="61"/>
      <c r="CZ1139" s="61"/>
      <c r="DA1139" s="61"/>
      <c r="DB1139" s="59" t="s">
        <v>640</v>
      </c>
      <c r="DC1139" s="59"/>
      <c r="DD1139" s="59"/>
      <c r="DE1139" s="59"/>
      <c r="DF1139" s="59"/>
      <c r="DG1139" s="59"/>
      <c r="DH1139" s="59"/>
      <c r="DI1139" s="59"/>
      <c r="DJ1139" s="59"/>
      <c r="DK1139" s="59"/>
      <c r="DL1139" s="59"/>
      <c r="DM1139" s="59"/>
      <c r="DN1139" s="59"/>
      <c r="DO1139" s="59" t="s">
        <v>650</v>
      </c>
      <c r="DP1139" s="59"/>
      <c r="DQ1139" s="59"/>
      <c r="DR1139" s="59"/>
      <c r="DS1139" s="59"/>
      <c r="DT1139" s="59"/>
      <c r="DU1139" s="59"/>
      <c r="DV1139" s="59"/>
      <c r="DW1139" s="59"/>
      <c r="DX1139" s="59"/>
      <c r="DY1139" s="59"/>
      <c r="DZ1139" s="62" t="s">
        <v>102</v>
      </c>
      <c r="EA1139" s="62"/>
      <c r="EB1139" s="62"/>
      <c r="EC1139" s="62"/>
      <c r="ED1139" s="62"/>
      <c r="EE1139" s="62"/>
      <c r="EF1139" s="62"/>
      <c r="EG1139" s="62"/>
      <c r="EH1139" s="62"/>
      <c r="EI1139" s="62"/>
      <c r="EJ1139" s="62"/>
      <c r="EK1139" s="62"/>
      <c r="EL1139" s="62" t="s">
        <v>103</v>
      </c>
      <c r="EM1139" s="62"/>
      <c r="EN1139" s="62"/>
      <c r="EO1139" s="62"/>
      <c r="EP1139" s="62"/>
      <c r="EQ1139" s="62"/>
      <c r="ER1139" s="62"/>
      <c r="ES1139" s="62"/>
      <c r="ET1139" s="62"/>
      <c r="EU1139" s="62"/>
      <c r="EV1139" s="62"/>
      <c r="EW1139" s="62"/>
      <c r="EX1139" s="62"/>
      <c r="EY1139" s="143"/>
      <c r="EZ1139" s="143"/>
      <c r="FA1139" s="143"/>
      <c r="FB1139" s="143"/>
      <c r="FC1139" s="143"/>
      <c r="FD1139" s="143"/>
      <c r="FE1139" s="143"/>
      <c r="FF1139" s="143"/>
      <c r="FG1139" s="143"/>
      <c r="FH1139" s="143"/>
      <c r="FI1139" s="143"/>
      <c r="FJ1139" s="143"/>
      <c r="FK1139" s="143"/>
      <c r="FL1139" s="141"/>
      <c r="FM1139" s="141"/>
      <c r="FN1139" s="141"/>
      <c r="FO1139" s="141"/>
      <c r="FP1139" s="141"/>
      <c r="FQ1139" s="141"/>
      <c r="FR1139" s="141"/>
      <c r="FS1139" s="141"/>
      <c r="FT1139" s="141"/>
      <c r="FU1139" s="141"/>
      <c r="FV1139" s="141"/>
      <c r="FW1139" s="141"/>
      <c r="FX1139" s="141"/>
      <c r="FY1139" s="141"/>
      <c r="FZ1139" s="141"/>
      <c r="GA1139" s="141"/>
      <c r="GB1139" s="141"/>
      <c r="GC1139" s="141"/>
      <c r="GD1139" s="141"/>
      <c r="GE1139" s="141"/>
      <c r="GF1139" s="141"/>
      <c r="GG1139" s="141"/>
      <c r="GH1139" s="141"/>
      <c r="GI1139" s="141"/>
      <c r="GJ1139" s="141"/>
      <c r="GK1139" s="141"/>
      <c r="GL1139" s="141"/>
      <c r="GM1139" s="140"/>
      <c r="GN1139" s="140"/>
      <c r="GO1139" s="140"/>
      <c r="GP1139" s="140"/>
      <c r="GQ1139" s="140"/>
      <c r="GR1139" s="140"/>
      <c r="GS1139" s="141"/>
      <c r="GT1139" s="141"/>
      <c r="GU1139" s="141"/>
      <c r="GV1139" s="141"/>
      <c r="GW1139" s="141"/>
      <c r="GX1139" s="141"/>
      <c r="GY1139" s="141"/>
      <c r="GZ1139" s="141"/>
      <c r="HA1139" s="141"/>
      <c r="HB1139" s="142"/>
      <c r="HC1139" s="142"/>
      <c r="HD1139" s="142"/>
      <c r="HE1139" s="142"/>
      <c r="HF1139" s="142"/>
      <c r="HG1139" s="142"/>
      <c r="HH1139" s="142"/>
      <c r="HI1139" s="142"/>
      <c r="HJ1139" s="142"/>
      <c r="HK1139" s="142"/>
      <c r="HL1139" s="142"/>
      <c r="HM1139" s="143"/>
      <c r="HN1139" s="143"/>
      <c r="HO1139" s="143"/>
      <c r="HP1139" s="143"/>
      <c r="HQ1139" s="143"/>
      <c r="HR1139" s="143"/>
      <c r="HS1139" s="141"/>
      <c r="HT1139" s="141"/>
      <c r="HU1139" s="141"/>
      <c r="HV1139" s="141"/>
      <c r="HW1139" s="141"/>
      <c r="HX1139" s="141"/>
      <c r="HY1139" s="141"/>
      <c r="HZ1139" s="141"/>
      <c r="IA1139" s="141"/>
      <c r="IB1139" s="144"/>
      <c r="IC1139" s="144"/>
      <c r="ID1139" s="144"/>
      <c r="IE1139" s="144"/>
      <c r="IF1139" s="144"/>
      <c r="IG1139" s="144"/>
      <c r="IH1139" s="144"/>
      <c r="II1139" s="144"/>
      <c r="IJ1139" s="144"/>
      <c r="IK1139" s="144"/>
      <c r="IL1139" s="144"/>
      <c r="IM1139" s="144"/>
      <c r="IN1139" s="144"/>
      <c r="IO1139" s="144"/>
      <c r="IP1139" s="138"/>
      <c r="IQ1139" s="138"/>
      <c r="IR1139" s="138"/>
      <c r="IS1139" s="138"/>
      <c r="IT1139" s="138"/>
      <c r="IU1139" s="138"/>
      <c r="IV1139" s="138"/>
      <c r="IW1139" s="138"/>
      <c r="IX1139" s="138"/>
      <c r="IY1139" s="138"/>
      <c r="IZ1139" s="138"/>
      <c r="JA1139" s="138"/>
      <c r="JB1139" s="138"/>
      <c r="JC1139" s="138"/>
      <c r="JD1139" s="138"/>
      <c r="JE1139" s="138"/>
      <c r="JF1139" s="138"/>
      <c r="JG1139" s="138"/>
      <c r="JH1139" s="138"/>
      <c r="JI1139" s="138"/>
      <c r="JJ1139" s="138"/>
      <c r="JK1139" s="138"/>
      <c r="JL1139" s="138"/>
      <c r="JM1139" s="138"/>
      <c r="JN1139" s="139"/>
      <c r="JO1139" s="139"/>
      <c r="JP1139" s="139"/>
      <c r="JQ1139" s="139"/>
      <c r="JR1139" s="139"/>
      <c r="JS1139" s="139"/>
      <c r="JT1139" s="139"/>
      <c r="JU1139" s="139"/>
      <c r="JV1139" s="139"/>
      <c r="JW1139" s="139"/>
      <c r="JX1139" s="139"/>
      <c r="JY1139" s="139"/>
      <c r="JZ1139" s="139"/>
      <c r="KA1139" s="139"/>
      <c r="KB1139" s="139"/>
      <c r="KC1139" s="139"/>
      <c r="KD1139" s="139"/>
      <c r="KE1139" s="139"/>
      <c r="KF1139" s="139"/>
      <c r="KG1139" s="139"/>
      <c r="KH1139" s="139"/>
      <c r="KI1139" s="139"/>
      <c r="KJ1139" s="139"/>
      <c r="KK1139" s="139"/>
      <c r="KL1139" s="139"/>
      <c r="KM1139" s="139"/>
      <c r="KN1139" s="139"/>
      <c r="KO1139" s="139"/>
      <c r="KP1139" s="139"/>
      <c r="KQ1139" s="22"/>
      <c r="KR1139" s="23"/>
      <c r="KS1139" s="19"/>
      <c r="KT1139" s="19"/>
      <c r="KU1139" s="19"/>
      <c r="KV1139" s="19"/>
      <c r="KW1139" s="19"/>
      <c r="KX1139" s="19"/>
      <c r="KY1139" s="19"/>
      <c r="KZ1139" s="19"/>
      <c r="LA1139" s="19"/>
      <c r="LB1139" s="19"/>
      <c r="LC1139" s="19"/>
      <c r="LD1139" s="19"/>
      <c r="LE1139" s="19"/>
      <c r="LF1139" s="19"/>
      <c r="LG1139" s="19"/>
      <c r="LH1139" s="19"/>
      <c r="LI1139" s="19"/>
      <c r="LJ1139" s="19"/>
      <c r="LK1139" s="19"/>
      <c r="LL1139" s="19"/>
      <c r="LM1139" s="19"/>
      <c r="LN1139" s="19"/>
      <c r="LO1139" s="19"/>
      <c r="LP1139" s="19"/>
      <c r="LQ1139" s="19"/>
      <c r="LR1139" s="19"/>
      <c r="LS1139" s="19"/>
      <c r="LT1139" s="19"/>
      <c r="LU1139" s="19"/>
      <c r="LV1139" s="19"/>
      <c r="LW1139" s="19"/>
      <c r="LX1139" s="19"/>
      <c r="LY1139" s="19"/>
      <c r="LZ1139" s="19"/>
      <c r="MA1139" s="19"/>
      <c r="MB1139" s="19"/>
      <c r="MC1139" s="19"/>
      <c r="MD1139" s="19"/>
      <c r="ME1139" s="19"/>
      <c r="MF1139" s="19"/>
      <c r="MG1139" s="19"/>
      <c r="MH1139" s="19"/>
      <c r="MI1139" s="19"/>
      <c r="MJ1139" s="19"/>
      <c r="MK1139" s="19"/>
      <c r="ML1139" s="19"/>
      <c r="MM1139" s="19"/>
      <c r="MN1139" s="19"/>
      <c r="MO1139" s="19"/>
      <c r="MP1139" s="19"/>
      <c r="MQ1139" s="19"/>
      <c r="MR1139" s="19"/>
      <c r="MS1139" s="19"/>
      <c r="MT1139" s="19"/>
      <c r="MU1139" s="19"/>
      <c r="MV1139" s="19"/>
      <c r="MW1139" s="19"/>
      <c r="MX1139" s="19"/>
      <c r="MY1139" s="19"/>
      <c r="MZ1139" s="19"/>
      <c r="NA1139" s="19"/>
      <c r="NB1139" s="19"/>
      <c r="NC1139" s="19"/>
      <c r="ND1139" s="19"/>
      <c r="NE1139" s="19"/>
      <c r="NF1139" s="19"/>
      <c r="NG1139" s="19"/>
      <c r="NH1139" s="19"/>
      <c r="NI1139" s="19"/>
      <c r="NJ1139" s="19"/>
      <c r="NK1139" s="19"/>
      <c r="NL1139" s="19"/>
      <c r="NM1139" s="19"/>
      <c r="NN1139" s="19"/>
      <c r="NO1139" s="19"/>
      <c r="NP1139" s="19"/>
      <c r="NQ1139" s="19"/>
      <c r="NR1139" s="19"/>
      <c r="NS1139" s="19"/>
      <c r="NT1139" s="19"/>
      <c r="NU1139" s="19"/>
      <c r="NV1139" s="19"/>
      <c r="NW1139" s="19"/>
      <c r="NX1139" s="19"/>
      <c r="NY1139" s="19"/>
      <c r="NZ1139" s="19"/>
      <c r="OA1139" s="19"/>
      <c r="OB1139" s="19"/>
      <c r="OC1139" s="19"/>
      <c r="OD1139" s="19"/>
      <c r="OE1139" s="19"/>
      <c r="OF1139" s="19"/>
      <c r="OG1139" s="19"/>
      <c r="OH1139" s="19"/>
      <c r="OI1139" s="19"/>
      <c r="OJ1139" s="19"/>
      <c r="OK1139" s="19"/>
      <c r="OL1139" s="19"/>
      <c r="OM1139" s="19"/>
      <c r="ON1139" s="19"/>
      <c r="OO1139" s="19"/>
      <c r="OP1139" s="19"/>
      <c r="OQ1139" s="19"/>
      <c r="OR1139" s="19"/>
      <c r="OS1139" s="19"/>
      <c r="OT1139" s="19"/>
      <c r="OU1139" s="19"/>
      <c r="OV1139" s="19"/>
      <c r="OW1139" s="19"/>
      <c r="OX1139" s="19"/>
      <c r="OY1139" s="19"/>
      <c r="OZ1139" s="19"/>
      <c r="PA1139" s="19"/>
      <c r="PB1139" s="19"/>
      <c r="PC1139" s="19"/>
      <c r="PD1139" s="19"/>
      <c r="PE1139" s="19"/>
      <c r="PF1139" s="19"/>
      <c r="PG1139" s="19"/>
      <c r="PH1139" s="19"/>
      <c r="PI1139" s="19"/>
      <c r="PJ1139" s="19"/>
      <c r="PK1139" s="19"/>
      <c r="PL1139" s="19"/>
      <c r="PM1139" s="19"/>
      <c r="PN1139" s="19"/>
      <c r="PO1139" s="19"/>
      <c r="PP1139" s="19"/>
      <c r="PQ1139" s="19"/>
      <c r="PR1139" s="19"/>
      <c r="PS1139" s="19"/>
      <c r="PT1139" s="19"/>
      <c r="PU1139" s="19"/>
      <c r="PV1139" s="19"/>
      <c r="PW1139" s="19"/>
      <c r="PX1139" s="19"/>
      <c r="PY1139" s="19"/>
      <c r="PZ1139" s="19"/>
      <c r="QA1139" s="19"/>
      <c r="QB1139" s="19"/>
      <c r="QC1139" s="19"/>
      <c r="QD1139" s="19"/>
      <c r="QE1139" s="19"/>
      <c r="QF1139" s="19"/>
      <c r="QG1139" s="19"/>
      <c r="QH1139" s="19"/>
      <c r="QI1139" s="19"/>
      <c r="QJ1139" s="19"/>
      <c r="QK1139" s="19"/>
      <c r="QL1139" s="19"/>
      <c r="QM1139" s="19"/>
      <c r="QN1139" s="19"/>
      <c r="QO1139" s="19"/>
      <c r="QP1139" s="19"/>
      <c r="QQ1139" s="19"/>
      <c r="QR1139" s="19"/>
      <c r="QS1139" s="19"/>
      <c r="QT1139" s="19"/>
      <c r="QU1139" s="19"/>
      <c r="QV1139" s="19"/>
      <c r="QW1139" s="19"/>
      <c r="QX1139" s="19"/>
      <c r="QY1139" s="19"/>
      <c r="QZ1139" s="19"/>
      <c r="RA1139" s="19"/>
      <c r="RB1139" s="19"/>
      <c r="RC1139" s="19"/>
      <c r="RD1139" s="19"/>
      <c r="RE1139" s="19"/>
      <c r="RF1139" s="19"/>
      <c r="RG1139" s="19"/>
      <c r="RH1139" s="19"/>
      <c r="RI1139" s="19"/>
      <c r="RJ1139" s="19"/>
      <c r="RK1139" s="19"/>
      <c r="RL1139" s="19"/>
      <c r="RM1139" s="19"/>
      <c r="RN1139" s="19"/>
      <c r="RO1139" s="19"/>
      <c r="RP1139" s="19"/>
      <c r="RQ1139" s="19"/>
      <c r="RR1139" s="19"/>
      <c r="RS1139" s="19"/>
      <c r="RT1139" s="19"/>
      <c r="RU1139" s="19"/>
      <c r="RV1139" s="19"/>
      <c r="RW1139" s="19"/>
      <c r="RX1139" s="19"/>
      <c r="RY1139" s="19"/>
      <c r="RZ1139" s="19"/>
      <c r="SA1139" s="19"/>
      <c r="SB1139" s="19"/>
      <c r="SC1139" s="19"/>
      <c r="SD1139" s="19"/>
      <c r="SE1139" s="19"/>
      <c r="SF1139" s="19"/>
      <c r="SG1139" s="19"/>
      <c r="SH1139" s="19"/>
      <c r="SI1139" s="19"/>
      <c r="SJ1139" s="19"/>
      <c r="SK1139" s="19"/>
      <c r="SL1139" s="19"/>
      <c r="SM1139" s="19"/>
      <c r="SN1139" s="19"/>
      <c r="SO1139" s="19"/>
      <c r="SP1139" s="19"/>
      <c r="SQ1139" s="19"/>
      <c r="SR1139" s="19"/>
      <c r="SS1139" s="19"/>
      <c r="ST1139" s="19"/>
      <c r="SU1139" s="19"/>
      <c r="SV1139" s="19"/>
      <c r="SW1139" s="19"/>
      <c r="SX1139" s="19"/>
      <c r="SY1139" s="19"/>
      <c r="SZ1139" s="19"/>
      <c r="TA1139" s="19"/>
      <c r="TB1139" s="19"/>
      <c r="TC1139" s="19"/>
      <c r="TD1139" s="19"/>
      <c r="TE1139" s="19"/>
      <c r="TF1139" s="19"/>
      <c r="TG1139" s="19"/>
      <c r="TH1139" s="19"/>
      <c r="TI1139" s="19"/>
      <c r="TJ1139" s="19"/>
      <c r="TK1139" s="19"/>
      <c r="TL1139" s="19"/>
      <c r="TM1139" s="19"/>
      <c r="TN1139" s="19"/>
      <c r="TO1139" s="19"/>
      <c r="TP1139" s="19"/>
      <c r="TQ1139" s="19"/>
      <c r="TR1139" s="19"/>
      <c r="TS1139" s="19"/>
      <c r="TT1139" s="19"/>
      <c r="TU1139" s="19"/>
      <c r="TV1139" s="19"/>
      <c r="TW1139" s="19"/>
      <c r="TX1139" s="19"/>
      <c r="TY1139" s="19"/>
      <c r="TZ1139" s="19"/>
      <c r="UA1139" s="19"/>
      <c r="UB1139" s="19"/>
      <c r="UC1139" s="19"/>
      <c r="UD1139" s="19"/>
      <c r="UE1139" s="19"/>
      <c r="UF1139" s="19"/>
      <c r="UG1139" s="19"/>
      <c r="UH1139" s="19"/>
      <c r="UI1139" s="19"/>
      <c r="UJ1139" s="19"/>
      <c r="UK1139" s="19"/>
      <c r="UL1139" s="19"/>
      <c r="UM1139" s="19"/>
      <c r="UN1139" s="19"/>
      <c r="UO1139" s="19"/>
      <c r="UP1139" s="19"/>
      <c r="UQ1139" s="19"/>
      <c r="UR1139" s="19"/>
      <c r="US1139" s="19"/>
      <c r="UT1139" s="19"/>
      <c r="UU1139" s="19"/>
      <c r="UV1139" s="19"/>
      <c r="UW1139" s="19"/>
      <c r="UX1139" s="19"/>
      <c r="UY1139" s="19"/>
      <c r="UZ1139" s="19"/>
      <c r="VA1139" s="19"/>
      <c r="VB1139" s="19"/>
      <c r="VC1139" s="19"/>
      <c r="VD1139" s="19"/>
      <c r="VE1139" s="19"/>
      <c r="VF1139" s="19"/>
      <c r="VG1139" s="19"/>
      <c r="VH1139" s="19"/>
      <c r="VI1139" s="19"/>
      <c r="VJ1139" s="19"/>
      <c r="VK1139" s="19"/>
      <c r="VL1139" s="19"/>
      <c r="VM1139" s="19"/>
      <c r="VN1139" s="19"/>
      <c r="VO1139" s="19"/>
      <c r="VP1139" s="19"/>
      <c r="VQ1139" s="19"/>
      <c r="VR1139" s="19"/>
      <c r="VS1139" s="19"/>
      <c r="VT1139" s="19"/>
      <c r="VU1139" s="19"/>
      <c r="VV1139" s="19"/>
      <c r="VW1139" s="19"/>
      <c r="VX1139" s="19"/>
      <c r="VY1139" s="19"/>
      <c r="VZ1139" s="19"/>
      <c r="WA1139" s="19"/>
      <c r="WB1139" s="19"/>
      <c r="WC1139" s="19"/>
      <c r="WD1139" s="19"/>
      <c r="WE1139" s="19"/>
      <c r="WF1139" s="19"/>
      <c r="WG1139" s="19"/>
      <c r="WH1139" s="19"/>
      <c r="WI1139" s="19"/>
      <c r="WJ1139" s="19"/>
      <c r="WK1139" s="19"/>
      <c r="WL1139" s="19"/>
      <c r="WM1139" s="19"/>
      <c r="WN1139" s="19"/>
      <c r="WO1139" s="19"/>
      <c r="WP1139" s="19"/>
      <c r="WQ1139" s="19"/>
      <c r="WR1139" s="19"/>
      <c r="WS1139" s="19"/>
      <c r="WT1139" s="19"/>
      <c r="WU1139" s="19"/>
      <c r="WV1139" s="19"/>
    </row>
    <row r="1140" spans="1:620" s="21" customFormat="1" ht="53.25" customHeight="1" x14ac:dyDescent="0.2">
      <c r="A1140" s="43" t="s">
        <v>1475</v>
      </c>
      <c r="B1140" s="44"/>
      <c r="C1140" s="44"/>
      <c r="D1140" s="44"/>
      <c r="E1140" s="45"/>
      <c r="F1140" s="76"/>
      <c r="G1140" s="76"/>
      <c r="H1140" s="76"/>
      <c r="I1140" s="76"/>
      <c r="J1140" s="76"/>
      <c r="K1140" s="76"/>
      <c r="L1140" s="76"/>
      <c r="M1140" s="76"/>
      <c r="N1140" s="76"/>
      <c r="O1140" s="58"/>
      <c r="P1140" s="58"/>
      <c r="Q1140" s="58"/>
      <c r="R1140" s="58"/>
      <c r="S1140" s="58"/>
      <c r="T1140" s="58"/>
      <c r="U1140" s="58"/>
      <c r="V1140" s="58"/>
      <c r="W1140" s="58"/>
      <c r="X1140" s="60" t="s">
        <v>132</v>
      </c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 t="s">
        <v>77</v>
      </c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/>
      <c r="AV1140" s="60"/>
      <c r="AW1140" s="60"/>
      <c r="AX1140" s="60"/>
      <c r="AY1140" s="84" t="s">
        <v>78</v>
      </c>
      <c r="AZ1140" s="84"/>
      <c r="BA1140" s="84"/>
      <c r="BB1140" s="84"/>
      <c r="BC1140" s="84"/>
      <c r="BD1140" s="84"/>
      <c r="BE1140" s="62" t="s">
        <v>79</v>
      </c>
      <c r="BF1140" s="62"/>
      <c r="BG1140" s="62"/>
      <c r="BH1140" s="62"/>
      <c r="BI1140" s="62"/>
      <c r="BJ1140" s="62"/>
      <c r="BK1140" s="62"/>
      <c r="BL1140" s="62"/>
      <c r="BM1140" s="62"/>
      <c r="BN1140" s="62">
        <v>1</v>
      </c>
      <c r="BO1140" s="62"/>
      <c r="BP1140" s="62"/>
      <c r="BQ1140" s="62"/>
      <c r="BR1140" s="62"/>
      <c r="BS1140" s="62"/>
      <c r="BT1140" s="62"/>
      <c r="BU1140" s="62"/>
      <c r="BV1140" s="62"/>
      <c r="BW1140" s="62"/>
      <c r="BX1140" s="62"/>
      <c r="BY1140" s="80">
        <v>71701000</v>
      </c>
      <c r="BZ1140" s="76"/>
      <c r="CA1140" s="76"/>
      <c r="CB1140" s="76"/>
      <c r="CC1140" s="76"/>
      <c r="CD1140" s="76"/>
      <c r="CE1140" s="62" t="s">
        <v>80</v>
      </c>
      <c r="CF1140" s="62"/>
      <c r="CG1140" s="62"/>
      <c r="CH1140" s="62"/>
      <c r="CI1140" s="62"/>
      <c r="CJ1140" s="62"/>
      <c r="CK1140" s="62"/>
      <c r="CL1140" s="62"/>
      <c r="CM1140" s="62"/>
      <c r="CN1140" s="61">
        <v>4200000</v>
      </c>
      <c r="CO1140" s="61"/>
      <c r="CP1140" s="61"/>
      <c r="CQ1140" s="61"/>
      <c r="CR1140" s="61"/>
      <c r="CS1140" s="61"/>
      <c r="CT1140" s="61"/>
      <c r="CU1140" s="61"/>
      <c r="CV1140" s="61"/>
      <c r="CW1140" s="61"/>
      <c r="CX1140" s="61"/>
      <c r="CY1140" s="61"/>
      <c r="CZ1140" s="61"/>
      <c r="DA1140" s="61"/>
      <c r="DB1140" s="59" t="s">
        <v>640</v>
      </c>
      <c r="DC1140" s="59"/>
      <c r="DD1140" s="59"/>
      <c r="DE1140" s="59"/>
      <c r="DF1140" s="59"/>
      <c r="DG1140" s="59"/>
      <c r="DH1140" s="59"/>
      <c r="DI1140" s="59"/>
      <c r="DJ1140" s="59"/>
      <c r="DK1140" s="59"/>
      <c r="DL1140" s="59"/>
      <c r="DM1140" s="59"/>
      <c r="DN1140" s="59"/>
      <c r="DO1140" s="59" t="s">
        <v>650</v>
      </c>
      <c r="DP1140" s="59"/>
      <c r="DQ1140" s="59"/>
      <c r="DR1140" s="59"/>
      <c r="DS1140" s="59"/>
      <c r="DT1140" s="59"/>
      <c r="DU1140" s="59"/>
      <c r="DV1140" s="59"/>
      <c r="DW1140" s="59"/>
      <c r="DX1140" s="59"/>
      <c r="DY1140" s="59"/>
      <c r="DZ1140" s="62" t="s">
        <v>102</v>
      </c>
      <c r="EA1140" s="62"/>
      <c r="EB1140" s="62"/>
      <c r="EC1140" s="62"/>
      <c r="ED1140" s="62"/>
      <c r="EE1140" s="62"/>
      <c r="EF1140" s="62"/>
      <c r="EG1140" s="62"/>
      <c r="EH1140" s="62"/>
      <c r="EI1140" s="62"/>
      <c r="EJ1140" s="62"/>
      <c r="EK1140" s="62"/>
      <c r="EL1140" s="62" t="s">
        <v>103</v>
      </c>
      <c r="EM1140" s="62"/>
      <c r="EN1140" s="62"/>
      <c r="EO1140" s="62"/>
      <c r="EP1140" s="62"/>
      <c r="EQ1140" s="62"/>
      <c r="ER1140" s="62"/>
      <c r="ES1140" s="62"/>
      <c r="ET1140" s="62"/>
      <c r="EU1140" s="62"/>
      <c r="EV1140" s="62"/>
      <c r="EW1140" s="62"/>
      <c r="EX1140" s="62"/>
    </row>
    <row r="1141" spans="1:620" s="21" customFormat="1" ht="39" customHeight="1" x14ac:dyDescent="0.2">
      <c r="A1141" s="43" t="s">
        <v>1476</v>
      </c>
      <c r="B1141" s="44"/>
      <c r="C1141" s="44"/>
      <c r="D1141" s="44"/>
      <c r="E1141" s="45"/>
      <c r="F1141" s="76"/>
      <c r="G1141" s="76"/>
      <c r="H1141" s="76"/>
      <c r="I1141" s="76"/>
      <c r="J1141" s="76"/>
      <c r="K1141" s="76"/>
      <c r="L1141" s="76"/>
      <c r="M1141" s="76"/>
      <c r="N1141" s="76"/>
      <c r="O1141" s="58"/>
      <c r="P1141" s="58"/>
      <c r="Q1141" s="58"/>
      <c r="R1141" s="58"/>
      <c r="S1141" s="58"/>
      <c r="T1141" s="58"/>
      <c r="U1141" s="58"/>
      <c r="V1141" s="58"/>
      <c r="W1141" s="58"/>
      <c r="X1141" s="60" t="s">
        <v>378</v>
      </c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 t="s">
        <v>77</v>
      </c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/>
      <c r="AV1141" s="60"/>
      <c r="AW1141" s="60"/>
      <c r="AX1141" s="60"/>
      <c r="AY1141" s="84" t="s">
        <v>78</v>
      </c>
      <c r="AZ1141" s="84"/>
      <c r="BA1141" s="84"/>
      <c r="BB1141" s="84"/>
      <c r="BC1141" s="84"/>
      <c r="BD1141" s="84"/>
      <c r="BE1141" s="62" t="s">
        <v>79</v>
      </c>
      <c r="BF1141" s="62"/>
      <c r="BG1141" s="62"/>
      <c r="BH1141" s="62"/>
      <c r="BI1141" s="62"/>
      <c r="BJ1141" s="62"/>
      <c r="BK1141" s="62"/>
      <c r="BL1141" s="62"/>
      <c r="BM1141" s="62"/>
      <c r="BN1141" s="62">
        <v>1</v>
      </c>
      <c r="BO1141" s="62"/>
      <c r="BP1141" s="62"/>
      <c r="BQ1141" s="62"/>
      <c r="BR1141" s="62"/>
      <c r="BS1141" s="62"/>
      <c r="BT1141" s="62"/>
      <c r="BU1141" s="62"/>
      <c r="BV1141" s="62"/>
      <c r="BW1141" s="62"/>
      <c r="BX1141" s="62"/>
      <c r="BY1141" s="80">
        <v>71701000</v>
      </c>
      <c r="BZ1141" s="76"/>
      <c r="CA1141" s="76"/>
      <c r="CB1141" s="76"/>
      <c r="CC1141" s="76"/>
      <c r="CD1141" s="76"/>
      <c r="CE1141" s="62" t="s">
        <v>80</v>
      </c>
      <c r="CF1141" s="62"/>
      <c r="CG1141" s="62"/>
      <c r="CH1141" s="62"/>
      <c r="CI1141" s="62"/>
      <c r="CJ1141" s="62"/>
      <c r="CK1141" s="62"/>
      <c r="CL1141" s="62"/>
      <c r="CM1141" s="62"/>
      <c r="CN1141" s="61">
        <v>162000</v>
      </c>
      <c r="CO1141" s="61"/>
      <c r="CP1141" s="61"/>
      <c r="CQ1141" s="61"/>
      <c r="CR1141" s="61"/>
      <c r="CS1141" s="61"/>
      <c r="CT1141" s="61"/>
      <c r="CU1141" s="61"/>
      <c r="CV1141" s="61"/>
      <c r="CW1141" s="61"/>
      <c r="CX1141" s="61"/>
      <c r="CY1141" s="61"/>
      <c r="CZ1141" s="61"/>
      <c r="DA1141" s="61"/>
      <c r="DB1141" s="59" t="s">
        <v>640</v>
      </c>
      <c r="DC1141" s="59"/>
      <c r="DD1141" s="59"/>
      <c r="DE1141" s="59"/>
      <c r="DF1141" s="59"/>
      <c r="DG1141" s="59"/>
      <c r="DH1141" s="59"/>
      <c r="DI1141" s="59"/>
      <c r="DJ1141" s="59"/>
      <c r="DK1141" s="59"/>
      <c r="DL1141" s="59"/>
      <c r="DM1141" s="59"/>
      <c r="DN1141" s="59"/>
      <c r="DO1141" s="59" t="s">
        <v>650</v>
      </c>
      <c r="DP1141" s="59"/>
      <c r="DQ1141" s="59"/>
      <c r="DR1141" s="59"/>
      <c r="DS1141" s="59"/>
      <c r="DT1141" s="59"/>
      <c r="DU1141" s="59"/>
      <c r="DV1141" s="59"/>
      <c r="DW1141" s="59"/>
      <c r="DX1141" s="59"/>
      <c r="DY1141" s="59"/>
      <c r="DZ1141" s="62" t="s">
        <v>86</v>
      </c>
      <c r="EA1141" s="62"/>
      <c r="EB1141" s="62"/>
      <c r="EC1141" s="62"/>
      <c r="ED1141" s="62"/>
      <c r="EE1141" s="62"/>
      <c r="EF1141" s="62"/>
      <c r="EG1141" s="62"/>
      <c r="EH1141" s="62"/>
      <c r="EI1141" s="62"/>
      <c r="EJ1141" s="62"/>
      <c r="EK1141" s="62"/>
      <c r="EL1141" s="62" t="s">
        <v>84</v>
      </c>
      <c r="EM1141" s="62"/>
      <c r="EN1141" s="62"/>
      <c r="EO1141" s="62"/>
      <c r="EP1141" s="62"/>
      <c r="EQ1141" s="62"/>
      <c r="ER1141" s="62"/>
      <c r="ES1141" s="62"/>
      <c r="ET1141" s="62"/>
      <c r="EU1141" s="62"/>
      <c r="EV1141" s="62"/>
      <c r="EW1141" s="62"/>
      <c r="EX1141" s="62"/>
    </row>
    <row r="1142" spans="1:620" s="15" customFormat="1" ht="39" customHeight="1" x14ac:dyDescent="0.2">
      <c r="A1142" s="43" t="s">
        <v>1477</v>
      </c>
      <c r="B1142" s="44"/>
      <c r="C1142" s="44"/>
      <c r="D1142" s="44"/>
      <c r="E1142" s="45"/>
      <c r="F1142" s="76"/>
      <c r="G1142" s="76"/>
      <c r="H1142" s="76"/>
      <c r="I1142" s="76"/>
      <c r="J1142" s="76"/>
      <c r="K1142" s="76"/>
      <c r="L1142" s="76"/>
      <c r="M1142" s="76"/>
      <c r="N1142" s="76"/>
      <c r="O1142" s="76"/>
      <c r="P1142" s="76"/>
      <c r="Q1142" s="76"/>
      <c r="R1142" s="76"/>
      <c r="S1142" s="76"/>
      <c r="T1142" s="76"/>
      <c r="U1142" s="76"/>
      <c r="V1142" s="76"/>
      <c r="W1142" s="76"/>
      <c r="X1142" s="60" t="s">
        <v>379</v>
      </c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 t="s">
        <v>77</v>
      </c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/>
      <c r="AV1142" s="60"/>
      <c r="AW1142" s="60"/>
      <c r="AX1142" s="60"/>
      <c r="AY1142" s="84" t="s">
        <v>78</v>
      </c>
      <c r="AZ1142" s="84"/>
      <c r="BA1142" s="84"/>
      <c r="BB1142" s="84"/>
      <c r="BC1142" s="84"/>
      <c r="BD1142" s="84"/>
      <c r="BE1142" s="62" t="s">
        <v>79</v>
      </c>
      <c r="BF1142" s="62"/>
      <c r="BG1142" s="62"/>
      <c r="BH1142" s="62"/>
      <c r="BI1142" s="62"/>
      <c r="BJ1142" s="62"/>
      <c r="BK1142" s="62"/>
      <c r="BL1142" s="62"/>
      <c r="BM1142" s="62"/>
      <c r="BN1142" s="62">
        <v>1</v>
      </c>
      <c r="BO1142" s="62"/>
      <c r="BP1142" s="62"/>
      <c r="BQ1142" s="62"/>
      <c r="BR1142" s="62"/>
      <c r="BS1142" s="62"/>
      <c r="BT1142" s="62"/>
      <c r="BU1142" s="62"/>
      <c r="BV1142" s="62"/>
      <c r="BW1142" s="62"/>
      <c r="BX1142" s="62"/>
      <c r="BY1142" s="80">
        <v>71701000</v>
      </c>
      <c r="BZ1142" s="76"/>
      <c r="CA1142" s="76"/>
      <c r="CB1142" s="76"/>
      <c r="CC1142" s="76"/>
      <c r="CD1142" s="76"/>
      <c r="CE1142" s="62" t="s">
        <v>80</v>
      </c>
      <c r="CF1142" s="62"/>
      <c r="CG1142" s="62"/>
      <c r="CH1142" s="62"/>
      <c r="CI1142" s="62"/>
      <c r="CJ1142" s="62"/>
      <c r="CK1142" s="62"/>
      <c r="CL1142" s="62"/>
      <c r="CM1142" s="62"/>
      <c r="CN1142" s="61">
        <v>3420000</v>
      </c>
      <c r="CO1142" s="61"/>
      <c r="CP1142" s="61"/>
      <c r="CQ1142" s="61"/>
      <c r="CR1142" s="61"/>
      <c r="CS1142" s="61"/>
      <c r="CT1142" s="61"/>
      <c r="CU1142" s="61"/>
      <c r="CV1142" s="61"/>
      <c r="CW1142" s="61"/>
      <c r="CX1142" s="61"/>
      <c r="CY1142" s="61"/>
      <c r="CZ1142" s="61"/>
      <c r="DA1142" s="61"/>
      <c r="DB1142" s="59" t="s">
        <v>640</v>
      </c>
      <c r="DC1142" s="59"/>
      <c r="DD1142" s="59"/>
      <c r="DE1142" s="59"/>
      <c r="DF1142" s="59"/>
      <c r="DG1142" s="59"/>
      <c r="DH1142" s="59"/>
      <c r="DI1142" s="59"/>
      <c r="DJ1142" s="59"/>
      <c r="DK1142" s="59"/>
      <c r="DL1142" s="59"/>
      <c r="DM1142" s="59"/>
      <c r="DN1142" s="59"/>
      <c r="DO1142" s="59" t="s">
        <v>650</v>
      </c>
      <c r="DP1142" s="59"/>
      <c r="DQ1142" s="59"/>
      <c r="DR1142" s="59"/>
      <c r="DS1142" s="59"/>
      <c r="DT1142" s="59"/>
      <c r="DU1142" s="59"/>
      <c r="DV1142" s="59"/>
      <c r="DW1142" s="59"/>
      <c r="DX1142" s="59"/>
      <c r="DY1142" s="59"/>
      <c r="DZ1142" s="62" t="s">
        <v>102</v>
      </c>
      <c r="EA1142" s="62"/>
      <c r="EB1142" s="62"/>
      <c r="EC1142" s="62"/>
      <c r="ED1142" s="62"/>
      <c r="EE1142" s="62"/>
      <c r="EF1142" s="62"/>
      <c r="EG1142" s="62"/>
      <c r="EH1142" s="62"/>
      <c r="EI1142" s="62"/>
      <c r="EJ1142" s="62"/>
      <c r="EK1142" s="62"/>
      <c r="EL1142" s="62" t="s">
        <v>103</v>
      </c>
      <c r="EM1142" s="62"/>
      <c r="EN1142" s="62"/>
      <c r="EO1142" s="62"/>
      <c r="EP1142" s="62"/>
      <c r="EQ1142" s="62"/>
      <c r="ER1142" s="62"/>
      <c r="ES1142" s="62"/>
      <c r="ET1142" s="62"/>
      <c r="EU1142" s="62"/>
      <c r="EV1142" s="62"/>
      <c r="EW1142" s="62"/>
      <c r="EX1142" s="62"/>
    </row>
    <row r="1143" spans="1:620" s="20" customFormat="1" ht="39" customHeight="1" x14ac:dyDescent="0.2">
      <c r="A1143" s="43" t="s">
        <v>1478</v>
      </c>
      <c r="B1143" s="44"/>
      <c r="C1143" s="44"/>
      <c r="D1143" s="44"/>
      <c r="E1143" s="45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60" t="s">
        <v>380</v>
      </c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 t="s">
        <v>77</v>
      </c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/>
      <c r="AV1143" s="60"/>
      <c r="AW1143" s="60"/>
      <c r="AX1143" s="60"/>
      <c r="AY1143" s="84" t="s">
        <v>78</v>
      </c>
      <c r="AZ1143" s="84"/>
      <c r="BA1143" s="84"/>
      <c r="BB1143" s="84"/>
      <c r="BC1143" s="84"/>
      <c r="BD1143" s="84"/>
      <c r="BE1143" s="62" t="s">
        <v>79</v>
      </c>
      <c r="BF1143" s="62"/>
      <c r="BG1143" s="62"/>
      <c r="BH1143" s="62"/>
      <c r="BI1143" s="62"/>
      <c r="BJ1143" s="62"/>
      <c r="BK1143" s="62"/>
      <c r="BL1143" s="62"/>
      <c r="BM1143" s="62"/>
      <c r="BN1143" s="62">
        <v>1</v>
      </c>
      <c r="BO1143" s="62"/>
      <c r="BP1143" s="62"/>
      <c r="BQ1143" s="62"/>
      <c r="BR1143" s="62"/>
      <c r="BS1143" s="62"/>
      <c r="BT1143" s="62"/>
      <c r="BU1143" s="62"/>
      <c r="BV1143" s="62"/>
      <c r="BW1143" s="62"/>
      <c r="BX1143" s="62"/>
      <c r="BY1143" s="80">
        <v>71701000</v>
      </c>
      <c r="BZ1143" s="76"/>
      <c r="CA1143" s="76"/>
      <c r="CB1143" s="76"/>
      <c r="CC1143" s="76"/>
      <c r="CD1143" s="76"/>
      <c r="CE1143" s="62" t="s">
        <v>80</v>
      </c>
      <c r="CF1143" s="62"/>
      <c r="CG1143" s="62"/>
      <c r="CH1143" s="62"/>
      <c r="CI1143" s="62"/>
      <c r="CJ1143" s="62"/>
      <c r="CK1143" s="62"/>
      <c r="CL1143" s="62"/>
      <c r="CM1143" s="62"/>
      <c r="CN1143" s="61">
        <v>300000</v>
      </c>
      <c r="CO1143" s="61"/>
      <c r="CP1143" s="61"/>
      <c r="CQ1143" s="61"/>
      <c r="CR1143" s="61"/>
      <c r="CS1143" s="61"/>
      <c r="CT1143" s="61"/>
      <c r="CU1143" s="61"/>
      <c r="CV1143" s="61"/>
      <c r="CW1143" s="61"/>
      <c r="CX1143" s="61"/>
      <c r="CY1143" s="61"/>
      <c r="CZ1143" s="61"/>
      <c r="DA1143" s="61"/>
      <c r="DB1143" s="59" t="s">
        <v>640</v>
      </c>
      <c r="DC1143" s="59"/>
      <c r="DD1143" s="59"/>
      <c r="DE1143" s="59"/>
      <c r="DF1143" s="59"/>
      <c r="DG1143" s="59"/>
      <c r="DH1143" s="59"/>
      <c r="DI1143" s="59"/>
      <c r="DJ1143" s="59"/>
      <c r="DK1143" s="59"/>
      <c r="DL1143" s="59"/>
      <c r="DM1143" s="59"/>
      <c r="DN1143" s="59"/>
      <c r="DO1143" s="59" t="s">
        <v>650</v>
      </c>
      <c r="DP1143" s="59"/>
      <c r="DQ1143" s="59"/>
      <c r="DR1143" s="59"/>
      <c r="DS1143" s="59"/>
      <c r="DT1143" s="59"/>
      <c r="DU1143" s="59"/>
      <c r="DV1143" s="59"/>
      <c r="DW1143" s="59"/>
      <c r="DX1143" s="59"/>
      <c r="DY1143" s="59"/>
      <c r="DZ1143" s="62" t="s">
        <v>86</v>
      </c>
      <c r="EA1143" s="62"/>
      <c r="EB1143" s="62"/>
      <c r="EC1143" s="62"/>
      <c r="ED1143" s="62"/>
      <c r="EE1143" s="62"/>
      <c r="EF1143" s="62"/>
      <c r="EG1143" s="62"/>
      <c r="EH1143" s="62"/>
      <c r="EI1143" s="62"/>
      <c r="EJ1143" s="62"/>
      <c r="EK1143" s="62"/>
      <c r="EL1143" s="62" t="s">
        <v>84</v>
      </c>
      <c r="EM1143" s="62"/>
      <c r="EN1143" s="62"/>
      <c r="EO1143" s="62"/>
      <c r="EP1143" s="62"/>
      <c r="EQ1143" s="62"/>
      <c r="ER1143" s="62"/>
      <c r="ES1143" s="62"/>
      <c r="ET1143" s="62"/>
      <c r="EU1143" s="62"/>
      <c r="EV1143" s="62"/>
      <c r="EW1143" s="62"/>
      <c r="EX1143" s="62"/>
      <c r="EY1143" s="143"/>
      <c r="EZ1143" s="143"/>
      <c r="FA1143" s="143"/>
      <c r="FB1143" s="143"/>
      <c r="FC1143" s="143"/>
      <c r="FD1143" s="143"/>
      <c r="FE1143" s="143"/>
      <c r="FF1143" s="143"/>
      <c r="FG1143" s="143"/>
      <c r="FH1143" s="143"/>
      <c r="FI1143" s="143"/>
      <c r="FJ1143" s="143"/>
      <c r="FK1143" s="143"/>
      <c r="FL1143" s="141"/>
      <c r="FM1143" s="141"/>
      <c r="FN1143" s="141"/>
      <c r="FO1143" s="141"/>
      <c r="FP1143" s="141"/>
      <c r="FQ1143" s="141"/>
      <c r="FR1143" s="141"/>
      <c r="FS1143" s="141"/>
      <c r="FT1143" s="141"/>
      <c r="FU1143" s="141"/>
      <c r="FV1143" s="141"/>
      <c r="FW1143" s="141"/>
      <c r="FX1143" s="141"/>
      <c r="FY1143" s="141"/>
      <c r="FZ1143" s="141"/>
      <c r="GA1143" s="141"/>
      <c r="GB1143" s="141"/>
      <c r="GC1143" s="141"/>
      <c r="GD1143" s="141"/>
      <c r="GE1143" s="141"/>
      <c r="GF1143" s="141"/>
      <c r="GG1143" s="141"/>
      <c r="GH1143" s="141"/>
      <c r="GI1143" s="141"/>
      <c r="GJ1143" s="141"/>
      <c r="GK1143" s="141"/>
      <c r="GL1143" s="141"/>
      <c r="GM1143" s="140"/>
      <c r="GN1143" s="140"/>
      <c r="GO1143" s="140"/>
      <c r="GP1143" s="140"/>
      <c r="GQ1143" s="140"/>
      <c r="GR1143" s="140"/>
      <c r="GS1143" s="141"/>
      <c r="GT1143" s="141"/>
      <c r="GU1143" s="141"/>
      <c r="GV1143" s="141"/>
      <c r="GW1143" s="141"/>
      <c r="GX1143" s="141"/>
      <c r="GY1143" s="141"/>
      <c r="GZ1143" s="141"/>
      <c r="HA1143" s="141"/>
      <c r="HB1143" s="142"/>
      <c r="HC1143" s="142"/>
      <c r="HD1143" s="142"/>
      <c r="HE1143" s="142"/>
      <c r="HF1143" s="142"/>
      <c r="HG1143" s="142"/>
      <c r="HH1143" s="142"/>
      <c r="HI1143" s="142"/>
      <c r="HJ1143" s="142"/>
      <c r="HK1143" s="142"/>
      <c r="HL1143" s="142"/>
      <c r="HM1143" s="143"/>
      <c r="HN1143" s="143"/>
      <c r="HO1143" s="143"/>
      <c r="HP1143" s="143"/>
      <c r="HQ1143" s="143"/>
      <c r="HR1143" s="143"/>
      <c r="HS1143" s="141"/>
      <c r="HT1143" s="141"/>
      <c r="HU1143" s="141"/>
      <c r="HV1143" s="141"/>
      <c r="HW1143" s="141"/>
      <c r="HX1143" s="141"/>
      <c r="HY1143" s="141"/>
      <c r="HZ1143" s="141"/>
      <c r="IA1143" s="141"/>
      <c r="IB1143" s="144"/>
      <c r="IC1143" s="144"/>
      <c r="ID1143" s="144"/>
      <c r="IE1143" s="144"/>
      <c r="IF1143" s="144"/>
      <c r="IG1143" s="144"/>
      <c r="IH1143" s="144"/>
      <c r="II1143" s="144"/>
      <c r="IJ1143" s="144"/>
      <c r="IK1143" s="144"/>
      <c r="IL1143" s="144"/>
      <c r="IM1143" s="144"/>
      <c r="IN1143" s="144"/>
      <c r="IO1143" s="144"/>
      <c r="IP1143" s="138"/>
      <c r="IQ1143" s="138"/>
      <c r="IR1143" s="138"/>
      <c r="IS1143" s="138"/>
      <c r="IT1143" s="138"/>
      <c r="IU1143" s="138"/>
      <c r="IV1143" s="138"/>
      <c r="IW1143" s="138"/>
      <c r="IX1143" s="138"/>
      <c r="IY1143" s="138"/>
      <c r="IZ1143" s="138"/>
      <c r="JA1143" s="138"/>
      <c r="JB1143" s="138"/>
      <c r="JC1143" s="138"/>
      <c r="JD1143" s="138"/>
      <c r="JE1143" s="138"/>
      <c r="JF1143" s="138"/>
      <c r="JG1143" s="138"/>
      <c r="JH1143" s="138"/>
      <c r="JI1143" s="138"/>
      <c r="JJ1143" s="138"/>
      <c r="JK1143" s="138"/>
      <c r="JL1143" s="138"/>
      <c r="JM1143" s="138"/>
      <c r="JN1143" s="139"/>
      <c r="JO1143" s="139"/>
      <c r="JP1143" s="139"/>
      <c r="JQ1143" s="139"/>
      <c r="JR1143" s="139"/>
      <c r="JS1143" s="139"/>
      <c r="JT1143" s="139"/>
      <c r="JU1143" s="139"/>
      <c r="JV1143" s="139"/>
      <c r="JW1143" s="139"/>
      <c r="JX1143" s="139"/>
      <c r="JY1143" s="139"/>
      <c r="JZ1143" s="139"/>
      <c r="KA1143" s="139"/>
      <c r="KB1143" s="139"/>
      <c r="KC1143" s="139"/>
      <c r="KD1143" s="139"/>
      <c r="KE1143" s="139"/>
      <c r="KF1143" s="139"/>
      <c r="KG1143" s="139"/>
      <c r="KH1143" s="139"/>
      <c r="KI1143" s="139"/>
      <c r="KJ1143" s="139"/>
      <c r="KK1143" s="139"/>
      <c r="KL1143" s="139"/>
      <c r="KM1143" s="139"/>
      <c r="KN1143" s="139"/>
      <c r="KO1143" s="139"/>
      <c r="KP1143" s="139"/>
      <c r="KQ1143" s="22"/>
      <c r="KR1143" s="23"/>
      <c r="KS1143" s="19"/>
      <c r="KT1143" s="19"/>
      <c r="KU1143" s="19"/>
      <c r="KV1143" s="19"/>
      <c r="KW1143" s="19"/>
      <c r="KX1143" s="19"/>
      <c r="KY1143" s="19"/>
      <c r="KZ1143" s="19"/>
      <c r="LA1143" s="19"/>
      <c r="LB1143" s="19"/>
      <c r="LC1143" s="19"/>
      <c r="LD1143" s="19"/>
      <c r="LE1143" s="19"/>
      <c r="LF1143" s="19"/>
      <c r="LG1143" s="19"/>
      <c r="LH1143" s="19"/>
      <c r="LI1143" s="19"/>
      <c r="LJ1143" s="19"/>
      <c r="LK1143" s="19"/>
      <c r="LL1143" s="19"/>
      <c r="LM1143" s="19"/>
      <c r="LN1143" s="19"/>
      <c r="LO1143" s="19"/>
      <c r="LP1143" s="19"/>
      <c r="LQ1143" s="19"/>
      <c r="LR1143" s="19"/>
      <c r="LS1143" s="19"/>
      <c r="LT1143" s="19"/>
      <c r="LU1143" s="19"/>
      <c r="LV1143" s="19"/>
      <c r="LW1143" s="19"/>
      <c r="LX1143" s="19"/>
      <c r="LY1143" s="19"/>
      <c r="LZ1143" s="19"/>
      <c r="MA1143" s="19"/>
      <c r="MB1143" s="19"/>
      <c r="MC1143" s="19"/>
      <c r="MD1143" s="19"/>
      <c r="ME1143" s="19"/>
      <c r="MF1143" s="19"/>
      <c r="MG1143" s="19"/>
      <c r="MH1143" s="19"/>
      <c r="MI1143" s="19"/>
      <c r="MJ1143" s="19"/>
      <c r="MK1143" s="19"/>
      <c r="ML1143" s="19"/>
      <c r="MM1143" s="19"/>
      <c r="MN1143" s="19"/>
      <c r="MO1143" s="19"/>
      <c r="MP1143" s="19"/>
      <c r="MQ1143" s="19"/>
      <c r="MR1143" s="19"/>
      <c r="MS1143" s="19"/>
      <c r="MT1143" s="19"/>
      <c r="MU1143" s="19"/>
      <c r="MV1143" s="19"/>
      <c r="MW1143" s="19"/>
      <c r="MX1143" s="19"/>
      <c r="MY1143" s="19"/>
      <c r="MZ1143" s="19"/>
      <c r="NA1143" s="19"/>
      <c r="NB1143" s="19"/>
      <c r="NC1143" s="19"/>
      <c r="ND1143" s="19"/>
      <c r="NE1143" s="19"/>
      <c r="NF1143" s="19"/>
      <c r="NG1143" s="19"/>
      <c r="NH1143" s="19"/>
      <c r="NI1143" s="19"/>
      <c r="NJ1143" s="19"/>
      <c r="NK1143" s="19"/>
      <c r="NL1143" s="19"/>
      <c r="NM1143" s="19"/>
      <c r="NN1143" s="19"/>
      <c r="NO1143" s="19"/>
      <c r="NP1143" s="19"/>
      <c r="NQ1143" s="19"/>
      <c r="NR1143" s="19"/>
      <c r="NS1143" s="19"/>
      <c r="NT1143" s="19"/>
      <c r="NU1143" s="19"/>
      <c r="NV1143" s="19"/>
      <c r="NW1143" s="19"/>
      <c r="NX1143" s="19"/>
      <c r="NY1143" s="19"/>
      <c r="NZ1143" s="19"/>
      <c r="OA1143" s="19"/>
      <c r="OB1143" s="19"/>
      <c r="OC1143" s="19"/>
      <c r="OD1143" s="19"/>
      <c r="OE1143" s="19"/>
      <c r="OF1143" s="19"/>
      <c r="OG1143" s="19"/>
      <c r="OH1143" s="19"/>
      <c r="OI1143" s="19"/>
      <c r="OJ1143" s="19"/>
      <c r="OK1143" s="19"/>
      <c r="OL1143" s="19"/>
      <c r="OM1143" s="19"/>
      <c r="ON1143" s="19"/>
      <c r="OO1143" s="19"/>
      <c r="OP1143" s="19"/>
      <c r="OQ1143" s="19"/>
      <c r="OR1143" s="19"/>
      <c r="OS1143" s="19"/>
      <c r="OT1143" s="19"/>
      <c r="OU1143" s="19"/>
      <c r="OV1143" s="19"/>
      <c r="OW1143" s="19"/>
      <c r="OX1143" s="19"/>
      <c r="OY1143" s="19"/>
      <c r="OZ1143" s="19"/>
      <c r="PA1143" s="19"/>
      <c r="PB1143" s="19"/>
      <c r="PC1143" s="19"/>
      <c r="PD1143" s="19"/>
      <c r="PE1143" s="19"/>
      <c r="PF1143" s="19"/>
      <c r="PG1143" s="19"/>
      <c r="PH1143" s="19"/>
      <c r="PI1143" s="19"/>
      <c r="PJ1143" s="19"/>
      <c r="PK1143" s="19"/>
      <c r="PL1143" s="19"/>
      <c r="PM1143" s="19"/>
      <c r="PN1143" s="19"/>
      <c r="PO1143" s="19"/>
      <c r="PP1143" s="19"/>
      <c r="PQ1143" s="19"/>
      <c r="PR1143" s="19"/>
      <c r="PS1143" s="19"/>
      <c r="PT1143" s="19"/>
      <c r="PU1143" s="19"/>
      <c r="PV1143" s="19"/>
      <c r="PW1143" s="19"/>
      <c r="PX1143" s="19"/>
      <c r="PY1143" s="19"/>
      <c r="PZ1143" s="19"/>
      <c r="QA1143" s="19"/>
      <c r="QB1143" s="19"/>
      <c r="QC1143" s="19"/>
      <c r="QD1143" s="19"/>
      <c r="QE1143" s="19"/>
      <c r="QF1143" s="19"/>
      <c r="QG1143" s="19"/>
      <c r="QH1143" s="19"/>
      <c r="QI1143" s="19"/>
      <c r="QJ1143" s="19"/>
      <c r="QK1143" s="19"/>
      <c r="QL1143" s="19"/>
      <c r="QM1143" s="19"/>
      <c r="QN1143" s="19"/>
      <c r="QO1143" s="19"/>
      <c r="QP1143" s="19"/>
      <c r="QQ1143" s="19"/>
      <c r="QR1143" s="19"/>
      <c r="QS1143" s="19"/>
      <c r="QT1143" s="19"/>
      <c r="QU1143" s="19"/>
      <c r="QV1143" s="19"/>
      <c r="QW1143" s="19"/>
      <c r="QX1143" s="19"/>
      <c r="QY1143" s="19"/>
      <c r="QZ1143" s="19"/>
      <c r="RA1143" s="19"/>
      <c r="RB1143" s="19"/>
      <c r="RC1143" s="19"/>
      <c r="RD1143" s="19"/>
      <c r="RE1143" s="19"/>
      <c r="RF1143" s="19"/>
      <c r="RG1143" s="19"/>
      <c r="RH1143" s="19"/>
      <c r="RI1143" s="19"/>
      <c r="RJ1143" s="19"/>
      <c r="RK1143" s="19"/>
      <c r="RL1143" s="19"/>
      <c r="RM1143" s="19"/>
      <c r="RN1143" s="19"/>
      <c r="RO1143" s="19"/>
      <c r="RP1143" s="19"/>
      <c r="RQ1143" s="19"/>
      <c r="RR1143" s="19"/>
      <c r="RS1143" s="19"/>
      <c r="RT1143" s="19"/>
      <c r="RU1143" s="19"/>
      <c r="RV1143" s="19"/>
      <c r="RW1143" s="19"/>
      <c r="RX1143" s="19"/>
      <c r="RY1143" s="19"/>
      <c r="RZ1143" s="19"/>
      <c r="SA1143" s="19"/>
      <c r="SB1143" s="19"/>
      <c r="SC1143" s="19"/>
      <c r="SD1143" s="19"/>
      <c r="SE1143" s="19"/>
      <c r="SF1143" s="19"/>
      <c r="SG1143" s="19"/>
      <c r="SH1143" s="19"/>
      <c r="SI1143" s="19"/>
      <c r="SJ1143" s="19"/>
      <c r="SK1143" s="19"/>
      <c r="SL1143" s="19"/>
      <c r="SM1143" s="19"/>
      <c r="SN1143" s="19"/>
      <c r="SO1143" s="19"/>
      <c r="SP1143" s="19"/>
      <c r="SQ1143" s="19"/>
      <c r="SR1143" s="19"/>
      <c r="SS1143" s="19"/>
      <c r="ST1143" s="19"/>
      <c r="SU1143" s="19"/>
      <c r="SV1143" s="19"/>
      <c r="SW1143" s="19"/>
      <c r="SX1143" s="19"/>
      <c r="SY1143" s="19"/>
      <c r="SZ1143" s="19"/>
      <c r="TA1143" s="19"/>
      <c r="TB1143" s="19"/>
      <c r="TC1143" s="19"/>
      <c r="TD1143" s="19"/>
      <c r="TE1143" s="19"/>
      <c r="TF1143" s="19"/>
      <c r="TG1143" s="19"/>
      <c r="TH1143" s="19"/>
      <c r="TI1143" s="19"/>
      <c r="TJ1143" s="19"/>
      <c r="TK1143" s="19"/>
      <c r="TL1143" s="19"/>
      <c r="TM1143" s="19"/>
      <c r="TN1143" s="19"/>
      <c r="TO1143" s="19"/>
      <c r="TP1143" s="19"/>
      <c r="TQ1143" s="19"/>
      <c r="TR1143" s="19"/>
      <c r="TS1143" s="19"/>
      <c r="TT1143" s="19"/>
      <c r="TU1143" s="19"/>
      <c r="TV1143" s="19"/>
      <c r="TW1143" s="19"/>
      <c r="TX1143" s="19"/>
      <c r="TY1143" s="19"/>
      <c r="TZ1143" s="19"/>
      <c r="UA1143" s="19"/>
      <c r="UB1143" s="19"/>
      <c r="UC1143" s="19"/>
      <c r="UD1143" s="19"/>
      <c r="UE1143" s="19"/>
      <c r="UF1143" s="19"/>
      <c r="UG1143" s="19"/>
      <c r="UH1143" s="19"/>
      <c r="UI1143" s="19"/>
      <c r="UJ1143" s="19"/>
      <c r="UK1143" s="19"/>
      <c r="UL1143" s="19"/>
      <c r="UM1143" s="19"/>
      <c r="UN1143" s="19"/>
      <c r="UO1143" s="19"/>
      <c r="UP1143" s="19"/>
      <c r="UQ1143" s="19"/>
      <c r="UR1143" s="19"/>
      <c r="US1143" s="19"/>
      <c r="UT1143" s="19"/>
      <c r="UU1143" s="19"/>
      <c r="UV1143" s="19"/>
      <c r="UW1143" s="19"/>
      <c r="UX1143" s="19"/>
      <c r="UY1143" s="19"/>
      <c r="UZ1143" s="19"/>
      <c r="VA1143" s="19"/>
      <c r="VB1143" s="19"/>
      <c r="VC1143" s="19"/>
      <c r="VD1143" s="19"/>
      <c r="VE1143" s="19"/>
      <c r="VF1143" s="19"/>
      <c r="VG1143" s="19"/>
      <c r="VH1143" s="19"/>
      <c r="VI1143" s="19"/>
      <c r="VJ1143" s="19"/>
      <c r="VK1143" s="19"/>
      <c r="VL1143" s="19"/>
      <c r="VM1143" s="19"/>
      <c r="VN1143" s="19"/>
      <c r="VO1143" s="19"/>
      <c r="VP1143" s="19"/>
      <c r="VQ1143" s="19"/>
      <c r="VR1143" s="19"/>
      <c r="VS1143" s="19"/>
      <c r="VT1143" s="19"/>
      <c r="VU1143" s="19"/>
      <c r="VV1143" s="19"/>
      <c r="VW1143" s="19"/>
      <c r="VX1143" s="19"/>
      <c r="VY1143" s="19"/>
      <c r="VZ1143" s="19"/>
      <c r="WA1143" s="19"/>
      <c r="WB1143" s="19"/>
      <c r="WC1143" s="19"/>
      <c r="WD1143" s="19"/>
      <c r="WE1143" s="19"/>
      <c r="WF1143" s="19"/>
      <c r="WG1143" s="19"/>
      <c r="WH1143" s="19"/>
      <c r="WI1143" s="19"/>
      <c r="WJ1143" s="19"/>
      <c r="WK1143" s="19"/>
      <c r="WL1143" s="19"/>
      <c r="WM1143" s="19"/>
      <c r="WN1143" s="19"/>
      <c r="WO1143" s="19"/>
      <c r="WP1143" s="19"/>
      <c r="WQ1143" s="19"/>
      <c r="WR1143" s="19"/>
      <c r="WS1143" s="19"/>
      <c r="WT1143" s="19"/>
      <c r="WU1143" s="19"/>
      <c r="WV1143" s="19"/>
    </row>
    <row r="1144" spans="1:620" s="20" customFormat="1" ht="39" customHeight="1" x14ac:dyDescent="0.2">
      <c r="A1144" s="43" t="s">
        <v>1479</v>
      </c>
      <c r="B1144" s="44"/>
      <c r="C1144" s="44"/>
      <c r="D1144" s="44"/>
      <c r="E1144" s="45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60" t="s">
        <v>382</v>
      </c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 t="s">
        <v>77</v>
      </c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/>
      <c r="AV1144" s="60"/>
      <c r="AW1144" s="60"/>
      <c r="AX1144" s="60"/>
      <c r="AY1144" s="84" t="s">
        <v>94</v>
      </c>
      <c r="AZ1144" s="84"/>
      <c r="BA1144" s="84"/>
      <c r="BB1144" s="84"/>
      <c r="BC1144" s="84"/>
      <c r="BD1144" s="84"/>
      <c r="BE1144" s="62" t="s">
        <v>95</v>
      </c>
      <c r="BF1144" s="62"/>
      <c r="BG1144" s="62"/>
      <c r="BH1144" s="62"/>
      <c r="BI1144" s="62"/>
      <c r="BJ1144" s="62"/>
      <c r="BK1144" s="62"/>
      <c r="BL1144" s="62"/>
      <c r="BM1144" s="62"/>
      <c r="BN1144" s="62">
        <v>24</v>
      </c>
      <c r="BO1144" s="62"/>
      <c r="BP1144" s="62"/>
      <c r="BQ1144" s="62"/>
      <c r="BR1144" s="62"/>
      <c r="BS1144" s="62"/>
      <c r="BT1144" s="62"/>
      <c r="BU1144" s="62"/>
      <c r="BV1144" s="62"/>
      <c r="BW1144" s="62"/>
      <c r="BX1144" s="62"/>
      <c r="BY1144" s="80">
        <v>71701000</v>
      </c>
      <c r="BZ1144" s="76"/>
      <c r="CA1144" s="76"/>
      <c r="CB1144" s="76"/>
      <c r="CC1144" s="76"/>
      <c r="CD1144" s="76"/>
      <c r="CE1144" s="62" t="s">
        <v>80</v>
      </c>
      <c r="CF1144" s="62"/>
      <c r="CG1144" s="62"/>
      <c r="CH1144" s="62"/>
      <c r="CI1144" s="62"/>
      <c r="CJ1144" s="62"/>
      <c r="CK1144" s="62"/>
      <c r="CL1144" s="62"/>
      <c r="CM1144" s="62"/>
      <c r="CN1144" s="61">
        <v>2591841.6</v>
      </c>
      <c r="CO1144" s="61"/>
      <c r="CP1144" s="61"/>
      <c r="CQ1144" s="61"/>
      <c r="CR1144" s="61"/>
      <c r="CS1144" s="61"/>
      <c r="CT1144" s="61"/>
      <c r="CU1144" s="61"/>
      <c r="CV1144" s="61"/>
      <c r="CW1144" s="61"/>
      <c r="CX1144" s="61"/>
      <c r="CY1144" s="61"/>
      <c r="CZ1144" s="61"/>
      <c r="DA1144" s="61"/>
      <c r="DB1144" s="59" t="s">
        <v>640</v>
      </c>
      <c r="DC1144" s="59"/>
      <c r="DD1144" s="59"/>
      <c r="DE1144" s="59"/>
      <c r="DF1144" s="59"/>
      <c r="DG1144" s="59"/>
      <c r="DH1144" s="59"/>
      <c r="DI1144" s="59"/>
      <c r="DJ1144" s="59"/>
      <c r="DK1144" s="59"/>
      <c r="DL1144" s="59"/>
      <c r="DM1144" s="59"/>
      <c r="DN1144" s="59"/>
      <c r="DO1144" s="59" t="s">
        <v>650</v>
      </c>
      <c r="DP1144" s="59"/>
      <c r="DQ1144" s="59"/>
      <c r="DR1144" s="59"/>
      <c r="DS1144" s="59"/>
      <c r="DT1144" s="59"/>
      <c r="DU1144" s="59"/>
      <c r="DV1144" s="59"/>
      <c r="DW1144" s="59"/>
      <c r="DX1144" s="59"/>
      <c r="DY1144" s="59"/>
      <c r="DZ1144" s="62" t="s">
        <v>102</v>
      </c>
      <c r="EA1144" s="62"/>
      <c r="EB1144" s="62"/>
      <c r="EC1144" s="62"/>
      <c r="ED1144" s="62"/>
      <c r="EE1144" s="62"/>
      <c r="EF1144" s="62"/>
      <c r="EG1144" s="62"/>
      <c r="EH1144" s="62"/>
      <c r="EI1144" s="62"/>
      <c r="EJ1144" s="62"/>
      <c r="EK1144" s="62"/>
      <c r="EL1144" s="62" t="s">
        <v>103</v>
      </c>
      <c r="EM1144" s="62"/>
      <c r="EN1144" s="62"/>
      <c r="EO1144" s="62"/>
      <c r="EP1144" s="62"/>
      <c r="EQ1144" s="62"/>
      <c r="ER1144" s="62"/>
      <c r="ES1144" s="62"/>
      <c r="ET1144" s="62"/>
      <c r="EU1144" s="62"/>
      <c r="EV1144" s="62"/>
      <c r="EW1144" s="62"/>
      <c r="EX1144" s="62"/>
      <c r="EY1144" s="143"/>
      <c r="EZ1144" s="143"/>
      <c r="FA1144" s="143"/>
      <c r="FB1144" s="143"/>
      <c r="FC1144" s="143"/>
      <c r="FD1144" s="143"/>
      <c r="FE1144" s="143"/>
      <c r="FF1144" s="143"/>
      <c r="FG1144" s="143"/>
      <c r="FH1144" s="143"/>
      <c r="FI1144" s="143"/>
      <c r="FJ1144" s="143"/>
      <c r="FK1144" s="143"/>
      <c r="FL1144" s="141"/>
      <c r="FM1144" s="141"/>
      <c r="FN1144" s="141"/>
      <c r="FO1144" s="141"/>
      <c r="FP1144" s="141"/>
      <c r="FQ1144" s="141"/>
      <c r="FR1144" s="141"/>
      <c r="FS1144" s="141"/>
      <c r="FT1144" s="141"/>
      <c r="FU1144" s="141"/>
      <c r="FV1144" s="141"/>
      <c r="FW1144" s="141"/>
      <c r="FX1144" s="141"/>
      <c r="FY1144" s="141"/>
      <c r="FZ1144" s="141"/>
      <c r="GA1144" s="141"/>
      <c r="GB1144" s="141"/>
      <c r="GC1144" s="141"/>
      <c r="GD1144" s="141"/>
      <c r="GE1144" s="141"/>
      <c r="GF1144" s="141"/>
      <c r="GG1144" s="141"/>
      <c r="GH1144" s="141"/>
      <c r="GI1144" s="141"/>
      <c r="GJ1144" s="141"/>
      <c r="GK1144" s="141"/>
      <c r="GL1144" s="141"/>
      <c r="GM1144" s="140"/>
      <c r="GN1144" s="140"/>
      <c r="GO1144" s="140"/>
      <c r="GP1144" s="140"/>
      <c r="GQ1144" s="140"/>
      <c r="GR1144" s="140"/>
      <c r="GS1144" s="141"/>
      <c r="GT1144" s="141"/>
      <c r="GU1144" s="141"/>
      <c r="GV1144" s="141"/>
      <c r="GW1144" s="141"/>
      <c r="GX1144" s="141"/>
      <c r="GY1144" s="141"/>
      <c r="GZ1144" s="141"/>
      <c r="HA1144" s="141"/>
      <c r="HB1144" s="142"/>
      <c r="HC1144" s="142"/>
      <c r="HD1144" s="142"/>
      <c r="HE1144" s="142"/>
      <c r="HF1144" s="142"/>
      <c r="HG1144" s="142"/>
      <c r="HH1144" s="142"/>
      <c r="HI1144" s="142"/>
      <c r="HJ1144" s="142"/>
      <c r="HK1144" s="142"/>
      <c r="HL1144" s="142"/>
      <c r="HM1144" s="143"/>
      <c r="HN1144" s="143"/>
      <c r="HO1144" s="143"/>
      <c r="HP1144" s="143"/>
      <c r="HQ1144" s="143"/>
      <c r="HR1144" s="143"/>
      <c r="HS1144" s="141"/>
      <c r="HT1144" s="141"/>
      <c r="HU1144" s="141"/>
      <c r="HV1144" s="141"/>
      <c r="HW1144" s="141"/>
      <c r="HX1144" s="141"/>
      <c r="HY1144" s="141"/>
      <c r="HZ1144" s="141"/>
      <c r="IA1144" s="141"/>
      <c r="IB1144" s="144"/>
      <c r="IC1144" s="144"/>
      <c r="ID1144" s="144"/>
      <c r="IE1144" s="144"/>
      <c r="IF1144" s="144"/>
      <c r="IG1144" s="144"/>
      <c r="IH1144" s="144"/>
      <c r="II1144" s="144"/>
      <c r="IJ1144" s="144"/>
      <c r="IK1144" s="144"/>
      <c r="IL1144" s="144"/>
      <c r="IM1144" s="144"/>
      <c r="IN1144" s="144"/>
      <c r="IO1144" s="144"/>
      <c r="IP1144" s="138"/>
      <c r="IQ1144" s="138"/>
      <c r="IR1144" s="138"/>
      <c r="IS1144" s="138"/>
      <c r="IT1144" s="138"/>
      <c r="IU1144" s="138"/>
      <c r="IV1144" s="138"/>
      <c r="IW1144" s="138"/>
      <c r="IX1144" s="138"/>
      <c r="IY1144" s="138"/>
      <c r="IZ1144" s="138"/>
      <c r="JA1144" s="138"/>
      <c r="JB1144" s="138"/>
      <c r="JC1144" s="138"/>
      <c r="JD1144" s="138"/>
      <c r="JE1144" s="138"/>
      <c r="JF1144" s="138"/>
      <c r="JG1144" s="138"/>
      <c r="JH1144" s="138"/>
      <c r="JI1144" s="138"/>
      <c r="JJ1144" s="138"/>
      <c r="JK1144" s="138"/>
      <c r="JL1144" s="138"/>
      <c r="JM1144" s="138"/>
      <c r="JN1144" s="139"/>
      <c r="JO1144" s="139"/>
      <c r="JP1144" s="139"/>
      <c r="JQ1144" s="139"/>
      <c r="JR1144" s="139"/>
      <c r="JS1144" s="139"/>
      <c r="JT1144" s="139"/>
      <c r="JU1144" s="139"/>
      <c r="JV1144" s="139"/>
      <c r="JW1144" s="139"/>
      <c r="JX1144" s="139"/>
      <c r="JY1144" s="139"/>
      <c r="JZ1144" s="139"/>
      <c r="KA1144" s="139"/>
      <c r="KB1144" s="139"/>
      <c r="KC1144" s="139"/>
      <c r="KD1144" s="139"/>
      <c r="KE1144" s="139"/>
      <c r="KF1144" s="139"/>
      <c r="KG1144" s="139"/>
      <c r="KH1144" s="139"/>
      <c r="KI1144" s="139"/>
      <c r="KJ1144" s="139"/>
      <c r="KK1144" s="139"/>
      <c r="KL1144" s="139"/>
      <c r="KM1144" s="139"/>
      <c r="KN1144" s="139"/>
      <c r="KO1144" s="139"/>
      <c r="KP1144" s="139"/>
      <c r="KQ1144" s="22"/>
      <c r="KR1144" s="23"/>
      <c r="KS1144" s="19"/>
      <c r="KT1144" s="19"/>
      <c r="KU1144" s="19"/>
      <c r="KV1144" s="19"/>
      <c r="KW1144" s="19"/>
      <c r="KX1144" s="19"/>
      <c r="KY1144" s="19"/>
      <c r="KZ1144" s="19"/>
      <c r="LA1144" s="19"/>
      <c r="LB1144" s="19"/>
      <c r="LC1144" s="19"/>
      <c r="LD1144" s="19"/>
      <c r="LE1144" s="19"/>
      <c r="LF1144" s="19"/>
      <c r="LG1144" s="19"/>
      <c r="LH1144" s="19"/>
      <c r="LI1144" s="19"/>
      <c r="LJ1144" s="19"/>
      <c r="LK1144" s="19"/>
      <c r="LL1144" s="19"/>
      <c r="LM1144" s="19"/>
      <c r="LN1144" s="19"/>
      <c r="LO1144" s="19"/>
      <c r="LP1144" s="19"/>
      <c r="LQ1144" s="19"/>
      <c r="LR1144" s="19"/>
      <c r="LS1144" s="19"/>
      <c r="LT1144" s="19"/>
      <c r="LU1144" s="19"/>
      <c r="LV1144" s="19"/>
      <c r="LW1144" s="19"/>
      <c r="LX1144" s="19"/>
      <c r="LY1144" s="19"/>
      <c r="LZ1144" s="19"/>
      <c r="MA1144" s="19"/>
      <c r="MB1144" s="19"/>
      <c r="MC1144" s="19"/>
      <c r="MD1144" s="19"/>
      <c r="ME1144" s="19"/>
      <c r="MF1144" s="19"/>
      <c r="MG1144" s="19"/>
      <c r="MH1144" s="19"/>
      <c r="MI1144" s="19"/>
      <c r="MJ1144" s="19"/>
      <c r="MK1144" s="19"/>
      <c r="ML1144" s="19"/>
      <c r="MM1144" s="19"/>
      <c r="MN1144" s="19"/>
      <c r="MO1144" s="19"/>
      <c r="MP1144" s="19"/>
      <c r="MQ1144" s="19"/>
      <c r="MR1144" s="19"/>
      <c r="MS1144" s="19"/>
      <c r="MT1144" s="19"/>
      <c r="MU1144" s="19"/>
      <c r="MV1144" s="19"/>
      <c r="MW1144" s="19"/>
      <c r="MX1144" s="19"/>
      <c r="MY1144" s="19"/>
      <c r="MZ1144" s="19"/>
      <c r="NA1144" s="19"/>
      <c r="NB1144" s="19"/>
      <c r="NC1144" s="19"/>
      <c r="ND1144" s="19"/>
      <c r="NE1144" s="19"/>
      <c r="NF1144" s="19"/>
      <c r="NG1144" s="19"/>
      <c r="NH1144" s="19"/>
      <c r="NI1144" s="19"/>
      <c r="NJ1144" s="19"/>
      <c r="NK1144" s="19"/>
      <c r="NL1144" s="19"/>
      <c r="NM1144" s="19"/>
      <c r="NN1144" s="19"/>
      <c r="NO1144" s="19"/>
      <c r="NP1144" s="19"/>
      <c r="NQ1144" s="19"/>
      <c r="NR1144" s="19"/>
      <c r="NS1144" s="19"/>
      <c r="NT1144" s="19"/>
      <c r="NU1144" s="19"/>
      <c r="NV1144" s="19"/>
      <c r="NW1144" s="19"/>
      <c r="NX1144" s="19"/>
      <c r="NY1144" s="19"/>
      <c r="NZ1144" s="19"/>
      <c r="OA1144" s="19"/>
      <c r="OB1144" s="19"/>
      <c r="OC1144" s="19"/>
      <c r="OD1144" s="19"/>
      <c r="OE1144" s="19"/>
      <c r="OF1144" s="19"/>
      <c r="OG1144" s="19"/>
      <c r="OH1144" s="19"/>
      <c r="OI1144" s="19"/>
      <c r="OJ1144" s="19"/>
      <c r="OK1144" s="19"/>
      <c r="OL1144" s="19"/>
      <c r="OM1144" s="19"/>
      <c r="ON1144" s="19"/>
      <c r="OO1144" s="19"/>
      <c r="OP1144" s="19"/>
      <c r="OQ1144" s="19"/>
      <c r="OR1144" s="19"/>
      <c r="OS1144" s="19"/>
      <c r="OT1144" s="19"/>
      <c r="OU1144" s="19"/>
      <c r="OV1144" s="19"/>
      <c r="OW1144" s="19"/>
      <c r="OX1144" s="19"/>
      <c r="OY1144" s="19"/>
      <c r="OZ1144" s="19"/>
      <c r="PA1144" s="19"/>
      <c r="PB1144" s="19"/>
      <c r="PC1144" s="19"/>
      <c r="PD1144" s="19"/>
      <c r="PE1144" s="19"/>
      <c r="PF1144" s="19"/>
      <c r="PG1144" s="19"/>
      <c r="PH1144" s="19"/>
      <c r="PI1144" s="19"/>
      <c r="PJ1144" s="19"/>
      <c r="PK1144" s="19"/>
      <c r="PL1144" s="19"/>
      <c r="PM1144" s="19"/>
      <c r="PN1144" s="19"/>
      <c r="PO1144" s="19"/>
      <c r="PP1144" s="19"/>
      <c r="PQ1144" s="19"/>
      <c r="PR1144" s="19"/>
      <c r="PS1144" s="19"/>
      <c r="PT1144" s="19"/>
      <c r="PU1144" s="19"/>
      <c r="PV1144" s="19"/>
      <c r="PW1144" s="19"/>
      <c r="PX1144" s="19"/>
      <c r="PY1144" s="19"/>
      <c r="PZ1144" s="19"/>
      <c r="QA1144" s="19"/>
      <c r="QB1144" s="19"/>
      <c r="QC1144" s="19"/>
      <c r="QD1144" s="19"/>
      <c r="QE1144" s="19"/>
      <c r="QF1144" s="19"/>
      <c r="QG1144" s="19"/>
      <c r="QH1144" s="19"/>
      <c r="QI1144" s="19"/>
      <c r="QJ1144" s="19"/>
      <c r="QK1144" s="19"/>
      <c r="QL1144" s="19"/>
      <c r="QM1144" s="19"/>
      <c r="QN1144" s="19"/>
      <c r="QO1144" s="19"/>
      <c r="QP1144" s="19"/>
      <c r="QQ1144" s="19"/>
      <c r="QR1144" s="19"/>
      <c r="QS1144" s="19"/>
      <c r="QT1144" s="19"/>
      <c r="QU1144" s="19"/>
      <c r="QV1144" s="19"/>
      <c r="QW1144" s="19"/>
      <c r="QX1144" s="19"/>
      <c r="QY1144" s="19"/>
      <c r="QZ1144" s="19"/>
      <c r="RA1144" s="19"/>
      <c r="RB1144" s="19"/>
      <c r="RC1144" s="19"/>
      <c r="RD1144" s="19"/>
      <c r="RE1144" s="19"/>
      <c r="RF1144" s="19"/>
      <c r="RG1144" s="19"/>
      <c r="RH1144" s="19"/>
      <c r="RI1144" s="19"/>
      <c r="RJ1144" s="19"/>
      <c r="RK1144" s="19"/>
      <c r="RL1144" s="19"/>
      <c r="RM1144" s="19"/>
      <c r="RN1144" s="19"/>
      <c r="RO1144" s="19"/>
      <c r="RP1144" s="19"/>
      <c r="RQ1144" s="19"/>
      <c r="RR1144" s="19"/>
      <c r="RS1144" s="19"/>
      <c r="RT1144" s="19"/>
      <c r="RU1144" s="19"/>
      <c r="RV1144" s="19"/>
      <c r="RW1144" s="19"/>
      <c r="RX1144" s="19"/>
      <c r="RY1144" s="19"/>
      <c r="RZ1144" s="19"/>
      <c r="SA1144" s="19"/>
      <c r="SB1144" s="19"/>
      <c r="SC1144" s="19"/>
      <c r="SD1144" s="19"/>
      <c r="SE1144" s="19"/>
      <c r="SF1144" s="19"/>
      <c r="SG1144" s="19"/>
      <c r="SH1144" s="19"/>
      <c r="SI1144" s="19"/>
      <c r="SJ1144" s="19"/>
      <c r="SK1144" s="19"/>
      <c r="SL1144" s="19"/>
      <c r="SM1144" s="19"/>
      <c r="SN1144" s="19"/>
      <c r="SO1144" s="19"/>
      <c r="SP1144" s="19"/>
      <c r="SQ1144" s="19"/>
      <c r="SR1144" s="19"/>
      <c r="SS1144" s="19"/>
      <c r="ST1144" s="19"/>
      <c r="SU1144" s="19"/>
      <c r="SV1144" s="19"/>
      <c r="SW1144" s="19"/>
      <c r="SX1144" s="19"/>
      <c r="SY1144" s="19"/>
      <c r="SZ1144" s="19"/>
      <c r="TA1144" s="19"/>
      <c r="TB1144" s="19"/>
      <c r="TC1144" s="19"/>
      <c r="TD1144" s="19"/>
      <c r="TE1144" s="19"/>
      <c r="TF1144" s="19"/>
      <c r="TG1144" s="19"/>
      <c r="TH1144" s="19"/>
      <c r="TI1144" s="19"/>
      <c r="TJ1144" s="19"/>
      <c r="TK1144" s="19"/>
      <c r="TL1144" s="19"/>
      <c r="TM1144" s="19"/>
      <c r="TN1144" s="19"/>
      <c r="TO1144" s="19"/>
      <c r="TP1144" s="19"/>
      <c r="TQ1144" s="19"/>
      <c r="TR1144" s="19"/>
      <c r="TS1144" s="19"/>
      <c r="TT1144" s="19"/>
      <c r="TU1144" s="19"/>
      <c r="TV1144" s="19"/>
      <c r="TW1144" s="19"/>
      <c r="TX1144" s="19"/>
      <c r="TY1144" s="19"/>
      <c r="TZ1144" s="19"/>
      <c r="UA1144" s="19"/>
      <c r="UB1144" s="19"/>
      <c r="UC1144" s="19"/>
      <c r="UD1144" s="19"/>
      <c r="UE1144" s="19"/>
      <c r="UF1144" s="19"/>
      <c r="UG1144" s="19"/>
      <c r="UH1144" s="19"/>
      <c r="UI1144" s="19"/>
      <c r="UJ1144" s="19"/>
      <c r="UK1144" s="19"/>
      <c r="UL1144" s="19"/>
      <c r="UM1144" s="19"/>
      <c r="UN1144" s="19"/>
      <c r="UO1144" s="19"/>
      <c r="UP1144" s="19"/>
      <c r="UQ1144" s="19"/>
      <c r="UR1144" s="19"/>
      <c r="US1144" s="19"/>
      <c r="UT1144" s="19"/>
      <c r="UU1144" s="19"/>
      <c r="UV1144" s="19"/>
      <c r="UW1144" s="19"/>
      <c r="UX1144" s="19"/>
      <c r="UY1144" s="19"/>
      <c r="UZ1144" s="19"/>
      <c r="VA1144" s="19"/>
      <c r="VB1144" s="19"/>
      <c r="VC1144" s="19"/>
      <c r="VD1144" s="19"/>
      <c r="VE1144" s="19"/>
      <c r="VF1144" s="19"/>
      <c r="VG1144" s="19"/>
      <c r="VH1144" s="19"/>
      <c r="VI1144" s="19"/>
      <c r="VJ1144" s="19"/>
      <c r="VK1144" s="19"/>
      <c r="VL1144" s="19"/>
      <c r="VM1144" s="19"/>
      <c r="VN1144" s="19"/>
      <c r="VO1144" s="19"/>
      <c r="VP1144" s="19"/>
      <c r="VQ1144" s="19"/>
      <c r="VR1144" s="19"/>
      <c r="VS1144" s="19"/>
      <c r="VT1144" s="19"/>
      <c r="VU1144" s="19"/>
      <c r="VV1144" s="19"/>
      <c r="VW1144" s="19"/>
      <c r="VX1144" s="19"/>
      <c r="VY1144" s="19"/>
      <c r="VZ1144" s="19"/>
      <c r="WA1144" s="19"/>
      <c r="WB1144" s="19"/>
      <c r="WC1144" s="19"/>
      <c r="WD1144" s="19"/>
      <c r="WE1144" s="19"/>
      <c r="WF1144" s="19"/>
      <c r="WG1144" s="19"/>
      <c r="WH1144" s="19"/>
      <c r="WI1144" s="19"/>
      <c r="WJ1144" s="19"/>
      <c r="WK1144" s="19"/>
      <c r="WL1144" s="19"/>
      <c r="WM1144" s="19"/>
      <c r="WN1144" s="19"/>
      <c r="WO1144" s="19"/>
      <c r="WP1144" s="19"/>
      <c r="WQ1144" s="19"/>
      <c r="WR1144" s="19"/>
      <c r="WS1144" s="19"/>
      <c r="WT1144" s="19"/>
      <c r="WU1144" s="19"/>
      <c r="WV1144" s="19"/>
    </row>
    <row r="1145" spans="1:620" s="20" customFormat="1" ht="39.75" customHeight="1" x14ac:dyDescent="0.2">
      <c r="A1145" s="43" t="s">
        <v>1480</v>
      </c>
      <c r="B1145" s="44"/>
      <c r="C1145" s="44"/>
      <c r="D1145" s="44"/>
      <c r="E1145" s="45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60" t="s">
        <v>384</v>
      </c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 t="s">
        <v>77</v>
      </c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/>
      <c r="AV1145" s="60"/>
      <c r="AW1145" s="60"/>
      <c r="AX1145" s="60"/>
      <c r="AY1145" s="84" t="s">
        <v>94</v>
      </c>
      <c r="AZ1145" s="84"/>
      <c r="BA1145" s="84"/>
      <c r="BB1145" s="84"/>
      <c r="BC1145" s="84"/>
      <c r="BD1145" s="84"/>
      <c r="BE1145" s="62" t="s">
        <v>95</v>
      </c>
      <c r="BF1145" s="62"/>
      <c r="BG1145" s="62"/>
      <c r="BH1145" s="62"/>
      <c r="BI1145" s="62"/>
      <c r="BJ1145" s="62"/>
      <c r="BK1145" s="62"/>
      <c r="BL1145" s="62"/>
      <c r="BM1145" s="62"/>
      <c r="BN1145" s="62">
        <v>1483</v>
      </c>
      <c r="BO1145" s="62"/>
      <c r="BP1145" s="62"/>
      <c r="BQ1145" s="62"/>
      <c r="BR1145" s="62"/>
      <c r="BS1145" s="62"/>
      <c r="BT1145" s="62"/>
      <c r="BU1145" s="62"/>
      <c r="BV1145" s="62"/>
      <c r="BW1145" s="62"/>
      <c r="BX1145" s="62"/>
      <c r="BY1145" s="80">
        <v>71701000</v>
      </c>
      <c r="BZ1145" s="76"/>
      <c r="CA1145" s="76"/>
      <c r="CB1145" s="76"/>
      <c r="CC1145" s="76"/>
      <c r="CD1145" s="76"/>
      <c r="CE1145" s="62" t="s">
        <v>80</v>
      </c>
      <c r="CF1145" s="62"/>
      <c r="CG1145" s="62"/>
      <c r="CH1145" s="62"/>
      <c r="CI1145" s="62"/>
      <c r="CJ1145" s="62"/>
      <c r="CK1145" s="62"/>
      <c r="CL1145" s="62"/>
      <c r="CM1145" s="62"/>
      <c r="CN1145" s="61">
        <v>8001860.5920000002</v>
      </c>
      <c r="CO1145" s="61"/>
      <c r="CP1145" s="61"/>
      <c r="CQ1145" s="61"/>
      <c r="CR1145" s="61"/>
      <c r="CS1145" s="61"/>
      <c r="CT1145" s="61"/>
      <c r="CU1145" s="61"/>
      <c r="CV1145" s="61"/>
      <c r="CW1145" s="61"/>
      <c r="CX1145" s="61"/>
      <c r="CY1145" s="61"/>
      <c r="CZ1145" s="61"/>
      <c r="DA1145" s="61"/>
      <c r="DB1145" s="59" t="s">
        <v>640</v>
      </c>
      <c r="DC1145" s="59"/>
      <c r="DD1145" s="59"/>
      <c r="DE1145" s="59"/>
      <c r="DF1145" s="59"/>
      <c r="DG1145" s="59"/>
      <c r="DH1145" s="59"/>
      <c r="DI1145" s="59"/>
      <c r="DJ1145" s="59"/>
      <c r="DK1145" s="59"/>
      <c r="DL1145" s="59"/>
      <c r="DM1145" s="59"/>
      <c r="DN1145" s="59"/>
      <c r="DO1145" s="59" t="s">
        <v>650</v>
      </c>
      <c r="DP1145" s="59"/>
      <c r="DQ1145" s="59"/>
      <c r="DR1145" s="59"/>
      <c r="DS1145" s="59"/>
      <c r="DT1145" s="59"/>
      <c r="DU1145" s="59"/>
      <c r="DV1145" s="59"/>
      <c r="DW1145" s="59"/>
      <c r="DX1145" s="59"/>
      <c r="DY1145" s="59"/>
      <c r="DZ1145" s="62" t="s">
        <v>102</v>
      </c>
      <c r="EA1145" s="62"/>
      <c r="EB1145" s="62"/>
      <c r="EC1145" s="62"/>
      <c r="ED1145" s="62"/>
      <c r="EE1145" s="62"/>
      <c r="EF1145" s="62"/>
      <c r="EG1145" s="62"/>
      <c r="EH1145" s="62"/>
      <c r="EI1145" s="62"/>
      <c r="EJ1145" s="62"/>
      <c r="EK1145" s="62"/>
      <c r="EL1145" s="62" t="s">
        <v>103</v>
      </c>
      <c r="EM1145" s="62"/>
      <c r="EN1145" s="62"/>
      <c r="EO1145" s="62"/>
      <c r="EP1145" s="62"/>
      <c r="EQ1145" s="62"/>
      <c r="ER1145" s="62"/>
      <c r="ES1145" s="62"/>
      <c r="ET1145" s="62"/>
      <c r="EU1145" s="62"/>
      <c r="EV1145" s="62"/>
      <c r="EW1145" s="62"/>
      <c r="EX1145" s="62"/>
      <c r="EY1145" s="143"/>
      <c r="EZ1145" s="143"/>
      <c r="FA1145" s="143"/>
      <c r="FB1145" s="143"/>
      <c r="FC1145" s="143"/>
      <c r="FD1145" s="143"/>
      <c r="FE1145" s="143"/>
      <c r="FF1145" s="143"/>
      <c r="FG1145" s="143"/>
      <c r="FH1145" s="143"/>
      <c r="FI1145" s="143"/>
      <c r="FJ1145" s="143"/>
      <c r="FK1145" s="143"/>
      <c r="FL1145" s="141"/>
      <c r="FM1145" s="141"/>
      <c r="FN1145" s="141"/>
      <c r="FO1145" s="141"/>
      <c r="FP1145" s="141"/>
      <c r="FQ1145" s="141"/>
      <c r="FR1145" s="141"/>
      <c r="FS1145" s="141"/>
      <c r="FT1145" s="141"/>
      <c r="FU1145" s="141"/>
      <c r="FV1145" s="141"/>
      <c r="FW1145" s="141"/>
      <c r="FX1145" s="141"/>
      <c r="FY1145" s="141"/>
      <c r="FZ1145" s="141"/>
      <c r="GA1145" s="141"/>
      <c r="GB1145" s="141"/>
      <c r="GC1145" s="141"/>
      <c r="GD1145" s="141"/>
      <c r="GE1145" s="141"/>
      <c r="GF1145" s="141"/>
      <c r="GG1145" s="141"/>
      <c r="GH1145" s="141"/>
      <c r="GI1145" s="141"/>
      <c r="GJ1145" s="141"/>
      <c r="GK1145" s="141"/>
      <c r="GL1145" s="141"/>
      <c r="GM1145" s="140"/>
      <c r="GN1145" s="140"/>
      <c r="GO1145" s="140"/>
      <c r="GP1145" s="140"/>
      <c r="GQ1145" s="140"/>
      <c r="GR1145" s="140"/>
      <c r="GS1145" s="141"/>
      <c r="GT1145" s="141"/>
      <c r="GU1145" s="141"/>
      <c r="GV1145" s="141"/>
      <c r="GW1145" s="141"/>
      <c r="GX1145" s="141"/>
      <c r="GY1145" s="141"/>
      <c r="GZ1145" s="141"/>
      <c r="HA1145" s="141"/>
      <c r="HB1145" s="142"/>
      <c r="HC1145" s="142"/>
      <c r="HD1145" s="142"/>
      <c r="HE1145" s="142"/>
      <c r="HF1145" s="142"/>
      <c r="HG1145" s="142"/>
      <c r="HH1145" s="142"/>
      <c r="HI1145" s="142"/>
      <c r="HJ1145" s="142"/>
      <c r="HK1145" s="142"/>
      <c r="HL1145" s="142"/>
      <c r="HM1145" s="143"/>
      <c r="HN1145" s="143"/>
      <c r="HO1145" s="143"/>
      <c r="HP1145" s="143"/>
      <c r="HQ1145" s="143"/>
      <c r="HR1145" s="143"/>
      <c r="HS1145" s="141"/>
      <c r="HT1145" s="141"/>
      <c r="HU1145" s="141"/>
      <c r="HV1145" s="141"/>
      <c r="HW1145" s="141"/>
      <c r="HX1145" s="141"/>
      <c r="HY1145" s="141"/>
      <c r="HZ1145" s="141"/>
      <c r="IA1145" s="141"/>
      <c r="IB1145" s="144"/>
      <c r="IC1145" s="144"/>
      <c r="ID1145" s="144"/>
      <c r="IE1145" s="144"/>
      <c r="IF1145" s="144"/>
      <c r="IG1145" s="144"/>
      <c r="IH1145" s="144"/>
      <c r="II1145" s="144"/>
      <c r="IJ1145" s="144"/>
      <c r="IK1145" s="144"/>
      <c r="IL1145" s="144"/>
      <c r="IM1145" s="144"/>
      <c r="IN1145" s="144"/>
      <c r="IO1145" s="144"/>
      <c r="IP1145" s="138"/>
      <c r="IQ1145" s="138"/>
      <c r="IR1145" s="138"/>
      <c r="IS1145" s="138"/>
      <c r="IT1145" s="138"/>
      <c r="IU1145" s="138"/>
      <c r="IV1145" s="138"/>
      <c r="IW1145" s="138"/>
      <c r="IX1145" s="138"/>
      <c r="IY1145" s="138"/>
      <c r="IZ1145" s="138"/>
      <c r="JA1145" s="138"/>
      <c r="JB1145" s="138"/>
      <c r="JC1145" s="138"/>
      <c r="JD1145" s="138"/>
      <c r="JE1145" s="138"/>
      <c r="JF1145" s="138"/>
      <c r="JG1145" s="138"/>
      <c r="JH1145" s="138"/>
      <c r="JI1145" s="138"/>
      <c r="JJ1145" s="138"/>
      <c r="JK1145" s="138"/>
      <c r="JL1145" s="138"/>
      <c r="JM1145" s="138"/>
      <c r="JN1145" s="139"/>
      <c r="JO1145" s="139"/>
      <c r="JP1145" s="139"/>
      <c r="JQ1145" s="139"/>
      <c r="JR1145" s="139"/>
      <c r="JS1145" s="139"/>
      <c r="JT1145" s="139"/>
      <c r="JU1145" s="139"/>
      <c r="JV1145" s="139"/>
      <c r="JW1145" s="139"/>
      <c r="JX1145" s="139"/>
      <c r="JY1145" s="139"/>
      <c r="JZ1145" s="139"/>
      <c r="KA1145" s="139"/>
      <c r="KB1145" s="139"/>
      <c r="KC1145" s="139"/>
      <c r="KD1145" s="139"/>
      <c r="KE1145" s="139"/>
      <c r="KF1145" s="139"/>
      <c r="KG1145" s="139"/>
      <c r="KH1145" s="139"/>
      <c r="KI1145" s="139"/>
      <c r="KJ1145" s="139"/>
      <c r="KK1145" s="139"/>
      <c r="KL1145" s="139"/>
      <c r="KM1145" s="139"/>
      <c r="KN1145" s="139"/>
      <c r="KO1145" s="139"/>
      <c r="KP1145" s="139"/>
      <c r="KQ1145" s="22"/>
      <c r="KR1145" s="23"/>
      <c r="KS1145" s="19"/>
      <c r="KT1145" s="19"/>
      <c r="KU1145" s="19"/>
      <c r="KV1145" s="19"/>
      <c r="KW1145" s="19"/>
      <c r="KX1145" s="19"/>
      <c r="KY1145" s="19"/>
      <c r="KZ1145" s="19"/>
      <c r="LA1145" s="19"/>
      <c r="LB1145" s="19"/>
      <c r="LC1145" s="19"/>
      <c r="LD1145" s="19"/>
      <c r="LE1145" s="19"/>
      <c r="LF1145" s="19"/>
      <c r="LG1145" s="19"/>
      <c r="LH1145" s="19"/>
      <c r="LI1145" s="19"/>
      <c r="LJ1145" s="19"/>
      <c r="LK1145" s="19"/>
      <c r="LL1145" s="19"/>
      <c r="LM1145" s="19"/>
      <c r="LN1145" s="19"/>
      <c r="LO1145" s="19"/>
      <c r="LP1145" s="19"/>
      <c r="LQ1145" s="19"/>
      <c r="LR1145" s="19"/>
      <c r="LS1145" s="19"/>
      <c r="LT1145" s="19"/>
      <c r="LU1145" s="19"/>
      <c r="LV1145" s="19"/>
      <c r="LW1145" s="19"/>
      <c r="LX1145" s="19"/>
      <c r="LY1145" s="19"/>
      <c r="LZ1145" s="19"/>
      <c r="MA1145" s="19"/>
      <c r="MB1145" s="19"/>
      <c r="MC1145" s="19"/>
      <c r="MD1145" s="19"/>
      <c r="ME1145" s="19"/>
      <c r="MF1145" s="19"/>
      <c r="MG1145" s="19"/>
      <c r="MH1145" s="19"/>
      <c r="MI1145" s="19"/>
      <c r="MJ1145" s="19"/>
      <c r="MK1145" s="19"/>
      <c r="ML1145" s="19"/>
      <c r="MM1145" s="19"/>
      <c r="MN1145" s="19"/>
      <c r="MO1145" s="19"/>
      <c r="MP1145" s="19"/>
      <c r="MQ1145" s="19"/>
      <c r="MR1145" s="19"/>
      <c r="MS1145" s="19"/>
      <c r="MT1145" s="19"/>
      <c r="MU1145" s="19"/>
      <c r="MV1145" s="19"/>
      <c r="MW1145" s="19"/>
      <c r="MX1145" s="19"/>
      <c r="MY1145" s="19"/>
      <c r="MZ1145" s="19"/>
      <c r="NA1145" s="19"/>
      <c r="NB1145" s="19"/>
      <c r="NC1145" s="19"/>
      <c r="ND1145" s="19"/>
      <c r="NE1145" s="19"/>
      <c r="NF1145" s="19"/>
      <c r="NG1145" s="19"/>
      <c r="NH1145" s="19"/>
      <c r="NI1145" s="19"/>
      <c r="NJ1145" s="19"/>
      <c r="NK1145" s="19"/>
      <c r="NL1145" s="19"/>
      <c r="NM1145" s="19"/>
      <c r="NN1145" s="19"/>
      <c r="NO1145" s="19"/>
      <c r="NP1145" s="19"/>
      <c r="NQ1145" s="19"/>
      <c r="NR1145" s="19"/>
      <c r="NS1145" s="19"/>
      <c r="NT1145" s="19"/>
      <c r="NU1145" s="19"/>
      <c r="NV1145" s="19"/>
      <c r="NW1145" s="19"/>
      <c r="NX1145" s="19"/>
      <c r="NY1145" s="19"/>
      <c r="NZ1145" s="19"/>
      <c r="OA1145" s="19"/>
      <c r="OB1145" s="19"/>
      <c r="OC1145" s="19"/>
      <c r="OD1145" s="19"/>
      <c r="OE1145" s="19"/>
      <c r="OF1145" s="19"/>
      <c r="OG1145" s="19"/>
      <c r="OH1145" s="19"/>
      <c r="OI1145" s="19"/>
      <c r="OJ1145" s="19"/>
      <c r="OK1145" s="19"/>
      <c r="OL1145" s="19"/>
      <c r="OM1145" s="19"/>
      <c r="ON1145" s="19"/>
      <c r="OO1145" s="19"/>
      <c r="OP1145" s="19"/>
      <c r="OQ1145" s="19"/>
      <c r="OR1145" s="19"/>
      <c r="OS1145" s="19"/>
      <c r="OT1145" s="19"/>
      <c r="OU1145" s="19"/>
      <c r="OV1145" s="19"/>
      <c r="OW1145" s="19"/>
      <c r="OX1145" s="19"/>
      <c r="OY1145" s="19"/>
      <c r="OZ1145" s="19"/>
      <c r="PA1145" s="19"/>
      <c r="PB1145" s="19"/>
      <c r="PC1145" s="19"/>
      <c r="PD1145" s="19"/>
      <c r="PE1145" s="19"/>
      <c r="PF1145" s="19"/>
      <c r="PG1145" s="19"/>
      <c r="PH1145" s="19"/>
      <c r="PI1145" s="19"/>
      <c r="PJ1145" s="19"/>
      <c r="PK1145" s="19"/>
      <c r="PL1145" s="19"/>
      <c r="PM1145" s="19"/>
      <c r="PN1145" s="19"/>
      <c r="PO1145" s="19"/>
      <c r="PP1145" s="19"/>
      <c r="PQ1145" s="19"/>
      <c r="PR1145" s="19"/>
      <c r="PS1145" s="19"/>
      <c r="PT1145" s="19"/>
      <c r="PU1145" s="19"/>
      <c r="PV1145" s="19"/>
      <c r="PW1145" s="19"/>
      <c r="PX1145" s="19"/>
      <c r="PY1145" s="19"/>
      <c r="PZ1145" s="19"/>
      <c r="QA1145" s="19"/>
      <c r="QB1145" s="19"/>
      <c r="QC1145" s="19"/>
      <c r="QD1145" s="19"/>
      <c r="QE1145" s="19"/>
      <c r="QF1145" s="19"/>
      <c r="QG1145" s="19"/>
      <c r="QH1145" s="19"/>
      <c r="QI1145" s="19"/>
      <c r="QJ1145" s="19"/>
      <c r="QK1145" s="19"/>
      <c r="QL1145" s="19"/>
      <c r="QM1145" s="19"/>
      <c r="QN1145" s="19"/>
      <c r="QO1145" s="19"/>
      <c r="QP1145" s="19"/>
      <c r="QQ1145" s="19"/>
      <c r="QR1145" s="19"/>
      <c r="QS1145" s="19"/>
      <c r="QT1145" s="19"/>
      <c r="QU1145" s="19"/>
      <c r="QV1145" s="19"/>
      <c r="QW1145" s="19"/>
      <c r="QX1145" s="19"/>
      <c r="QY1145" s="19"/>
      <c r="QZ1145" s="19"/>
      <c r="RA1145" s="19"/>
      <c r="RB1145" s="19"/>
      <c r="RC1145" s="19"/>
      <c r="RD1145" s="19"/>
      <c r="RE1145" s="19"/>
      <c r="RF1145" s="19"/>
      <c r="RG1145" s="19"/>
      <c r="RH1145" s="19"/>
      <c r="RI1145" s="19"/>
      <c r="RJ1145" s="19"/>
      <c r="RK1145" s="19"/>
      <c r="RL1145" s="19"/>
      <c r="RM1145" s="19"/>
      <c r="RN1145" s="19"/>
      <c r="RO1145" s="19"/>
      <c r="RP1145" s="19"/>
      <c r="RQ1145" s="19"/>
      <c r="RR1145" s="19"/>
      <c r="RS1145" s="19"/>
      <c r="RT1145" s="19"/>
      <c r="RU1145" s="19"/>
      <c r="RV1145" s="19"/>
      <c r="RW1145" s="19"/>
      <c r="RX1145" s="19"/>
      <c r="RY1145" s="19"/>
      <c r="RZ1145" s="19"/>
      <c r="SA1145" s="19"/>
      <c r="SB1145" s="19"/>
      <c r="SC1145" s="19"/>
      <c r="SD1145" s="19"/>
      <c r="SE1145" s="19"/>
      <c r="SF1145" s="19"/>
      <c r="SG1145" s="19"/>
      <c r="SH1145" s="19"/>
      <c r="SI1145" s="19"/>
      <c r="SJ1145" s="19"/>
      <c r="SK1145" s="19"/>
      <c r="SL1145" s="19"/>
      <c r="SM1145" s="19"/>
      <c r="SN1145" s="19"/>
      <c r="SO1145" s="19"/>
      <c r="SP1145" s="19"/>
      <c r="SQ1145" s="19"/>
      <c r="SR1145" s="19"/>
      <c r="SS1145" s="19"/>
      <c r="ST1145" s="19"/>
      <c r="SU1145" s="19"/>
      <c r="SV1145" s="19"/>
      <c r="SW1145" s="19"/>
      <c r="SX1145" s="19"/>
      <c r="SY1145" s="19"/>
      <c r="SZ1145" s="19"/>
      <c r="TA1145" s="19"/>
      <c r="TB1145" s="19"/>
      <c r="TC1145" s="19"/>
      <c r="TD1145" s="19"/>
      <c r="TE1145" s="19"/>
      <c r="TF1145" s="19"/>
      <c r="TG1145" s="19"/>
      <c r="TH1145" s="19"/>
      <c r="TI1145" s="19"/>
      <c r="TJ1145" s="19"/>
      <c r="TK1145" s="19"/>
      <c r="TL1145" s="19"/>
      <c r="TM1145" s="19"/>
      <c r="TN1145" s="19"/>
      <c r="TO1145" s="19"/>
      <c r="TP1145" s="19"/>
      <c r="TQ1145" s="19"/>
      <c r="TR1145" s="19"/>
      <c r="TS1145" s="19"/>
      <c r="TT1145" s="19"/>
      <c r="TU1145" s="19"/>
      <c r="TV1145" s="19"/>
      <c r="TW1145" s="19"/>
      <c r="TX1145" s="19"/>
      <c r="TY1145" s="19"/>
      <c r="TZ1145" s="19"/>
      <c r="UA1145" s="19"/>
      <c r="UB1145" s="19"/>
      <c r="UC1145" s="19"/>
      <c r="UD1145" s="19"/>
      <c r="UE1145" s="19"/>
      <c r="UF1145" s="19"/>
      <c r="UG1145" s="19"/>
      <c r="UH1145" s="19"/>
      <c r="UI1145" s="19"/>
      <c r="UJ1145" s="19"/>
      <c r="UK1145" s="19"/>
      <c r="UL1145" s="19"/>
      <c r="UM1145" s="19"/>
      <c r="UN1145" s="19"/>
      <c r="UO1145" s="19"/>
      <c r="UP1145" s="19"/>
      <c r="UQ1145" s="19"/>
      <c r="UR1145" s="19"/>
      <c r="US1145" s="19"/>
      <c r="UT1145" s="19"/>
      <c r="UU1145" s="19"/>
      <c r="UV1145" s="19"/>
      <c r="UW1145" s="19"/>
      <c r="UX1145" s="19"/>
      <c r="UY1145" s="19"/>
      <c r="UZ1145" s="19"/>
      <c r="VA1145" s="19"/>
      <c r="VB1145" s="19"/>
      <c r="VC1145" s="19"/>
      <c r="VD1145" s="19"/>
      <c r="VE1145" s="19"/>
      <c r="VF1145" s="19"/>
      <c r="VG1145" s="19"/>
      <c r="VH1145" s="19"/>
      <c r="VI1145" s="19"/>
      <c r="VJ1145" s="19"/>
      <c r="VK1145" s="19"/>
      <c r="VL1145" s="19"/>
      <c r="VM1145" s="19"/>
      <c r="VN1145" s="19"/>
      <c r="VO1145" s="19"/>
      <c r="VP1145" s="19"/>
      <c r="VQ1145" s="19"/>
      <c r="VR1145" s="19"/>
      <c r="VS1145" s="19"/>
      <c r="VT1145" s="19"/>
      <c r="VU1145" s="19"/>
      <c r="VV1145" s="19"/>
      <c r="VW1145" s="19"/>
      <c r="VX1145" s="19"/>
      <c r="VY1145" s="19"/>
      <c r="VZ1145" s="19"/>
      <c r="WA1145" s="19"/>
      <c r="WB1145" s="19"/>
      <c r="WC1145" s="19"/>
      <c r="WD1145" s="19"/>
      <c r="WE1145" s="19"/>
      <c r="WF1145" s="19"/>
      <c r="WG1145" s="19"/>
      <c r="WH1145" s="19"/>
      <c r="WI1145" s="19"/>
      <c r="WJ1145" s="19"/>
      <c r="WK1145" s="19"/>
      <c r="WL1145" s="19"/>
      <c r="WM1145" s="19"/>
      <c r="WN1145" s="19"/>
      <c r="WO1145" s="19"/>
      <c r="WP1145" s="19"/>
      <c r="WQ1145" s="19"/>
      <c r="WR1145" s="19"/>
      <c r="WS1145" s="19"/>
      <c r="WT1145" s="19"/>
      <c r="WU1145" s="19"/>
      <c r="WV1145" s="19"/>
    </row>
    <row r="1146" spans="1:620" s="20" customFormat="1" ht="39.75" customHeight="1" x14ac:dyDescent="0.2">
      <c r="A1146" s="43" t="s">
        <v>1482</v>
      </c>
      <c r="B1146" s="44"/>
      <c r="C1146" s="44"/>
      <c r="D1146" s="44"/>
      <c r="E1146" s="45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60" t="s">
        <v>386</v>
      </c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 t="s">
        <v>77</v>
      </c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/>
      <c r="AU1146" s="60"/>
      <c r="AV1146" s="60"/>
      <c r="AW1146" s="60"/>
      <c r="AX1146" s="60"/>
      <c r="AY1146" s="84" t="s">
        <v>78</v>
      </c>
      <c r="AZ1146" s="84"/>
      <c r="BA1146" s="84"/>
      <c r="BB1146" s="84"/>
      <c r="BC1146" s="84"/>
      <c r="BD1146" s="84"/>
      <c r="BE1146" s="62" t="s">
        <v>79</v>
      </c>
      <c r="BF1146" s="62"/>
      <c r="BG1146" s="62"/>
      <c r="BH1146" s="62"/>
      <c r="BI1146" s="62"/>
      <c r="BJ1146" s="62"/>
      <c r="BK1146" s="62"/>
      <c r="BL1146" s="62"/>
      <c r="BM1146" s="62"/>
      <c r="BN1146" s="62">
        <v>189</v>
      </c>
      <c r="BO1146" s="62"/>
      <c r="BP1146" s="62"/>
      <c r="BQ1146" s="62"/>
      <c r="BR1146" s="62"/>
      <c r="BS1146" s="62"/>
      <c r="BT1146" s="62"/>
      <c r="BU1146" s="62"/>
      <c r="BV1146" s="62"/>
      <c r="BW1146" s="62"/>
      <c r="BX1146" s="62"/>
      <c r="BY1146" s="80">
        <v>71701000</v>
      </c>
      <c r="BZ1146" s="76"/>
      <c r="CA1146" s="76"/>
      <c r="CB1146" s="76"/>
      <c r="CC1146" s="76"/>
      <c r="CD1146" s="76"/>
      <c r="CE1146" s="62" t="s">
        <v>80</v>
      </c>
      <c r="CF1146" s="62"/>
      <c r="CG1146" s="62"/>
      <c r="CH1146" s="62"/>
      <c r="CI1146" s="62"/>
      <c r="CJ1146" s="62"/>
      <c r="CK1146" s="62"/>
      <c r="CL1146" s="62"/>
      <c r="CM1146" s="62"/>
      <c r="CN1146" s="61">
        <v>1171707.108</v>
      </c>
      <c r="CO1146" s="61"/>
      <c r="CP1146" s="61"/>
      <c r="CQ1146" s="61"/>
      <c r="CR1146" s="61"/>
      <c r="CS1146" s="61"/>
      <c r="CT1146" s="61"/>
      <c r="CU1146" s="61"/>
      <c r="CV1146" s="61"/>
      <c r="CW1146" s="61"/>
      <c r="CX1146" s="61"/>
      <c r="CY1146" s="61"/>
      <c r="CZ1146" s="61"/>
      <c r="DA1146" s="61"/>
      <c r="DB1146" s="59" t="s">
        <v>640</v>
      </c>
      <c r="DC1146" s="59"/>
      <c r="DD1146" s="59"/>
      <c r="DE1146" s="59"/>
      <c r="DF1146" s="59"/>
      <c r="DG1146" s="59"/>
      <c r="DH1146" s="59"/>
      <c r="DI1146" s="59"/>
      <c r="DJ1146" s="59"/>
      <c r="DK1146" s="59"/>
      <c r="DL1146" s="59"/>
      <c r="DM1146" s="59"/>
      <c r="DN1146" s="59"/>
      <c r="DO1146" s="59" t="s">
        <v>650</v>
      </c>
      <c r="DP1146" s="59"/>
      <c r="DQ1146" s="59"/>
      <c r="DR1146" s="59"/>
      <c r="DS1146" s="59"/>
      <c r="DT1146" s="59"/>
      <c r="DU1146" s="59"/>
      <c r="DV1146" s="59"/>
      <c r="DW1146" s="59"/>
      <c r="DX1146" s="59"/>
      <c r="DY1146" s="59"/>
      <c r="DZ1146" s="62" t="s">
        <v>102</v>
      </c>
      <c r="EA1146" s="62"/>
      <c r="EB1146" s="62"/>
      <c r="EC1146" s="62"/>
      <c r="ED1146" s="62"/>
      <c r="EE1146" s="62"/>
      <c r="EF1146" s="62"/>
      <c r="EG1146" s="62"/>
      <c r="EH1146" s="62"/>
      <c r="EI1146" s="62"/>
      <c r="EJ1146" s="62"/>
      <c r="EK1146" s="62"/>
      <c r="EL1146" s="62" t="s">
        <v>103</v>
      </c>
      <c r="EM1146" s="62"/>
      <c r="EN1146" s="62"/>
      <c r="EO1146" s="62"/>
      <c r="EP1146" s="62"/>
      <c r="EQ1146" s="62"/>
      <c r="ER1146" s="62"/>
      <c r="ES1146" s="62"/>
      <c r="ET1146" s="62"/>
      <c r="EU1146" s="62"/>
      <c r="EV1146" s="62"/>
      <c r="EW1146" s="62"/>
      <c r="EX1146" s="62"/>
      <c r="EY1146" s="143"/>
      <c r="EZ1146" s="143"/>
      <c r="FA1146" s="143"/>
      <c r="FB1146" s="143"/>
      <c r="FC1146" s="143"/>
      <c r="FD1146" s="143"/>
      <c r="FE1146" s="143"/>
      <c r="FF1146" s="143"/>
      <c r="FG1146" s="143"/>
      <c r="FH1146" s="143"/>
      <c r="FI1146" s="143"/>
      <c r="FJ1146" s="143"/>
      <c r="FK1146" s="143"/>
      <c r="FL1146" s="141"/>
      <c r="FM1146" s="141"/>
      <c r="FN1146" s="141"/>
      <c r="FO1146" s="141"/>
      <c r="FP1146" s="141"/>
      <c r="FQ1146" s="141"/>
      <c r="FR1146" s="141"/>
      <c r="FS1146" s="141"/>
      <c r="FT1146" s="141"/>
      <c r="FU1146" s="141"/>
      <c r="FV1146" s="141"/>
      <c r="FW1146" s="141"/>
      <c r="FX1146" s="141"/>
      <c r="FY1146" s="141"/>
      <c r="FZ1146" s="141"/>
      <c r="GA1146" s="141"/>
      <c r="GB1146" s="141"/>
      <c r="GC1146" s="141"/>
      <c r="GD1146" s="141"/>
      <c r="GE1146" s="141"/>
      <c r="GF1146" s="141"/>
      <c r="GG1146" s="141"/>
      <c r="GH1146" s="141"/>
      <c r="GI1146" s="141"/>
      <c r="GJ1146" s="141"/>
      <c r="GK1146" s="141"/>
      <c r="GL1146" s="141"/>
      <c r="GM1146" s="140"/>
      <c r="GN1146" s="140"/>
      <c r="GO1146" s="140"/>
      <c r="GP1146" s="140"/>
      <c r="GQ1146" s="140"/>
      <c r="GR1146" s="140"/>
      <c r="GS1146" s="141"/>
      <c r="GT1146" s="141"/>
      <c r="GU1146" s="141"/>
      <c r="GV1146" s="141"/>
      <c r="GW1146" s="141"/>
      <c r="GX1146" s="141"/>
      <c r="GY1146" s="141"/>
      <c r="GZ1146" s="141"/>
      <c r="HA1146" s="141"/>
      <c r="HB1146" s="142"/>
      <c r="HC1146" s="142"/>
      <c r="HD1146" s="142"/>
      <c r="HE1146" s="142"/>
      <c r="HF1146" s="142"/>
      <c r="HG1146" s="142"/>
      <c r="HH1146" s="142"/>
      <c r="HI1146" s="142"/>
      <c r="HJ1146" s="142"/>
      <c r="HK1146" s="142"/>
      <c r="HL1146" s="142"/>
      <c r="HM1146" s="143"/>
      <c r="HN1146" s="143"/>
      <c r="HO1146" s="143"/>
      <c r="HP1146" s="143"/>
      <c r="HQ1146" s="143"/>
      <c r="HR1146" s="143"/>
      <c r="HS1146" s="141"/>
      <c r="HT1146" s="141"/>
      <c r="HU1146" s="141"/>
      <c r="HV1146" s="141"/>
      <c r="HW1146" s="141"/>
      <c r="HX1146" s="141"/>
      <c r="HY1146" s="141"/>
      <c r="HZ1146" s="141"/>
      <c r="IA1146" s="141"/>
      <c r="IB1146" s="144"/>
      <c r="IC1146" s="144"/>
      <c r="ID1146" s="144"/>
      <c r="IE1146" s="144"/>
      <c r="IF1146" s="144"/>
      <c r="IG1146" s="144"/>
      <c r="IH1146" s="144"/>
      <c r="II1146" s="144"/>
      <c r="IJ1146" s="144"/>
      <c r="IK1146" s="144"/>
      <c r="IL1146" s="144"/>
      <c r="IM1146" s="144"/>
      <c r="IN1146" s="144"/>
      <c r="IO1146" s="144"/>
      <c r="IP1146" s="138"/>
      <c r="IQ1146" s="138"/>
      <c r="IR1146" s="138"/>
      <c r="IS1146" s="138"/>
      <c r="IT1146" s="138"/>
      <c r="IU1146" s="138"/>
      <c r="IV1146" s="138"/>
      <c r="IW1146" s="138"/>
      <c r="IX1146" s="138"/>
      <c r="IY1146" s="138"/>
      <c r="IZ1146" s="138"/>
      <c r="JA1146" s="138"/>
      <c r="JB1146" s="138"/>
      <c r="JC1146" s="138"/>
      <c r="JD1146" s="138"/>
      <c r="JE1146" s="138"/>
      <c r="JF1146" s="138"/>
      <c r="JG1146" s="138"/>
      <c r="JH1146" s="138"/>
      <c r="JI1146" s="138"/>
      <c r="JJ1146" s="138"/>
      <c r="JK1146" s="138"/>
      <c r="JL1146" s="138"/>
      <c r="JM1146" s="138"/>
      <c r="JN1146" s="139"/>
      <c r="JO1146" s="139"/>
      <c r="JP1146" s="139"/>
      <c r="JQ1146" s="139"/>
      <c r="JR1146" s="139"/>
      <c r="JS1146" s="139"/>
      <c r="JT1146" s="139"/>
      <c r="JU1146" s="139"/>
      <c r="JV1146" s="139"/>
      <c r="JW1146" s="139"/>
      <c r="JX1146" s="139"/>
      <c r="JY1146" s="139"/>
      <c r="JZ1146" s="139"/>
      <c r="KA1146" s="139"/>
      <c r="KB1146" s="139"/>
      <c r="KC1146" s="139"/>
      <c r="KD1146" s="139"/>
      <c r="KE1146" s="139"/>
      <c r="KF1146" s="139"/>
      <c r="KG1146" s="139"/>
      <c r="KH1146" s="139"/>
      <c r="KI1146" s="139"/>
      <c r="KJ1146" s="139"/>
      <c r="KK1146" s="139"/>
      <c r="KL1146" s="139"/>
      <c r="KM1146" s="139"/>
      <c r="KN1146" s="139"/>
      <c r="KO1146" s="139"/>
      <c r="KP1146" s="139"/>
      <c r="KQ1146" s="22"/>
      <c r="KR1146" s="23"/>
      <c r="KS1146" s="19"/>
      <c r="KT1146" s="19"/>
      <c r="KU1146" s="19"/>
      <c r="KV1146" s="19"/>
      <c r="KW1146" s="19"/>
      <c r="KX1146" s="19"/>
      <c r="KY1146" s="19"/>
      <c r="KZ1146" s="19"/>
      <c r="LA1146" s="19"/>
      <c r="LB1146" s="19"/>
      <c r="LC1146" s="19"/>
      <c r="LD1146" s="19"/>
      <c r="LE1146" s="19"/>
      <c r="LF1146" s="19"/>
      <c r="LG1146" s="19"/>
      <c r="LH1146" s="19"/>
      <c r="LI1146" s="19"/>
      <c r="LJ1146" s="19"/>
      <c r="LK1146" s="19"/>
      <c r="LL1146" s="19"/>
      <c r="LM1146" s="19"/>
      <c r="LN1146" s="19"/>
      <c r="LO1146" s="19"/>
      <c r="LP1146" s="19"/>
      <c r="LQ1146" s="19"/>
      <c r="LR1146" s="19"/>
      <c r="LS1146" s="19"/>
      <c r="LT1146" s="19"/>
      <c r="LU1146" s="19"/>
      <c r="LV1146" s="19"/>
      <c r="LW1146" s="19"/>
      <c r="LX1146" s="19"/>
      <c r="LY1146" s="19"/>
      <c r="LZ1146" s="19"/>
      <c r="MA1146" s="19"/>
      <c r="MB1146" s="19"/>
      <c r="MC1146" s="19"/>
      <c r="MD1146" s="19"/>
      <c r="ME1146" s="19"/>
      <c r="MF1146" s="19"/>
      <c r="MG1146" s="19"/>
      <c r="MH1146" s="19"/>
      <c r="MI1146" s="19"/>
      <c r="MJ1146" s="19"/>
      <c r="MK1146" s="19"/>
      <c r="ML1146" s="19"/>
      <c r="MM1146" s="19"/>
      <c r="MN1146" s="19"/>
      <c r="MO1146" s="19"/>
      <c r="MP1146" s="19"/>
      <c r="MQ1146" s="19"/>
      <c r="MR1146" s="19"/>
      <c r="MS1146" s="19"/>
      <c r="MT1146" s="19"/>
      <c r="MU1146" s="19"/>
      <c r="MV1146" s="19"/>
      <c r="MW1146" s="19"/>
      <c r="MX1146" s="19"/>
      <c r="MY1146" s="19"/>
      <c r="MZ1146" s="19"/>
      <c r="NA1146" s="19"/>
      <c r="NB1146" s="19"/>
      <c r="NC1146" s="19"/>
      <c r="ND1146" s="19"/>
      <c r="NE1146" s="19"/>
      <c r="NF1146" s="19"/>
      <c r="NG1146" s="19"/>
      <c r="NH1146" s="19"/>
      <c r="NI1146" s="19"/>
      <c r="NJ1146" s="19"/>
      <c r="NK1146" s="19"/>
      <c r="NL1146" s="19"/>
      <c r="NM1146" s="19"/>
      <c r="NN1146" s="19"/>
      <c r="NO1146" s="19"/>
      <c r="NP1146" s="19"/>
      <c r="NQ1146" s="19"/>
      <c r="NR1146" s="19"/>
      <c r="NS1146" s="19"/>
      <c r="NT1146" s="19"/>
      <c r="NU1146" s="19"/>
      <c r="NV1146" s="19"/>
      <c r="NW1146" s="19"/>
      <c r="NX1146" s="19"/>
      <c r="NY1146" s="19"/>
      <c r="NZ1146" s="19"/>
      <c r="OA1146" s="19"/>
      <c r="OB1146" s="19"/>
      <c r="OC1146" s="19"/>
      <c r="OD1146" s="19"/>
      <c r="OE1146" s="19"/>
      <c r="OF1146" s="19"/>
      <c r="OG1146" s="19"/>
      <c r="OH1146" s="19"/>
      <c r="OI1146" s="19"/>
      <c r="OJ1146" s="19"/>
      <c r="OK1146" s="19"/>
      <c r="OL1146" s="19"/>
      <c r="OM1146" s="19"/>
      <c r="ON1146" s="19"/>
      <c r="OO1146" s="19"/>
      <c r="OP1146" s="19"/>
      <c r="OQ1146" s="19"/>
      <c r="OR1146" s="19"/>
      <c r="OS1146" s="19"/>
      <c r="OT1146" s="19"/>
      <c r="OU1146" s="19"/>
      <c r="OV1146" s="19"/>
      <c r="OW1146" s="19"/>
      <c r="OX1146" s="19"/>
      <c r="OY1146" s="19"/>
      <c r="OZ1146" s="19"/>
      <c r="PA1146" s="19"/>
      <c r="PB1146" s="19"/>
      <c r="PC1146" s="19"/>
      <c r="PD1146" s="19"/>
      <c r="PE1146" s="19"/>
      <c r="PF1146" s="19"/>
      <c r="PG1146" s="19"/>
      <c r="PH1146" s="19"/>
      <c r="PI1146" s="19"/>
      <c r="PJ1146" s="19"/>
      <c r="PK1146" s="19"/>
      <c r="PL1146" s="19"/>
      <c r="PM1146" s="19"/>
      <c r="PN1146" s="19"/>
      <c r="PO1146" s="19"/>
      <c r="PP1146" s="19"/>
      <c r="PQ1146" s="19"/>
      <c r="PR1146" s="19"/>
      <c r="PS1146" s="19"/>
      <c r="PT1146" s="19"/>
      <c r="PU1146" s="19"/>
      <c r="PV1146" s="19"/>
      <c r="PW1146" s="19"/>
      <c r="PX1146" s="19"/>
      <c r="PY1146" s="19"/>
      <c r="PZ1146" s="19"/>
      <c r="QA1146" s="19"/>
      <c r="QB1146" s="19"/>
      <c r="QC1146" s="19"/>
      <c r="QD1146" s="19"/>
      <c r="QE1146" s="19"/>
      <c r="QF1146" s="19"/>
      <c r="QG1146" s="19"/>
      <c r="QH1146" s="19"/>
      <c r="QI1146" s="19"/>
      <c r="QJ1146" s="19"/>
      <c r="QK1146" s="19"/>
      <c r="QL1146" s="19"/>
      <c r="QM1146" s="19"/>
      <c r="QN1146" s="19"/>
      <c r="QO1146" s="19"/>
      <c r="QP1146" s="19"/>
      <c r="QQ1146" s="19"/>
      <c r="QR1146" s="19"/>
      <c r="QS1146" s="19"/>
      <c r="QT1146" s="19"/>
      <c r="QU1146" s="19"/>
      <c r="QV1146" s="19"/>
      <c r="QW1146" s="19"/>
      <c r="QX1146" s="19"/>
      <c r="QY1146" s="19"/>
      <c r="QZ1146" s="19"/>
      <c r="RA1146" s="19"/>
      <c r="RB1146" s="19"/>
      <c r="RC1146" s="19"/>
      <c r="RD1146" s="19"/>
      <c r="RE1146" s="19"/>
      <c r="RF1146" s="19"/>
      <c r="RG1146" s="19"/>
      <c r="RH1146" s="19"/>
      <c r="RI1146" s="19"/>
      <c r="RJ1146" s="19"/>
      <c r="RK1146" s="19"/>
      <c r="RL1146" s="19"/>
      <c r="RM1146" s="19"/>
      <c r="RN1146" s="19"/>
      <c r="RO1146" s="19"/>
      <c r="RP1146" s="19"/>
      <c r="RQ1146" s="19"/>
      <c r="RR1146" s="19"/>
      <c r="RS1146" s="19"/>
      <c r="RT1146" s="19"/>
      <c r="RU1146" s="19"/>
      <c r="RV1146" s="19"/>
      <c r="RW1146" s="19"/>
      <c r="RX1146" s="19"/>
      <c r="RY1146" s="19"/>
      <c r="RZ1146" s="19"/>
      <c r="SA1146" s="19"/>
      <c r="SB1146" s="19"/>
      <c r="SC1146" s="19"/>
      <c r="SD1146" s="19"/>
      <c r="SE1146" s="19"/>
      <c r="SF1146" s="19"/>
      <c r="SG1146" s="19"/>
      <c r="SH1146" s="19"/>
      <c r="SI1146" s="19"/>
      <c r="SJ1146" s="19"/>
      <c r="SK1146" s="19"/>
      <c r="SL1146" s="19"/>
      <c r="SM1146" s="19"/>
      <c r="SN1146" s="19"/>
      <c r="SO1146" s="19"/>
      <c r="SP1146" s="19"/>
      <c r="SQ1146" s="19"/>
      <c r="SR1146" s="19"/>
      <c r="SS1146" s="19"/>
      <c r="ST1146" s="19"/>
      <c r="SU1146" s="19"/>
      <c r="SV1146" s="19"/>
      <c r="SW1146" s="19"/>
      <c r="SX1146" s="19"/>
      <c r="SY1146" s="19"/>
      <c r="SZ1146" s="19"/>
      <c r="TA1146" s="19"/>
      <c r="TB1146" s="19"/>
      <c r="TC1146" s="19"/>
      <c r="TD1146" s="19"/>
      <c r="TE1146" s="19"/>
      <c r="TF1146" s="19"/>
      <c r="TG1146" s="19"/>
      <c r="TH1146" s="19"/>
      <c r="TI1146" s="19"/>
      <c r="TJ1146" s="19"/>
      <c r="TK1146" s="19"/>
      <c r="TL1146" s="19"/>
      <c r="TM1146" s="19"/>
      <c r="TN1146" s="19"/>
      <c r="TO1146" s="19"/>
      <c r="TP1146" s="19"/>
      <c r="TQ1146" s="19"/>
      <c r="TR1146" s="19"/>
      <c r="TS1146" s="19"/>
      <c r="TT1146" s="19"/>
      <c r="TU1146" s="19"/>
      <c r="TV1146" s="19"/>
      <c r="TW1146" s="19"/>
      <c r="TX1146" s="19"/>
      <c r="TY1146" s="19"/>
      <c r="TZ1146" s="19"/>
      <c r="UA1146" s="19"/>
      <c r="UB1146" s="19"/>
      <c r="UC1146" s="19"/>
      <c r="UD1146" s="19"/>
      <c r="UE1146" s="19"/>
      <c r="UF1146" s="19"/>
      <c r="UG1146" s="19"/>
      <c r="UH1146" s="19"/>
      <c r="UI1146" s="19"/>
      <c r="UJ1146" s="19"/>
      <c r="UK1146" s="19"/>
      <c r="UL1146" s="19"/>
      <c r="UM1146" s="19"/>
      <c r="UN1146" s="19"/>
      <c r="UO1146" s="19"/>
      <c r="UP1146" s="19"/>
      <c r="UQ1146" s="19"/>
      <c r="UR1146" s="19"/>
      <c r="US1146" s="19"/>
      <c r="UT1146" s="19"/>
      <c r="UU1146" s="19"/>
      <c r="UV1146" s="19"/>
      <c r="UW1146" s="19"/>
      <c r="UX1146" s="19"/>
      <c r="UY1146" s="19"/>
      <c r="UZ1146" s="19"/>
      <c r="VA1146" s="19"/>
      <c r="VB1146" s="19"/>
      <c r="VC1146" s="19"/>
      <c r="VD1146" s="19"/>
      <c r="VE1146" s="19"/>
      <c r="VF1146" s="19"/>
      <c r="VG1146" s="19"/>
      <c r="VH1146" s="19"/>
      <c r="VI1146" s="19"/>
      <c r="VJ1146" s="19"/>
      <c r="VK1146" s="19"/>
      <c r="VL1146" s="19"/>
      <c r="VM1146" s="19"/>
      <c r="VN1146" s="19"/>
      <c r="VO1146" s="19"/>
      <c r="VP1146" s="19"/>
      <c r="VQ1146" s="19"/>
      <c r="VR1146" s="19"/>
      <c r="VS1146" s="19"/>
      <c r="VT1146" s="19"/>
      <c r="VU1146" s="19"/>
      <c r="VV1146" s="19"/>
      <c r="VW1146" s="19"/>
      <c r="VX1146" s="19"/>
      <c r="VY1146" s="19"/>
      <c r="VZ1146" s="19"/>
      <c r="WA1146" s="19"/>
      <c r="WB1146" s="19"/>
      <c r="WC1146" s="19"/>
      <c r="WD1146" s="19"/>
      <c r="WE1146" s="19"/>
      <c r="WF1146" s="19"/>
      <c r="WG1146" s="19"/>
      <c r="WH1146" s="19"/>
      <c r="WI1146" s="19"/>
      <c r="WJ1146" s="19"/>
      <c r="WK1146" s="19"/>
      <c r="WL1146" s="19"/>
      <c r="WM1146" s="19"/>
      <c r="WN1146" s="19"/>
      <c r="WO1146" s="19"/>
      <c r="WP1146" s="19"/>
      <c r="WQ1146" s="19"/>
      <c r="WR1146" s="19"/>
      <c r="WS1146" s="19"/>
      <c r="WT1146" s="19"/>
      <c r="WU1146" s="19"/>
      <c r="WV1146" s="19"/>
    </row>
    <row r="1147" spans="1:620" s="20" customFormat="1" ht="39.75" customHeight="1" x14ac:dyDescent="0.2">
      <c r="A1147" s="43" t="s">
        <v>1485</v>
      </c>
      <c r="B1147" s="44"/>
      <c r="C1147" s="44"/>
      <c r="D1147" s="44"/>
      <c r="E1147" s="45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60" t="s">
        <v>388</v>
      </c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 t="s">
        <v>77</v>
      </c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/>
      <c r="AU1147" s="60"/>
      <c r="AV1147" s="60"/>
      <c r="AW1147" s="60"/>
      <c r="AX1147" s="60"/>
      <c r="AY1147" s="84" t="s">
        <v>78</v>
      </c>
      <c r="AZ1147" s="84"/>
      <c r="BA1147" s="84"/>
      <c r="BB1147" s="84"/>
      <c r="BC1147" s="84"/>
      <c r="BD1147" s="84"/>
      <c r="BE1147" s="62" t="s">
        <v>79</v>
      </c>
      <c r="BF1147" s="62"/>
      <c r="BG1147" s="62"/>
      <c r="BH1147" s="62"/>
      <c r="BI1147" s="62"/>
      <c r="BJ1147" s="62"/>
      <c r="BK1147" s="62"/>
      <c r="BL1147" s="62"/>
      <c r="BM1147" s="62"/>
      <c r="BN1147" s="62">
        <v>1350</v>
      </c>
      <c r="BO1147" s="62"/>
      <c r="BP1147" s="62"/>
      <c r="BQ1147" s="62"/>
      <c r="BR1147" s="62"/>
      <c r="BS1147" s="62"/>
      <c r="BT1147" s="62"/>
      <c r="BU1147" s="62"/>
      <c r="BV1147" s="62"/>
      <c r="BW1147" s="62"/>
      <c r="BX1147" s="62"/>
      <c r="BY1147" s="80">
        <v>71701000</v>
      </c>
      <c r="BZ1147" s="76"/>
      <c r="CA1147" s="76"/>
      <c r="CB1147" s="76"/>
      <c r="CC1147" s="76"/>
      <c r="CD1147" s="76"/>
      <c r="CE1147" s="62" t="s">
        <v>80</v>
      </c>
      <c r="CF1147" s="62"/>
      <c r="CG1147" s="62"/>
      <c r="CH1147" s="62"/>
      <c r="CI1147" s="62"/>
      <c r="CJ1147" s="62"/>
      <c r="CK1147" s="62"/>
      <c r="CL1147" s="62"/>
      <c r="CM1147" s="62"/>
      <c r="CN1147" s="61">
        <v>699362.4</v>
      </c>
      <c r="CO1147" s="61"/>
      <c r="CP1147" s="61"/>
      <c r="CQ1147" s="61"/>
      <c r="CR1147" s="61"/>
      <c r="CS1147" s="61"/>
      <c r="CT1147" s="61"/>
      <c r="CU1147" s="61"/>
      <c r="CV1147" s="61"/>
      <c r="CW1147" s="61"/>
      <c r="CX1147" s="61"/>
      <c r="CY1147" s="61"/>
      <c r="CZ1147" s="61"/>
      <c r="DA1147" s="61"/>
      <c r="DB1147" s="59" t="s">
        <v>640</v>
      </c>
      <c r="DC1147" s="59"/>
      <c r="DD1147" s="59"/>
      <c r="DE1147" s="59"/>
      <c r="DF1147" s="59"/>
      <c r="DG1147" s="59"/>
      <c r="DH1147" s="59"/>
      <c r="DI1147" s="59"/>
      <c r="DJ1147" s="59"/>
      <c r="DK1147" s="59"/>
      <c r="DL1147" s="59"/>
      <c r="DM1147" s="59"/>
      <c r="DN1147" s="59"/>
      <c r="DO1147" s="59" t="s">
        <v>650</v>
      </c>
      <c r="DP1147" s="59"/>
      <c r="DQ1147" s="59"/>
      <c r="DR1147" s="59"/>
      <c r="DS1147" s="59"/>
      <c r="DT1147" s="59"/>
      <c r="DU1147" s="59"/>
      <c r="DV1147" s="59"/>
      <c r="DW1147" s="59"/>
      <c r="DX1147" s="59"/>
      <c r="DY1147" s="59"/>
      <c r="DZ1147" s="62" t="s">
        <v>86</v>
      </c>
      <c r="EA1147" s="62"/>
      <c r="EB1147" s="62"/>
      <c r="EC1147" s="62"/>
      <c r="ED1147" s="62"/>
      <c r="EE1147" s="62"/>
      <c r="EF1147" s="62"/>
      <c r="EG1147" s="62"/>
      <c r="EH1147" s="62"/>
      <c r="EI1147" s="62"/>
      <c r="EJ1147" s="62"/>
      <c r="EK1147" s="62"/>
      <c r="EL1147" s="62" t="s">
        <v>84</v>
      </c>
      <c r="EM1147" s="62"/>
      <c r="EN1147" s="62"/>
      <c r="EO1147" s="62"/>
      <c r="EP1147" s="62"/>
      <c r="EQ1147" s="62"/>
      <c r="ER1147" s="62"/>
      <c r="ES1147" s="62"/>
      <c r="ET1147" s="62"/>
      <c r="EU1147" s="62"/>
      <c r="EV1147" s="62"/>
      <c r="EW1147" s="62"/>
      <c r="EX1147" s="62"/>
      <c r="EY1147" s="143"/>
      <c r="EZ1147" s="143"/>
      <c r="FA1147" s="143"/>
      <c r="FB1147" s="143"/>
      <c r="FC1147" s="143"/>
      <c r="FD1147" s="143"/>
      <c r="FE1147" s="143"/>
      <c r="FF1147" s="143"/>
      <c r="FG1147" s="143"/>
      <c r="FH1147" s="143"/>
      <c r="FI1147" s="143"/>
      <c r="FJ1147" s="143"/>
      <c r="FK1147" s="143"/>
      <c r="FL1147" s="141"/>
      <c r="FM1147" s="141"/>
      <c r="FN1147" s="141"/>
      <c r="FO1147" s="141"/>
      <c r="FP1147" s="141"/>
      <c r="FQ1147" s="141"/>
      <c r="FR1147" s="141"/>
      <c r="FS1147" s="141"/>
      <c r="FT1147" s="141"/>
      <c r="FU1147" s="141"/>
      <c r="FV1147" s="141"/>
      <c r="FW1147" s="141"/>
      <c r="FX1147" s="141"/>
      <c r="FY1147" s="141"/>
      <c r="FZ1147" s="141"/>
      <c r="GA1147" s="141"/>
      <c r="GB1147" s="141"/>
      <c r="GC1147" s="141"/>
      <c r="GD1147" s="141"/>
      <c r="GE1147" s="141"/>
      <c r="GF1147" s="141"/>
      <c r="GG1147" s="141"/>
      <c r="GH1147" s="141"/>
      <c r="GI1147" s="141"/>
      <c r="GJ1147" s="141"/>
      <c r="GK1147" s="141"/>
      <c r="GL1147" s="141"/>
      <c r="GM1147" s="140"/>
      <c r="GN1147" s="140"/>
      <c r="GO1147" s="140"/>
      <c r="GP1147" s="140"/>
      <c r="GQ1147" s="140"/>
      <c r="GR1147" s="140"/>
      <c r="GS1147" s="141"/>
      <c r="GT1147" s="141"/>
      <c r="GU1147" s="141"/>
      <c r="GV1147" s="141"/>
      <c r="GW1147" s="141"/>
      <c r="GX1147" s="141"/>
      <c r="GY1147" s="141"/>
      <c r="GZ1147" s="141"/>
      <c r="HA1147" s="141"/>
      <c r="HB1147" s="142"/>
      <c r="HC1147" s="142"/>
      <c r="HD1147" s="142"/>
      <c r="HE1147" s="142"/>
      <c r="HF1147" s="142"/>
      <c r="HG1147" s="142"/>
      <c r="HH1147" s="142"/>
      <c r="HI1147" s="142"/>
      <c r="HJ1147" s="142"/>
      <c r="HK1147" s="142"/>
      <c r="HL1147" s="142"/>
      <c r="HM1147" s="143"/>
      <c r="HN1147" s="143"/>
      <c r="HO1147" s="143"/>
      <c r="HP1147" s="143"/>
      <c r="HQ1147" s="143"/>
      <c r="HR1147" s="143"/>
      <c r="HS1147" s="141"/>
      <c r="HT1147" s="141"/>
      <c r="HU1147" s="141"/>
      <c r="HV1147" s="141"/>
      <c r="HW1147" s="141"/>
      <c r="HX1147" s="141"/>
      <c r="HY1147" s="141"/>
      <c r="HZ1147" s="141"/>
      <c r="IA1147" s="141"/>
      <c r="IB1147" s="144"/>
      <c r="IC1147" s="144"/>
      <c r="ID1147" s="144"/>
      <c r="IE1147" s="144"/>
      <c r="IF1147" s="144"/>
      <c r="IG1147" s="144"/>
      <c r="IH1147" s="144"/>
      <c r="II1147" s="144"/>
      <c r="IJ1147" s="144"/>
      <c r="IK1147" s="144"/>
      <c r="IL1147" s="144"/>
      <c r="IM1147" s="144"/>
      <c r="IN1147" s="144"/>
      <c r="IO1147" s="144"/>
      <c r="IP1147" s="138"/>
      <c r="IQ1147" s="138"/>
      <c r="IR1147" s="138"/>
      <c r="IS1147" s="138"/>
      <c r="IT1147" s="138"/>
      <c r="IU1147" s="138"/>
      <c r="IV1147" s="138"/>
      <c r="IW1147" s="138"/>
      <c r="IX1147" s="138"/>
      <c r="IY1147" s="138"/>
      <c r="IZ1147" s="138"/>
      <c r="JA1147" s="138"/>
      <c r="JB1147" s="138"/>
      <c r="JC1147" s="138"/>
      <c r="JD1147" s="138"/>
      <c r="JE1147" s="138"/>
      <c r="JF1147" s="138"/>
      <c r="JG1147" s="138"/>
      <c r="JH1147" s="138"/>
      <c r="JI1147" s="138"/>
      <c r="JJ1147" s="138"/>
      <c r="JK1147" s="138"/>
      <c r="JL1147" s="138"/>
      <c r="JM1147" s="138"/>
      <c r="JN1147" s="139"/>
      <c r="JO1147" s="139"/>
      <c r="JP1147" s="139"/>
      <c r="JQ1147" s="139"/>
      <c r="JR1147" s="139"/>
      <c r="JS1147" s="139"/>
      <c r="JT1147" s="139"/>
      <c r="JU1147" s="139"/>
      <c r="JV1147" s="139"/>
      <c r="JW1147" s="139"/>
      <c r="JX1147" s="139"/>
      <c r="JY1147" s="139"/>
      <c r="JZ1147" s="139"/>
      <c r="KA1147" s="139"/>
      <c r="KB1147" s="139"/>
      <c r="KC1147" s="139"/>
      <c r="KD1147" s="139"/>
      <c r="KE1147" s="139"/>
      <c r="KF1147" s="139"/>
      <c r="KG1147" s="139"/>
      <c r="KH1147" s="139"/>
      <c r="KI1147" s="139"/>
      <c r="KJ1147" s="139"/>
      <c r="KK1147" s="139"/>
      <c r="KL1147" s="139"/>
      <c r="KM1147" s="139"/>
      <c r="KN1147" s="139"/>
      <c r="KO1147" s="139"/>
      <c r="KP1147" s="139"/>
      <c r="KQ1147" s="22"/>
      <c r="KR1147" s="23"/>
      <c r="KS1147" s="19"/>
      <c r="KT1147" s="19"/>
      <c r="KU1147" s="19"/>
      <c r="KV1147" s="19"/>
      <c r="KW1147" s="19"/>
      <c r="KX1147" s="19"/>
      <c r="KY1147" s="19"/>
      <c r="KZ1147" s="19"/>
      <c r="LA1147" s="19"/>
      <c r="LB1147" s="19"/>
      <c r="LC1147" s="19"/>
      <c r="LD1147" s="19"/>
      <c r="LE1147" s="19"/>
      <c r="LF1147" s="19"/>
      <c r="LG1147" s="19"/>
      <c r="LH1147" s="19"/>
      <c r="LI1147" s="19"/>
      <c r="LJ1147" s="19"/>
      <c r="LK1147" s="19"/>
      <c r="LL1147" s="19"/>
      <c r="LM1147" s="19"/>
      <c r="LN1147" s="19"/>
      <c r="LO1147" s="19"/>
      <c r="LP1147" s="19"/>
      <c r="LQ1147" s="19"/>
      <c r="LR1147" s="19"/>
      <c r="LS1147" s="19"/>
      <c r="LT1147" s="19"/>
      <c r="LU1147" s="19"/>
      <c r="LV1147" s="19"/>
      <c r="LW1147" s="19"/>
      <c r="LX1147" s="19"/>
      <c r="LY1147" s="19"/>
      <c r="LZ1147" s="19"/>
      <c r="MA1147" s="19"/>
      <c r="MB1147" s="19"/>
      <c r="MC1147" s="19"/>
      <c r="MD1147" s="19"/>
      <c r="ME1147" s="19"/>
      <c r="MF1147" s="19"/>
      <c r="MG1147" s="19"/>
      <c r="MH1147" s="19"/>
      <c r="MI1147" s="19"/>
      <c r="MJ1147" s="19"/>
      <c r="MK1147" s="19"/>
      <c r="ML1147" s="19"/>
      <c r="MM1147" s="19"/>
      <c r="MN1147" s="19"/>
      <c r="MO1147" s="19"/>
      <c r="MP1147" s="19"/>
      <c r="MQ1147" s="19"/>
      <c r="MR1147" s="19"/>
      <c r="MS1147" s="19"/>
      <c r="MT1147" s="19"/>
      <c r="MU1147" s="19"/>
      <c r="MV1147" s="19"/>
      <c r="MW1147" s="19"/>
      <c r="MX1147" s="19"/>
      <c r="MY1147" s="19"/>
      <c r="MZ1147" s="19"/>
      <c r="NA1147" s="19"/>
      <c r="NB1147" s="19"/>
      <c r="NC1147" s="19"/>
      <c r="ND1147" s="19"/>
      <c r="NE1147" s="19"/>
      <c r="NF1147" s="19"/>
      <c r="NG1147" s="19"/>
      <c r="NH1147" s="19"/>
      <c r="NI1147" s="19"/>
      <c r="NJ1147" s="19"/>
      <c r="NK1147" s="19"/>
      <c r="NL1147" s="19"/>
      <c r="NM1147" s="19"/>
      <c r="NN1147" s="19"/>
      <c r="NO1147" s="19"/>
      <c r="NP1147" s="19"/>
      <c r="NQ1147" s="19"/>
      <c r="NR1147" s="19"/>
      <c r="NS1147" s="19"/>
      <c r="NT1147" s="19"/>
      <c r="NU1147" s="19"/>
      <c r="NV1147" s="19"/>
      <c r="NW1147" s="19"/>
      <c r="NX1147" s="19"/>
      <c r="NY1147" s="19"/>
      <c r="NZ1147" s="19"/>
      <c r="OA1147" s="19"/>
      <c r="OB1147" s="19"/>
      <c r="OC1147" s="19"/>
      <c r="OD1147" s="19"/>
      <c r="OE1147" s="19"/>
      <c r="OF1147" s="19"/>
      <c r="OG1147" s="19"/>
      <c r="OH1147" s="19"/>
      <c r="OI1147" s="19"/>
      <c r="OJ1147" s="19"/>
      <c r="OK1147" s="19"/>
      <c r="OL1147" s="19"/>
      <c r="OM1147" s="19"/>
      <c r="ON1147" s="19"/>
      <c r="OO1147" s="19"/>
      <c r="OP1147" s="19"/>
      <c r="OQ1147" s="19"/>
      <c r="OR1147" s="19"/>
      <c r="OS1147" s="19"/>
      <c r="OT1147" s="19"/>
      <c r="OU1147" s="19"/>
      <c r="OV1147" s="19"/>
      <c r="OW1147" s="19"/>
      <c r="OX1147" s="19"/>
      <c r="OY1147" s="19"/>
      <c r="OZ1147" s="19"/>
      <c r="PA1147" s="19"/>
      <c r="PB1147" s="19"/>
      <c r="PC1147" s="19"/>
      <c r="PD1147" s="19"/>
      <c r="PE1147" s="19"/>
      <c r="PF1147" s="19"/>
      <c r="PG1147" s="19"/>
      <c r="PH1147" s="19"/>
      <c r="PI1147" s="19"/>
      <c r="PJ1147" s="19"/>
      <c r="PK1147" s="19"/>
      <c r="PL1147" s="19"/>
      <c r="PM1147" s="19"/>
      <c r="PN1147" s="19"/>
      <c r="PO1147" s="19"/>
      <c r="PP1147" s="19"/>
      <c r="PQ1147" s="19"/>
      <c r="PR1147" s="19"/>
      <c r="PS1147" s="19"/>
      <c r="PT1147" s="19"/>
      <c r="PU1147" s="19"/>
      <c r="PV1147" s="19"/>
      <c r="PW1147" s="19"/>
      <c r="PX1147" s="19"/>
      <c r="PY1147" s="19"/>
      <c r="PZ1147" s="19"/>
      <c r="QA1147" s="19"/>
      <c r="QB1147" s="19"/>
      <c r="QC1147" s="19"/>
      <c r="QD1147" s="19"/>
      <c r="QE1147" s="19"/>
      <c r="QF1147" s="19"/>
      <c r="QG1147" s="19"/>
      <c r="QH1147" s="19"/>
      <c r="QI1147" s="19"/>
      <c r="QJ1147" s="19"/>
      <c r="QK1147" s="19"/>
      <c r="QL1147" s="19"/>
      <c r="QM1147" s="19"/>
      <c r="QN1147" s="19"/>
      <c r="QO1147" s="19"/>
      <c r="QP1147" s="19"/>
      <c r="QQ1147" s="19"/>
      <c r="QR1147" s="19"/>
      <c r="QS1147" s="19"/>
      <c r="QT1147" s="19"/>
      <c r="QU1147" s="19"/>
      <c r="QV1147" s="19"/>
      <c r="QW1147" s="19"/>
      <c r="QX1147" s="19"/>
      <c r="QY1147" s="19"/>
      <c r="QZ1147" s="19"/>
      <c r="RA1147" s="19"/>
      <c r="RB1147" s="19"/>
      <c r="RC1147" s="19"/>
      <c r="RD1147" s="19"/>
      <c r="RE1147" s="19"/>
      <c r="RF1147" s="19"/>
      <c r="RG1147" s="19"/>
      <c r="RH1147" s="19"/>
      <c r="RI1147" s="19"/>
      <c r="RJ1147" s="19"/>
      <c r="RK1147" s="19"/>
      <c r="RL1147" s="19"/>
      <c r="RM1147" s="19"/>
      <c r="RN1147" s="19"/>
      <c r="RO1147" s="19"/>
      <c r="RP1147" s="19"/>
      <c r="RQ1147" s="19"/>
      <c r="RR1147" s="19"/>
      <c r="RS1147" s="19"/>
      <c r="RT1147" s="19"/>
      <c r="RU1147" s="19"/>
      <c r="RV1147" s="19"/>
      <c r="RW1147" s="19"/>
      <c r="RX1147" s="19"/>
      <c r="RY1147" s="19"/>
      <c r="RZ1147" s="19"/>
      <c r="SA1147" s="19"/>
      <c r="SB1147" s="19"/>
      <c r="SC1147" s="19"/>
      <c r="SD1147" s="19"/>
      <c r="SE1147" s="19"/>
      <c r="SF1147" s="19"/>
      <c r="SG1147" s="19"/>
      <c r="SH1147" s="19"/>
      <c r="SI1147" s="19"/>
      <c r="SJ1147" s="19"/>
      <c r="SK1147" s="19"/>
      <c r="SL1147" s="19"/>
      <c r="SM1147" s="19"/>
      <c r="SN1147" s="19"/>
      <c r="SO1147" s="19"/>
      <c r="SP1147" s="19"/>
      <c r="SQ1147" s="19"/>
      <c r="SR1147" s="19"/>
      <c r="SS1147" s="19"/>
      <c r="ST1147" s="19"/>
      <c r="SU1147" s="19"/>
      <c r="SV1147" s="19"/>
      <c r="SW1147" s="19"/>
      <c r="SX1147" s="19"/>
      <c r="SY1147" s="19"/>
      <c r="SZ1147" s="19"/>
      <c r="TA1147" s="19"/>
      <c r="TB1147" s="19"/>
      <c r="TC1147" s="19"/>
      <c r="TD1147" s="19"/>
      <c r="TE1147" s="19"/>
      <c r="TF1147" s="19"/>
      <c r="TG1147" s="19"/>
      <c r="TH1147" s="19"/>
      <c r="TI1147" s="19"/>
      <c r="TJ1147" s="19"/>
      <c r="TK1147" s="19"/>
      <c r="TL1147" s="19"/>
      <c r="TM1147" s="19"/>
      <c r="TN1147" s="19"/>
      <c r="TO1147" s="19"/>
      <c r="TP1147" s="19"/>
      <c r="TQ1147" s="19"/>
      <c r="TR1147" s="19"/>
      <c r="TS1147" s="19"/>
      <c r="TT1147" s="19"/>
      <c r="TU1147" s="19"/>
      <c r="TV1147" s="19"/>
      <c r="TW1147" s="19"/>
      <c r="TX1147" s="19"/>
      <c r="TY1147" s="19"/>
      <c r="TZ1147" s="19"/>
      <c r="UA1147" s="19"/>
      <c r="UB1147" s="19"/>
      <c r="UC1147" s="19"/>
      <c r="UD1147" s="19"/>
      <c r="UE1147" s="19"/>
      <c r="UF1147" s="19"/>
      <c r="UG1147" s="19"/>
      <c r="UH1147" s="19"/>
      <c r="UI1147" s="19"/>
      <c r="UJ1147" s="19"/>
      <c r="UK1147" s="19"/>
      <c r="UL1147" s="19"/>
      <c r="UM1147" s="19"/>
      <c r="UN1147" s="19"/>
      <c r="UO1147" s="19"/>
      <c r="UP1147" s="19"/>
      <c r="UQ1147" s="19"/>
      <c r="UR1147" s="19"/>
      <c r="US1147" s="19"/>
      <c r="UT1147" s="19"/>
      <c r="UU1147" s="19"/>
      <c r="UV1147" s="19"/>
      <c r="UW1147" s="19"/>
      <c r="UX1147" s="19"/>
      <c r="UY1147" s="19"/>
      <c r="UZ1147" s="19"/>
      <c r="VA1147" s="19"/>
      <c r="VB1147" s="19"/>
      <c r="VC1147" s="19"/>
      <c r="VD1147" s="19"/>
      <c r="VE1147" s="19"/>
      <c r="VF1147" s="19"/>
      <c r="VG1147" s="19"/>
      <c r="VH1147" s="19"/>
      <c r="VI1147" s="19"/>
      <c r="VJ1147" s="19"/>
      <c r="VK1147" s="19"/>
      <c r="VL1147" s="19"/>
      <c r="VM1147" s="19"/>
      <c r="VN1147" s="19"/>
      <c r="VO1147" s="19"/>
      <c r="VP1147" s="19"/>
      <c r="VQ1147" s="19"/>
      <c r="VR1147" s="19"/>
      <c r="VS1147" s="19"/>
      <c r="VT1147" s="19"/>
      <c r="VU1147" s="19"/>
      <c r="VV1147" s="19"/>
      <c r="VW1147" s="19"/>
      <c r="VX1147" s="19"/>
      <c r="VY1147" s="19"/>
      <c r="VZ1147" s="19"/>
      <c r="WA1147" s="19"/>
      <c r="WB1147" s="19"/>
      <c r="WC1147" s="19"/>
      <c r="WD1147" s="19"/>
      <c r="WE1147" s="19"/>
      <c r="WF1147" s="19"/>
      <c r="WG1147" s="19"/>
      <c r="WH1147" s="19"/>
      <c r="WI1147" s="19"/>
      <c r="WJ1147" s="19"/>
      <c r="WK1147" s="19"/>
      <c r="WL1147" s="19"/>
      <c r="WM1147" s="19"/>
      <c r="WN1147" s="19"/>
      <c r="WO1147" s="19"/>
      <c r="WP1147" s="19"/>
      <c r="WQ1147" s="19"/>
      <c r="WR1147" s="19"/>
      <c r="WS1147" s="19"/>
      <c r="WT1147" s="19"/>
      <c r="WU1147" s="19"/>
      <c r="WV1147" s="19"/>
    </row>
    <row r="1148" spans="1:620" s="20" customFormat="1" ht="39.75" customHeight="1" x14ac:dyDescent="0.2">
      <c r="A1148" s="43" t="s">
        <v>1486</v>
      </c>
      <c r="B1148" s="44"/>
      <c r="C1148" s="44"/>
      <c r="D1148" s="44"/>
      <c r="E1148" s="45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60" t="s">
        <v>388</v>
      </c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 t="s">
        <v>77</v>
      </c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/>
      <c r="AU1148" s="60"/>
      <c r="AV1148" s="60"/>
      <c r="AW1148" s="60"/>
      <c r="AX1148" s="60"/>
      <c r="AY1148" s="84" t="s">
        <v>78</v>
      </c>
      <c r="AZ1148" s="84"/>
      <c r="BA1148" s="84"/>
      <c r="BB1148" s="84"/>
      <c r="BC1148" s="84"/>
      <c r="BD1148" s="84"/>
      <c r="BE1148" s="62" t="s">
        <v>79</v>
      </c>
      <c r="BF1148" s="62"/>
      <c r="BG1148" s="62"/>
      <c r="BH1148" s="62"/>
      <c r="BI1148" s="62"/>
      <c r="BJ1148" s="62"/>
      <c r="BK1148" s="62"/>
      <c r="BL1148" s="62"/>
      <c r="BM1148" s="62"/>
      <c r="BN1148" s="62">
        <v>672</v>
      </c>
      <c r="BO1148" s="62"/>
      <c r="BP1148" s="62"/>
      <c r="BQ1148" s="62"/>
      <c r="BR1148" s="62"/>
      <c r="BS1148" s="62"/>
      <c r="BT1148" s="62"/>
      <c r="BU1148" s="62"/>
      <c r="BV1148" s="62"/>
      <c r="BW1148" s="62"/>
      <c r="BX1148" s="62"/>
      <c r="BY1148" s="80">
        <v>71701000</v>
      </c>
      <c r="BZ1148" s="76"/>
      <c r="CA1148" s="76"/>
      <c r="CB1148" s="76"/>
      <c r="CC1148" s="76"/>
      <c r="CD1148" s="76"/>
      <c r="CE1148" s="62" t="s">
        <v>80</v>
      </c>
      <c r="CF1148" s="62"/>
      <c r="CG1148" s="62"/>
      <c r="CH1148" s="62"/>
      <c r="CI1148" s="62"/>
      <c r="CJ1148" s="62"/>
      <c r="CK1148" s="62"/>
      <c r="CL1148" s="62"/>
      <c r="CM1148" s="62"/>
      <c r="CN1148" s="61">
        <v>611271.93599999999</v>
      </c>
      <c r="CO1148" s="61"/>
      <c r="CP1148" s="61"/>
      <c r="CQ1148" s="61"/>
      <c r="CR1148" s="61"/>
      <c r="CS1148" s="61"/>
      <c r="CT1148" s="61"/>
      <c r="CU1148" s="61"/>
      <c r="CV1148" s="61"/>
      <c r="CW1148" s="61"/>
      <c r="CX1148" s="61"/>
      <c r="CY1148" s="61"/>
      <c r="CZ1148" s="61"/>
      <c r="DA1148" s="61"/>
      <c r="DB1148" s="59" t="s">
        <v>640</v>
      </c>
      <c r="DC1148" s="59"/>
      <c r="DD1148" s="59"/>
      <c r="DE1148" s="59"/>
      <c r="DF1148" s="59"/>
      <c r="DG1148" s="59"/>
      <c r="DH1148" s="59"/>
      <c r="DI1148" s="59"/>
      <c r="DJ1148" s="59"/>
      <c r="DK1148" s="59"/>
      <c r="DL1148" s="59"/>
      <c r="DM1148" s="59"/>
      <c r="DN1148" s="59"/>
      <c r="DO1148" s="59" t="s">
        <v>650</v>
      </c>
      <c r="DP1148" s="59"/>
      <c r="DQ1148" s="59"/>
      <c r="DR1148" s="59"/>
      <c r="DS1148" s="59"/>
      <c r="DT1148" s="59"/>
      <c r="DU1148" s="59"/>
      <c r="DV1148" s="59"/>
      <c r="DW1148" s="59"/>
      <c r="DX1148" s="59"/>
      <c r="DY1148" s="59"/>
      <c r="DZ1148" s="62" t="s">
        <v>86</v>
      </c>
      <c r="EA1148" s="62"/>
      <c r="EB1148" s="62"/>
      <c r="EC1148" s="62"/>
      <c r="ED1148" s="62"/>
      <c r="EE1148" s="62"/>
      <c r="EF1148" s="62"/>
      <c r="EG1148" s="62"/>
      <c r="EH1148" s="62"/>
      <c r="EI1148" s="62"/>
      <c r="EJ1148" s="62"/>
      <c r="EK1148" s="62"/>
      <c r="EL1148" s="62" t="s">
        <v>84</v>
      </c>
      <c r="EM1148" s="62"/>
      <c r="EN1148" s="62"/>
      <c r="EO1148" s="62"/>
      <c r="EP1148" s="62"/>
      <c r="EQ1148" s="62"/>
      <c r="ER1148" s="62"/>
      <c r="ES1148" s="62"/>
      <c r="ET1148" s="62"/>
      <c r="EU1148" s="62"/>
      <c r="EV1148" s="62"/>
      <c r="EW1148" s="62"/>
      <c r="EX1148" s="62"/>
      <c r="EY1148" s="143"/>
      <c r="EZ1148" s="143"/>
      <c r="FA1148" s="143"/>
      <c r="FB1148" s="143"/>
      <c r="FC1148" s="143"/>
      <c r="FD1148" s="143"/>
      <c r="FE1148" s="143"/>
      <c r="FF1148" s="143"/>
      <c r="FG1148" s="143"/>
      <c r="FH1148" s="143"/>
      <c r="FI1148" s="143"/>
      <c r="FJ1148" s="143"/>
      <c r="FK1148" s="143"/>
      <c r="FL1148" s="141"/>
      <c r="FM1148" s="141"/>
      <c r="FN1148" s="141"/>
      <c r="FO1148" s="141"/>
      <c r="FP1148" s="141"/>
      <c r="FQ1148" s="141"/>
      <c r="FR1148" s="141"/>
      <c r="FS1148" s="141"/>
      <c r="FT1148" s="141"/>
      <c r="FU1148" s="141"/>
      <c r="FV1148" s="141"/>
      <c r="FW1148" s="141"/>
      <c r="FX1148" s="141"/>
      <c r="FY1148" s="141"/>
      <c r="FZ1148" s="141"/>
      <c r="GA1148" s="141"/>
      <c r="GB1148" s="141"/>
      <c r="GC1148" s="141"/>
      <c r="GD1148" s="141"/>
      <c r="GE1148" s="141"/>
      <c r="GF1148" s="141"/>
      <c r="GG1148" s="141"/>
      <c r="GH1148" s="141"/>
      <c r="GI1148" s="141"/>
      <c r="GJ1148" s="141"/>
      <c r="GK1148" s="141"/>
      <c r="GL1148" s="141"/>
      <c r="GM1148" s="140"/>
      <c r="GN1148" s="140"/>
      <c r="GO1148" s="140"/>
      <c r="GP1148" s="140"/>
      <c r="GQ1148" s="140"/>
      <c r="GR1148" s="140"/>
      <c r="GS1148" s="141"/>
      <c r="GT1148" s="141"/>
      <c r="GU1148" s="141"/>
      <c r="GV1148" s="141"/>
      <c r="GW1148" s="141"/>
      <c r="GX1148" s="141"/>
      <c r="GY1148" s="141"/>
      <c r="GZ1148" s="141"/>
      <c r="HA1148" s="141"/>
      <c r="HB1148" s="142"/>
      <c r="HC1148" s="142"/>
      <c r="HD1148" s="142"/>
      <c r="HE1148" s="142"/>
      <c r="HF1148" s="142"/>
      <c r="HG1148" s="142"/>
      <c r="HH1148" s="142"/>
      <c r="HI1148" s="142"/>
      <c r="HJ1148" s="142"/>
      <c r="HK1148" s="142"/>
      <c r="HL1148" s="142"/>
      <c r="HM1148" s="143"/>
      <c r="HN1148" s="143"/>
      <c r="HO1148" s="143"/>
      <c r="HP1148" s="143"/>
      <c r="HQ1148" s="143"/>
      <c r="HR1148" s="143"/>
      <c r="HS1148" s="141"/>
      <c r="HT1148" s="141"/>
      <c r="HU1148" s="141"/>
      <c r="HV1148" s="141"/>
      <c r="HW1148" s="141"/>
      <c r="HX1148" s="141"/>
      <c r="HY1148" s="141"/>
      <c r="HZ1148" s="141"/>
      <c r="IA1148" s="141"/>
      <c r="IB1148" s="144"/>
      <c r="IC1148" s="144"/>
      <c r="ID1148" s="144"/>
      <c r="IE1148" s="144"/>
      <c r="IF1148" s="144"/>
      <c r="IG1148" s="144"/>
      <c r="IH1148" s="144"/>
      <c r="II1148" s="144"/>
      <c r="IJ1148" s="144"/>
      <c r="IK1148" s="144"/>
      <c r="IL1148" s="144"/>
      <c r="IM1148" s="144"/>
      <c r="IN1148" s="144"/>
      <c r="IO1148" s="144"/>
      <c r="IP1148" s="138"/>
      <c r="IQ1148" s="138"/>
      <c r="IR1148" s="138"/>
      <c r="IS1148" s="138"/>
      <c r="IT1148" s="138"/>
      <c r="IU1148" s="138"/>
      <c r="IV1148" s="138"/>
      <c r="IW1148" s="138"/>
      <c r="IX1148" s="138"/>
      <c r="IY1148" s="138"/>
      <c r="IZ1148" s="138"/>
      <c r="JA1148" s="138"/>
      <c r="JB1148" s="138"/>
      <c r="JC1148" s="138"/>
      <c r="JD1148" s="138"/>
      <c r="JE1148" s="138"/>
      <c r="JF1148" s="138"/>
      <c r="JG1148" s="138"/>
      <c r="JH1148" s="138"/>
      <c r="JI1148" s="138"/>
      <c r="JJ1148" s="138"/>
      <c r="JK1148" s="138"/>
      <c r="JL1148" s="138"/>
      <c r="JM1148" s="138"/>
      <c r="JN1148" s="139"/>
      <c r="JO1148" s="139"/>
      <c r="JP1148" s="139"/>
      <c r="JQ1148" s="139"/>
      <c r="JR1148" s="139"/>
      <c r="JS1148" s="139"/>
      <c r="JT1148" s="139"/>
      <c r="JU1148" s="139"/>
      <c r="JV1148" s="139"/>
      <c r="JW1148" s="139"/>
      <c r="JX1148" s="139"/>
      <c r="JY1148" s="139"/>
      <c r="JZ1148" s="139"/>
      <c r="KA1148" s="139"/>
      <c r="KB1148" s="139"/>
      <c r="KC1148" s="139"/>
      <c r="KD1148" s="139"/>
      <c r="KE1148" s="139"/>
      <c r="KF1148" s="139"/>
      <c r="KG1148" s="139"/>
      <c r="KH1148" s="139"/>
      <c r="KI1148" s="139"/>
      <c r="KJ1148" s="139"/>
      <c r="KK1148" s="139"/>
      <c r="KL1148" s="139"/>
      <c r="KM1148" s="139"/>
      <c r="KN1148" s="139"/>
      <c r="KO1148" s="139"/>
      <c r="KP1148" s="139"/>
      <c r="KQ1148" s="22"/>
      <c r="KR1148" s="23"/>
      <c r="KS1148" s="19"/>
      <c r="KT1148" s="19"/>
      <c r="KU1148" s="19"/>
      <c r="KV1148" s="19"/>
      <c r="KW1148" s="19"/>
      <c r="KX1148" s="19"/>
      <c r="KY1148" s="19"/>
      <c r="KZ1148" s="19"/>
      <c r="LA1148" s="19"/>
      <c r="LB1148" s="19"/>
      <c r="LC1148" s="19"/>
      <c r="LD1148" s="19"/>
      <c r="LE1148" s="19"/>
      <c r="LF1148" s="19"/>
      <c r="LG1148" s="19"/>
      <c r="LH1148" s="19"/>
      <c r="LI1148" s="19"/>
      <c r="LJ1148" s="19"/>
      <c r="LK1148" s="19"/>
      <c r="LL1148" s="19"/>
      <c r="LM1148" s="19"/>
      <c r="LN1148" s="19"/>
      <c r="LO1148" s="19"/>
      <c r="LP1148" s="19"/>
      <c r="LQ1148" s="19"/>
      <c r="LR1148" s="19"/>
      <c r="LS1148" s="19"/>
      <c r="LT1148" s="19"/>
      <c r="LU1148" s="19"/>
      <c r="LV1148" s="19"/>
      <c r="LW1148" s="19"/>
      <c r="LX1148" s="19"/>
      <c r="LY1148" s="19"/>
      <c r="LZ1148" s="19"/>
      <c r="MA1148" s="19"/>
      <c r="MB1148" s="19"/>
      <c r="MC1148" s="19"/>
      <c r="MD1148" s="19"/>
      <c r="ME1148" s="19"/>
      <c r="MF1148" s="19"/>
      <c r="MG1148" s="19"/>
      <c r="MH1148" s="19"/>
      <c r="MI1148" s="19"/>
      <c r="MJ1148" s="19"/>
      <c r="MK1148" s="19"/>
      <c r="ML1148" s="19"/>
      <c r="MM1148" s="19"/>
      <c r="MN1148" s="19"/>
      <c r="MO1148" s="19"/>
      <c r="MP1148" s="19"/>
      <c r="MQ1148" s="19"/>
      <c r="MR1148" s="19"/>
      <c r="MS1148" s="19"/>
      <c r="MT1148" s="19"/>
      <c r="MU1148" s="19"/>
      <c r="MV1148" s="19"/>
      <c r="MW1148" s="19"/>
      <c r="MX1148" s="19"/>
      <c r="MY1148" s="19"/>
      <c r="MZ1148" s="19"/>
      <c r="NA1148" s="19"/>
      <c r="NB1148" s="19"/>
      <c r="NC1148" s="19"/>
      <c r="ND1148" s="19"/>
      <c r="NE1148" s="19"/>
      <c r="NF1148" s="19"/>
      <c r="NG1148" s="19"/>
      <c r="NH1148" s="19"/>
      <c r="NI1148" s="19"/>
      <c r="NJ1148" s="19"/>
      <c r="NK1148" s="19"/>
      <c r="NL1148" s="19"/>
      <c r="NM1148" s="19"/>
      <c r="NN1148" s="19"/>
      <c r="NO1148" s="19"/>
      <c r="NP1148" s="19"/>
      <c r="NQ1148" s="19"/>
      <c r="NR1148" s="19"/>
      <c r="NS1148" s="19"/>
      <c r="NT1148" s="19"/>
      <c r="NU1148" s="19"/>
      <c r="NV1148" s="19"/>
      <c r="NW1148" s="19"/>
      <c r="NX1148" s="19"/>
      <c r="NY1148" s="19"/>
      <c r="NZ1148" s="19"/>
      <c r="OA1148" s="19"/>
      <c r="OB1148" s="19"/>
      <c r="OC1148" s="19"/>
      <c r="OD1148" s="19"/>
      <c r="OE1148" s="19"/>
      <c r="OF1148" s="19"/>
      <c r="OG1148" s="19"/>
      <c r="OH1148" s="19"/>
      <c r="OI1148" s="19"/>
      <c r="OJ1148" s="19"/>
      <c r="OK1148" s="19"/>
      <c r="OL1148" s="19"/>
      <c r="OM1148" s="19"/>
      <c r="ON1148" s="19"/>
      <c r="OO1148" s="19"/>
      <c r="OP1148" s="19"/>
      <c r="OQ1148" s="19"/>
      <c r="OR1148" s="19"/>
      <c r="OS1148" s="19"/>
      <c r="OT1148" s="19"/>
      <c r="OU1148" s="19"/>
      <c r="OV1148" s="19"/>
      <c r="OW1148" s="19"/>
      <c r="OX1148" s="19"/>
      <c r="OY1148" s="19"/>
      <c r="OZ1148" s="19"/>
      <c r="PA1148" s="19"/>
      <c r="PB1148" s="19"/>
      <c r="PC1148" s="19"/>
      <c r="PD1148" s="19"/>
      <c r="PE1148" s="19"/>
      <c r="PF1148" s="19"/>
      <c r="PG1148" s="19"/>
      <c r="PH1148" s="19"/>
      <c r="PI1148" s="19"/>
      <c r="PJ1148" s="19"/>
      <c r="PK1148" s="19"/>
      <c r="PL1148" s="19"/>
      <c r="PM1148" s="19"/>
      <c r="PN1148" s="19"/>
      <c r="PO1148" s="19"/>
      <c r="PP1148" s="19"/>
      <c r="PQ1148" s="19"/>
      <c r="PR1148" s="19"/>
      <c r="PS1148" s="19"/>
      <c r="PT1148" s="19"/>
      <c r="PU1148" s="19"/>
      <c r="PV1148" s="19"/>
      <c r="PW1148" s="19"/>
      <c r="PX1148" s="19"/>
      <c r="PY1148" s="19"/>
      <c r="PZ1148" s="19"/>
      <c r="QA1148" s="19"/>
      <c r="QB1148" s="19"/>
      <c r="QC1148" s="19"/>
      <c r="QD1148" s="19"/>
      <c r="QE1148" s="19"/>
      <c r="QF1148" s="19"/>
      <c r="QG1148" s="19"/>
      <c r="QH1148" s="19"/>
      <c r="QI1148" s="19"/>
      <c r="QJ1148" s="19"/>
      <c r="QK1148" s="19"/>
      <c r="QL1148" s="19"/>
      <c r="QM1148" s="19"/>
      <c r="QN1148" s="19"/>
      <c r="QO1148" s="19"/>
      <c r="QP1148" s="19"/>
      <c r="QQ1148" s="19"/>
      <c r="QR1148" s="19"/>
      <c r="QS1148" s="19"/>
      <c r="QT1148" s="19"/>
      <c r="QU1148" s="19"/>
      <c r="QV1148" s="19"/>
      <c r="QW1148" s="19"/>
      <c r="QX1148" s="19"/>
      <c r="QY1148" s="19"/>
      <c r="QZ1148" s="19"/>
      <c r="RA1148" s="19"/>
      <c r="RB1148" s="19"/>
      <c r="RC1148" s="19"/>
      <c r="RD1148" s="19"/>
      <c r="RE1148" s="19"/>
      <c r="RF1148" s="19"/>
      <c r="RG1148" s="19"/>
      <c r="RH1148" s="19"/>
      <c r="RI1148" s="19"/>
      <c r="RJ1148" s="19"/>
      <c r="RK1148" s="19"/>
      <c r="RL1148" s="19"/>
      <c r="RM1148" s="19"/>
      <c r="RN1148" s="19"/>
      <c r="RO1148" s="19"/>
      <c r="RP1148" s="19"/>
      <c r="RQ1148" s="19"/>
      <c r="RR1148" s="19"/>
      <c r="RS1148" s="19"/>
      <c r="RT1148" s="19"/>
      <c r="RU1148" s="19"/>
      <c r="RV1148" s="19"/>
      <c r="RW1148" s="19"/>
      <c r="RX1148" s="19"/>
      <c r="RY1148" s="19"/>
      <c r="RZ1148" s="19"/>
      <c r="SA1148" s="19"/>
      <c r="SB1148" s="19"/>
      <c r="SC1148" s="19"/>
      <c r="SD1148" s="19"/>
      <c r="SE1148" s="19"/>
      <c r="SF1148" s="19"/>
      <c r="SG1148" s="19"/>
      <c r="SH1148" s="19"/>
      <c r="SI1148" s="19"/>
      <c r="SJ1148" s="19"/>
      <c r="SK1148" s="19"/>
      <c r="SL1148" s="19"/>
      <c r="SM1148" s="19"/>
      <c r="SN1148" s="19"/>
      <c r="SO1148" s="19"/>
      <c r="SP1148" s="19"/>
      <c r="SQ1148" s="19"/>
      <c r="SR1148" s="19"/>
      <c r="SS1148" s="19"/>
      <c r="ST1148" s="19"/>
      <c r="SU1148" s="19"/>
      <c r="SV1148" s="19"/>
      <c r="SW1148" s="19"/>
      <c r="SX1148" s="19"/>
      <c r="SY1148" s="19"/>
      <c r="SZ1148" s="19"/>
      <c r="TA1148" s="19"/>
      <c r="TB1148" s="19"/>
      <c r="TC1148" s="19"/>
      <c r="TD1148" s="19"/>
      <c r="TE1148" s="19"/>
      <c r="TF1148" s="19"/>
      <c r="TG1148" s="19"/>
      <c r="TH1148" s="19"/>
      <c r="TI1148" s="19"/>
      <c r="TJ1148" s="19"/>
      <c r="TK1148" s="19"/>
      <c r="TL1148" s="19"/>
      <c r="TM1148" s="19"/>
      <c r="TN1148" s="19"/>
      <c r="TO1148" s="19"/>
      <c r="TP1148" s="19"/>
      <c r="TQ1148" s="19"/>
      <c r="TR1148" s="19"/>
      <c r="TS1148" s="19"/>
      <c r="TT1148" s="19"/>
      <c r="TU1148" s="19"/>
      <c r="TV1148" s="19"/>
      <c r="TW1148" s="19"/>
      <c r="TX1148" s="19"/>
      <c r="TY1148" s="19"/>
      <c r="TZ1148" s="19"/>
      <c r="UA1148" s="19"/>
      <c r="UB1148" s="19"/>
      <c r="UC1148" s="19"/>
      <c r="UD1148" s="19"/>
      <c r="UE1148" s="19"/>
      <c r="UF1148" s="19"/>
      <c r="UG1148" s="19"/>
      <c r="UH1148" s="19"/>
      <c r="UI1148" s="19"/>
      <c r="UJ1148" s="19"/>
      <c r="UK1148" s="19"/>
      <c r="UL1148" s="19"/>
      <c r="UM1148" s="19"/>
      <c r="UN1148" s="19"/>
      <c r="UO1148" s="19"/>
      <c r="UP1148" s="19"/>
      <c r="UQ1148" s="19"/>
      <c r="UR1148" s="19"/>
      <c r="US1148" s="19"/>
      <c r="UT1148" s="19"/>
      <c r="UU1148" s="19"/>
      <c r="UV1148" s="19"/>
      <c r="UW1148" s="19"/>
      <c r="UX1148" s="19"/>
      <c r="UY1148" s="19"/>
      <c r="UZ1148" s="19"/>
      <c r="VA1148" s="19"/>
      <c r="VB1148" s="19"/>
      <c r="VC1148" s="19"/>
      <c r="VD1148" s="19"/>
      <c r="VE1148" s="19"/>
      <c r="VF1148" s="19"/>
      <c r="VG1148" s="19"/>
      <c r="VH1148" s="19"/>
      <c r="VI1148" s="19"/>
      <c r="VJ1148" s="19"/>
      <c r="VK1148" s="19"/>
      <c r="VL1148" s="19"/>
      <c r="VM1148" s="19"/>
      <c r="VN1148" s="19"/>
      <c r="VO1148" s="19"/>
      <c r="VP1148" s="19"/>
      <c r="VQ1148" s="19"/>
      <c r="VR1148" s="19"/>
      <c r="VS1148" s="19"/>
      <c r="VT1148" s="19"/>
      <c r="VU1148" s="19"/>
      <c r="VV1148" s="19"/>
      <c r="VW1148" s="19"/>
      <c r="VX1148" s="19"/>
      <c r="VY1148" s="19"/>
      <c r="VZ1148" s="19"/>
      <c r="WA1148" s="19"/>
      <c r="WB1148" s="19"/>
      <c r="WC1148" s="19"/>
      <c r="WD1148" s="19"/>
      <c r="WE1148" s="19"/>
      <c r="WF1148" s="19"/>
      <c r="WG1148" s="19"/>
      <c r="WH1148" s="19"/>
      <c r="WI1148" s="19"/>
      <c r="WJ1148" s="19"/>
      <c r="WK1148" s="19"/>
      <c r="WL1148" s="19"/>
      <c r="WM1148" s="19"/>
      <c r="WN1148" s="19"/>
      <c r="WO1148" s="19"/>
      <c r="WP1148" s="19"/>
      <c r="WQ1148" s="19"/>
      <c r="WR1148" s="19"/>
      <c r="WS1148" s="19"/>
      <c r="WT1148" s="19"/>
      <c r="WU1148" s="19"/>
      <c r="WV1148" s="19"/>
    </row>
    <row r="1149" spans="1:620" s="20" customFormat="1" ht="39.75" customHeight="1" x14ac:dyDescent="0.2">
      <c r="A1149" s="43" t="s">
        <v>1488</v>
      </c>
      <c r="B1149" s="44"/>
      <c r="C1149" s="44"/>
      <c r="D1149" s="44"/>
      <c r="E1149" s="45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60" t="s">
        <v>391</v>
      </c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 t="s">
        <v>77</v>
      </c>
      <c r="AK1149" s="60"/>
      <c r="AL1149" s="60"/>
      <c r="AM1149" s="60"/>
      <c r="AN1149" s="60"/>
      <c r="AO1149" s="60"/>
      <c r="AP1149" s="60"/>
      <c r="AQ1149" s="60"/>
      <c r="AR1149" s="60"/>
      <c r="AS1149" s="60"/>
      <c r="AT1149" s="60"/>
      <c r="AU1149" s="60"/>
      <c r="AV1149" s="60"/>
      <c r="AW1149" s="60"/>
      <c r="AX1149" s="60"/>
      <c r="AY1149" s="84" t="s">
        <v>94</v>
      </c>
      <c r="AZ1149" s="84"/>
      <c r="BA1149" s="84"/>
      <c r="BB1149" s="84"/>
      <c r="BC1149" s="84"/>
      <c r="BD1149" s="84"/>
      <c r="BE1149" s="62" t="s">
        <v>95</v>
      </c>
      <c r="BF1149" s="62"/>
      <c r="BG1149" s="62"/>
      <c r="BH1149" s="62"/>
      <c r="BI1149" s="62"/>
      <c r="BJ1149" s="62"/>
      <c r="BK1149" s="62"/>
      <c r="BL1149" s="62"/>
      <c r="BM1149" s="62"/>
      <c r="BN1149" s="62">
        <v>480</v>
      </c>
      <c r="BO1149" s="62"/>
      <c r="BP1149" s="62"/>
      <c r="BQ1149" s="62"/>
      <c r="BR1149" s="62"/>
      <c r="BS1149" s="62"/>
      <c r="BT1149" s="62"/>
      <c r="BU1149" s="62"/>
      <c r="BV1149" s="62"/>
      <c r="BW1149" s="62"/>
      <c r="BX1149" s="62"/>
      <c r="BY1149" s="80">
        <v>71701000</v>
      </c>
      <c r="BZ1149" s="76"/>
      <c r="CA1149" s="76"/>
      <c r="CB1149" s="76"/>
      <c r="CC1149" s="76"/>
      <c r="CD1149" s="76"/>
      <c r="CE1149" s="62" t="s">
        <v>80</v>
      </c>
      <c r="CF1149" s="62"/>
      <c r="CG1149" s="62"/>
      <c r="CH1149" s="62"/>
      <c r="CI1149" s="62"/>
      <c r="CJ1149" s="62"/>
      <c r="CK1149" s="62"/>
      <c r="CL1149" s="62"/>
      <c r="CM1149" s="62"/>
      <c r="CN1149" s="61">
        <v>2413344.12</v>
      </c>
      <c r="CO1149" s="61"/>
      <c r="CP1149" s="61"/>
      <c r="CQ1149" s="61"/>
      <c r="CR1149" s="61"/>
      <c r="CS1149" s="61"/>
      <c r="CT1149" s="61"/>
      <c r="CU1149" s="61"/>
      <c r="CV1149" s="61"/>
      <c r="CW1149" s="61"/>
      <c r="CX1149" s="61"/>
      <c r="CY1149" s="61"/>
      <c r="CZ1149" s="61"/>
      <c r="DA1149" s="61"/>
      <c r="DB1149" s="59" t="s">
        <v>640</v>
      </c>
      <c r="DC1149" s="59"/>
      <c r="DD1149" s="59"/>
      <c r="DE1149" s="59"/>
      <c r="DF1149" s="59"/>
      <c r="DG1149" s="59"/>
      <c r="DH1149" s="59"/>
      <c r="DI1149" s="59"/>
      <c r="DJ1149" s="59"/>
      <c r="DK1149" s="59"/>
      <c r="DL1149" s="59"/>
      <c r="DM1149" s="59"/>
      <c r="DN1149" s="59"/>
      <c r="DO1149" s="59" t="s">
        <v>650</v>
      </c>
      <c r="DP1149" s="59"/>
      <c r="DQ1149" s="59"/>
      <c r="DR1149" s="59"/>
      <c r="DS1149" s="59"/>
      <c r="DT1149" s="59"/>
      <c r="DU1149" s="59"/>
      <c r="DV1149" s="59"/>
      <c r="DW1149" s="59"/>
      <c r="DX1149" s="59"/>
      <c r="DY1149" s="59"/>
      <c r="DZ1149" s="62" t="s">
        <v>102</v>
      </c>
      <c r="EA1149" s="62"/>
      <c r="EB1149" s="62"/>
      <c r="EC1149" s="62"/>
      <c r="ED1149" s="62"/>
      <c r="EE1149" s="62"/>
      <c r="EF1149" s="62"/>
      <c r="EG1149" s="62"/>
      <c r="EH1149" s="62"/>
      <c r="EI1149" s="62"/>
      <c r="EJ1149" s="62"/>
      <c r="EK1149" s="62"/>
      <c r="EL1149" s="62" t="s">
        <v>103</v>
      </c>
      <c r="EM1149" s="62"/>
      <c r="EN1149" s="62"/>
      <c r="EO1149" s="62"/>
      <c r="EP1149" s="62"/>
      <c r="EQ1149" s="62"/>
      <c r="ER1149" s="62"/>
      <c r="ES1149" s="62"/>
      <c r="ET1149" s="62"/>
      <c r="EU1149" s="62"/>
      <c r="EV1149" s="62"/>
      <c r="EW1149" s="62"/>
      <c r="EX1149" s="62"/>
      <c r="EY1149" s="143"/>
      <c r="EZ1149" s="143"/>
      <c r="FA1149" s="143"/>
      <c r="FB1149" s="143"/>
      <c r="FC1149" s="143"/>
      <c r="FD1149" s="143"/>
      <c r="FE1149" s="143"/>
      <c r="FF1149" s="143"/>
      <c r="FG1149" s="143"/>
      <c r="FH1149" s="143"/>
      <c r="FI1149" s="143"/>
      <c r="FJ1149" s="143"/>
      <c r="FK1149" s="143"/>
      <c r="FL1149" s="141"/>
      <c r="FM1149" s="141"/>
      <c r="FN1149" s="141"/>
      <c r="FO1149" s="141"/>
      <c r="FP1149" s="141"/>
      <c r="FQ1149" s="141"/>
      <c r="FR1149" s="141"/>
      <c r="FS1149" s="141"/>
      <c r="FT1149" s="141"/>
      <c r="FU1149" s="141"/>
      <c r="FV1149" s="141"/>
      <c r="FW1149" s="141"/>
      <c r="FX1149" s="141"/>
      <c r="FY1149" s="141"/>
      <c r="FZ1149" s="141"/>
      <c r="GA1149" s="141"/>
      <c r="GB1149" s="141"/>
      <c r="GC1149" s="141"/>
      <c r="GD1149" s="141"/>
      <c r="GE1149" s="141"/>
      <c r="GF1149" s="141"/>
      <c r="GG1149" s="141"/>
      <c r="GH1149" s="141"/>
      <c r="GI1149" s="141"/>
      <c r="GJ1149" s="141"/>
      <c r="GK1149" s="141"/>
      <c r="GL1149" s="141"/>
      <c r="GM1149" s="140"/>
      <c r="GN1149" s="140"/>
      <c r="GO1149" s="140"/>
      <c r="GP1149" s="140"/>
      <c r="GQ1149" s="140"/>
      <c r="GR1149" s="140"/>
      <c r="GS1149" s="141"/>
      <c r="GT1149" s="141"/>
      <c r="GU1149" s="141"/>
      <c r="GV1149" s="141"/>
      <c r="GW1149" s="141"/>
      <c r="GX1149" s="141"/>
      <c r="GY1149" s="141"/>
      <c r="GZ1149" s="141"/>
      <c r="HA1149" s="141"/>
      <c r="HB1149" s="142"/>
      <c r="HC1149" s="142"/>
      <c r="HD1149" s="142"/>
      <c r="HE1149" s="142"/>
      <c r="HF1149" s="142"/>
      <c r="HG1149" s="142"/>
      <c r="HH1149" s="142"/>
      <c r="HI1149" s="142"/>
      <c r="HJ1149" s="142"/>
      <c r="HK1149" s="142"/>
      <c r="HL1149" s="142"/>
      <c r="HM1149" s="143"/>
      <c r="HN1149" s="143"/>
      <c r="HO1149" s="143"/>
      <c r="HP1149" s="143"/>
      <c r="HQ1149" s="143"/>
      <c r="HR1149" s="143"/>
      <c r="HS1149" s="141"/>
      <c r="HT1149" s="141"/>
      <c r="HU1149" s="141"/>
      <c r="HV1149" s="141"/>
      <c r="HW1149" s="141"/>
      <c r="HX1149" s="141"/>
      <c r="HY1149" s="141"/>
      <c r="HZ1149" s="141"/>
      <c r="IA1149" s="141"/>
      <c r="IB1149" s="144"/>
      <c r="IC1149" s="144"/>
      <c r="ID1149" s="144"/>
      <c r="IE1149" s="144"/>
      <c r="IF1149" s="144"/>
      <c r="IG1149" s="144"/>
      <c r="IH1149" s="144"/>
      <c r="II1149" s="144"/>
      <c r="IJ1149" s="144"/>
      <c r="IK1149" s="144"/>
      <c r="IL1149" s="144"/>
      <c r="IM1149" s="144"/>
      <c r="IN1149" s="144"/>
      <c r="IO1149" s="144"/>
      <c r="IP1149" s="138"/>
      <c r="IQ1149" s="138"/>
      <c r="IR1149" s="138"/>
      <c r="IS1149" s="138"/>
      <c r="IT1149" s="138"/>
      <c r="IU1149" s="138"/>
      <c r="IV1149" s="138"/>
      <c r="IW1149" s="138"/>
      <c r="IX1149" s="138"/>
      <c r="IY1149" s="138"/>
      <c r="IZ1149" s="138"/>
      <c r="JA1149" s="138"/>
      <c r="JB1149" s="138"/>
      <c r="JC1149" s="138"/>
      <c r="JD1149" s="138"/>
      <c r="JE1149" s="138"/>
      <c r="JF1149" s="138"/>
      <c r="JG1149" s="138"/>
      <c r="JH1149" s="138"/>
      <c r="JI1149" s="138"/>
      <c r="JJ1149" s="138"/>
      <c r="JK1149" s="138"/>
      <c r="JL1149" s="138"/>
      <c r="JM1149" s="138"/>
      <c r="JN1149" s="139"/>
      <c r="JO1149" s="139"/>
      <c r="JP1149" s="139"/>
      <c r="JQ1149" s="139"/>
      <c r="JR1149" s="139"/>
      <c r="JS1149" s="139"/>
      <c r="JT1149" s="139"/>
      <c r="JU1149" s="139"/>
      <c r="JV1149" s="139"/>
      <c r="JW1149" s="139"/>
      <c r="JX1149" s="139"/>
      <c r="JY1149" s="139"/>
      <c r="JZ1149" s="139"/>
      <c r="KA1149" s="139"/>
      <c r="KB1149" s="139"/>
      <c r="KC1149" s="139"/>
      <c r="KD1149" s="139"/>
      <c r="KE1149" s="139"/>
      <c r="KF1149" s="139"/>
      <c r="KG1149" s="139"/>
      <c r="KH1149" s="139"/>
      <c r="KI1149" s="139"/>
      <c r="KJ1149" s="139"/>
      <c r="KK1149" s="139"/>
      <c r="KL1149" s="139"/>
      <c r="KM1149" s="139"/>
      <c r="KN1149" s="139"/>
      <c r="KO1149" s="139"/>
      <c r="KP1149" s="139"/>
      <c r="KQ1149" s="22"/>
      <c r="KR1149" s="23"/>
      <c r="KS1149" s="19"/>
      <c r="KT1149" s="19"/>
      <c r="KU1149" s="19"/>
      <c r="KV1149" s="19"/>
      <c r="KW1149" s="19"/>
      <c r="KX1149" s="19"/>
      <c r="KY1149" s="19"/>
      <c r="KZ1149" s="19"/>
      <c r="LA1149" s="19"/>
      <c r="LB1149" s="19"/>
      <c r="LC1149" s="19"/>
      <c r="LD1149" s="19"/>
      <c r="LE1149" s="19"/>
      <c r="LF1149" s="19"/>
      <c r="LG1149" s="19"/>
      <c r="LH1149" s="19"/>
      <c r="LI1149" s="19"/>
      <c r="LJ1149" s="19"/>
      <c r="LK1149" s="19"/>
      <c r="LL1149" s="19"/>
      <c r="LM1149" s="19"/>
      <c r="LN1149" s="19"/>
      <c r="LO1149" s="19"/>
      <c r="LP1149" s="19"/>
      <c r="LQ1149" s="19"/>
      <c r="LR1149" s="19"/>
      <c r="LS1149" s="19"/>
      <c r="LT1149" s="19"/>
      <c r="LU1149" s="19"/>
      <c r="LV1149" s="19"/>
      <c r="LW1149" s="19"/>
      <c r="LX1149" s="19"/>
      <c r="LY1149" s="19"/>
      <c r="LZ1149" s="19"/>
      <c r="MA1149" s="19"/>
      <c r="MB1149" s="19"/>
      <c r="MC1149" s="19"/>
      <c r="MD1149" s="19"/>
      <c r="ME1149" s="19"/>
      <c r="MF1149" s="19"/>
      <c r="MG1149" s="19"/>
      <c r="MH1149" s="19"/>
      <c r="MI1149" s="19"/>
      <c r="MJ1149" s="19"/>
      <c r="MK1149" s="19"/>
      <c r="ML1149" s="19"/>
      <c r="MM1149" s="19"/>
      <c r="MN1149" s="19"/>
      <c r="MO1149" s="19"/>
      <c r="MP1149" s="19"/>
      <c r="MQ1149" s="19"/>
      <c r="MR1149" s="19"/>
      <c r="MS1149" s="19"/>
      <c r="MT1149" s="19"/>
      <c r="MU1149" s="19"/>
      <c r="MV1149" s="19"/>
      <c r="MW1149" s="19"/>
      <c r="MX1149" s="19"/>
      <c r="MY1149" s="19"/>
      <c r="MZ1149" s="19"/>
      <c r="NA1149" s="19"/>
      <c r="NB1149" s="19"/>
      <c r="NC1149" s="19"/>
      <c r="ND1149" s="19"/>
      <c r="NE1149" s="19"/>
      <c r="NF1149" s="19"/>
      <c r="NG1149" s="19"/>
      <c r="NH1149" s="19"/>
      <c r="NI1149" s="19"/>
      <c r="NJ1149" s="19"/>
      <c r="NK1149" s="19"/>
      <c r="NL1149" s="19"/>
      <c r="NM1149" s="19"/>
      <c r="NN1149" s="19"/>
      <c r="NO1149" s="19"/>
      <c r="NP1149" s="19"/>
      <c r="NQ1149" s="19"/>
      <c r="NR1149" s="19"/>
      <c r="NS1149" s="19"/>
      <c r="NT1149" s="19"/>
      <c r="NU1149" s="19"/>
      <c r="NV1149" s="19"/>
      <c r="NW1149" s="19"/>
      <c r="NX1149" s="19"/>
      <c r="NY1149" s="19"/>
      <c r="NZ1149" s="19"/>
      <c r="OA1149" s="19"/>
      <c r="OB1149" s="19"/>
      <c r="OC1149" s="19"/>
      <c r="OD1149" s="19"/>
      <c r="OE1149" s="19"/>
      <c r="OF1149" s="19"/>
      <c r="OG1149" s="19"/>
      <c r="OH1149" s="19"/>
      <c r="OI1149" s="19"/>
      <c r="OJ1149" s="19"/>
      <c r="OK1149" s="19"/>
      <c r="OL1149" s="19"/>
      <c r="OM1149" s="19"/>
      <c r="ON1149" s="19"/>
      <c r="OO1149" s="19"/>
      <c r="OP1149" s="19"/>
      <c r="OQ1149" s="19"/>
      <c r="OR1149" s="19"/>
      <c r="OS1149" s="19"/>
      <c r="OT1149" s="19"/>
      <c r="OU1149" s="19"/>
      <c r="OV1149" s="19"/>
      <c r="OW1149" s="19"/>
      <c r="OX1149" s="19"/>
      <c r="OY1149" s="19"/>
      <c r="OZ1149" s="19"/>
      <c r="PA1149" s="19"/>
      <c r="PB1149" s="19"/>
      <c r="PC1149" s="19"/>
      <c r="PD1149" s="19"/>
      <c r="PE1149" s="19"/>
      <c r="PF1149" s="19"/>
      <c r="PG1149" s="19"/>
      <c r="PH1149" s="19"/>
      <c r="PI1149" s="19"/>
      <c r="PJ1149" s="19"/>
      <c r="PK1149" s="19"/>
      <c r="PL1149" s="19"/>
      <c r="PM1149" s="19"/>
      <c r="PN1149" s="19"/>
      <c r="PO1149" s="19"/>
      <c r="PP1149" s="19"/>
      <c r="PQ1149" s="19"/>
      <c r="PR1149" s="19"/>
      <c r="PS1149" s="19"/>
      <c r="PT1149" s="19"/>
      <c r="PU1149" s="19"/>
      <c r="PV1149" s="19"/>
      <c r="PW1149" s="19"/>
      <c r="PX1149" s="19"/>
      <c r="PY1149" s="19"/>
      <c r="PZ1149" s="19"/>
      <c r="QA1149" s="19"/>
      <c r="QB1149" s="19"/>
      <c r="QC1149" s="19"/>
      <c r="QD1149" s="19"/>
      <c r="QE1149" s="19"/>
      <c r="QF1149" s="19"/>
      <c r="QG1149" s="19"/>
      <c r="QH1149" s="19"/>
      <c r="QI1149" s="19"/>
      <c r="QJ1149" s="19"/>
      <c r="QK1149" s="19"/>
      <c r="QL1149" s="19"/>
      <c r="QM1149" s="19"/>
      <c r="QN1149" s="19"/>
      <c r="QO1149" s="19"/>
      <c r="QP1149" s="19"/>
      <c r="QQ1149" s="19"/>
      <c r="QR1149" s="19"/>
      <c r="QS1149" s="19"/>
      <c r="QT1149" s="19"/>
      <c r="QU1149" s="19"/>
      <c r="QV1149" s="19"/>
      <c r="QW1149" s="19"/>
      <c r="QX1149" s="19"/>
      <c r="QY1149" s="19"/>
      <c r="QZ1149" s="19"/>
      <c r="RA1149" s="19"/>
      <c r="RB1149" s="19"/>
      <c r="RC1149" s="19"/>
      <c r="RD1149" s="19"/>
      <c r="RE1149" s="19"/>
      <c r="RF1149" s="19"/>
      <c r="RG1149" s="19"/>
      <c r="RH1149" s="19"/>
      <c r="RI1149" s="19"/>
      <c r="RJ1149" s="19"/>
      <c r="RK1149" s="19"/>
      <c r="RL1149" s="19"/>
      <c r="RM1149" s="19"/>
      <c r="RN1149" s="19"/>
      <c r="RO1149" s="19"/>
      <c r="RP1149" s="19"/>
      <c r="RQ1149" s="19"/>
      <c r="RR1149" s="19"/>
      <c r="RS1149" s="19"/>
      <c r="RT1149" s="19"/>
      <c r="RU1149" s="19"/>
      <c r="RV1149" s="19"/>
      <c r="RW1149" s="19"/>
      <c r="RX1149" s="19"/>
      <c r="RY1149" s="19"/>
      <c r="RZ1149" s="19"/>
      <c r="SA1149" s="19"/>
      <c r="SB1149" s="19"/>
      <c r="SC1149" s="19"/>
      <c r="SD1149" s="19"/>
      <c r="SE1149" s="19"/>
      <c r="SF1149" s="19"/>
      <c r="SG1149" s="19"/>
      <c r="SH1149" s="19"/>
      <c r="SI1149" s="19"/>
      <c r="SJ1149" s="19"/>
      <c r="SK1149" s="19"/>
      <c r="SL1149" s="19"/>
      <c r="SM1149" s="19"/>
      <c r="SN1149" s="19"/>
      <c r="SO1149" s="19"/>
      <c r="SP1149" s="19"/>
      <c r="SQ1149" s="19"/>
      <c r="SR1149" s="19"/>
      <c r="SS1149" s="19"/>
      <c r="ST1149" s="19"/>
      <c r="SU1149" s="19"/>
      <c r="SV1149" s="19"/>
      <c r="SW1149" s="19"/>
      <c r="SX1149" s="19"/>
      <c r="SY1149" s="19"/>
      <c r="SZ1149" s="19"/>
      <c r="TA1149" s="19"/>
      <c r="TB1149" s="19"/>
      <c r="TC1149" s="19"/>
      <c r="TD1149" s="19"/>
      <c r="TE1149" s="19"/>
      <c r="TF1149" s="19"/>
      <c r="TG1149" s="19"/>
      <c r="TH1149" s="19"/>
      <c r="TI1149" s="19"/>
      <c r="TJ1149" s="19"/>
      <c r="TK1149" s="19"/>
      <c r="TL1149" s="19"/>
      <c r="TM1149" s="19"/>
      <c r="TN1149" s="19"/>
      <c r="TO1149" s="19"/>
      <c r="TP1149" s="19"/>
      <c r="TQ1149" s="19"/>
      <c r="TR1149" s="19"/>
      <c r="TS1149" s="19"/>
      <c r="TT1149" s="19"/>
      <c r="TU1149" s="19"/>
      <c r="TV1149" s="19"/>
      <c r="TW1149" s="19"/>
      <c r="TX1149" s="19"/>
      <c r="TY1149" s="19"/>
      <c r="TZ1149" s="19"/>
      <c r="UA1149" s="19"/>
      <c r="UB1149" s="19"/>
      <c r="UC1149" s="19"/>
      <c r="UD1149" s="19"/>
      <c r="UE1149" s="19"/>
      <c r="UF1149" s="19"/>
      <c r="UG1149" s="19"/>
      <c r="UH1149" s="19"/>
      <c r="UI1149" s="19"/>
      <c r="UJ1149" s="19"/>
      <c r="UK1149" s="19"/>
      <c r="UL1149" s="19"/>
      <c r="UM1149" s="19"/>
      <c r="UN1149" s="19"/>
      <c r="UO1149" s="19"/>
      <c r="UP1149" s="19"/>
      <c r="UQ1149" s="19"/>
      <c r="UR1149" s="19"/>
      <c r="US1149" s="19"/>
      <c r="UT1149" s="19"/>
      <c r="UU1149" s="19"/>
      <c r="UV1149" s="19"/>
      <c r="UW1149" s="19"/>
      <c r="UX1149" s="19"/>
      <c r="UY1149" s="19"/>
      <c r="UZ1149" s="19"/>
      <c r="VA1149" s="19"/>
      <c r="VB1149" s="19"/>
      <c r="VC1149" s="19"/>
      <c r="VD1149" s="19"/>
      <c r="VE1149" s="19"/>
      <c r="VF1149" s="19"/>
      <c r="VG1149" s="19"/>
      <c r="VH1149" s="19"/>
      <c r="VI1149" s="19"/>
      <c r="VJ1149" s="19"/>
      <c r="VK1149" s="19"/>
      <c r="VL1149" s="19"/>
      <c r="VM1149" s="19"/>
      <c r="VN1149" s="19"/>
      <c r="VO1149" s="19"/>
      <c r="VP1149" s="19"/>
      <c r="VQ1149" s="19"/>
      <c r="VR1149" s="19"/>
      <c r="VS1149" s="19"/>
      <c r="VT1149" s="19"/>
      <c r="VU1149" s="19"/>
      <c r="VV1149" s="19"/>
      <c r="VW1149" s="19"/>
      <c r="VX1149" s="19"/>
      <c r="VY1149" s="19"/>
      <c r="VZ1149" s="19"/>
      <c r="WA1149" s="19"/>
      <c r="WB1149" s="19"/>
      <c r="WC1149" s="19"/>
      <c r="WD1149" s="19"/>
      <c r="WE1149" s="19"/>
      <c r="WF1149" s="19"/>
      <c r="WG1149" s="19"/>
      <c r="WH1149" s="19"/>
      <c r="WI1149" s="19"/>
      <c r="WJ1149" s="19"/>
      <c r="WK1149" s="19"/>
      <c r="WL1149" s="19"/>
      <c r="WM1149" s="19"/>
      <c r="WN1149" s="19"/>
      <c r="WO1149" s="19"/>
      <c r="WP1149" s="19"/>
      <c r="WQ1149" s="19"/>
      <c r="WR1149" s="19"/>
      <c r="WS1149" s="19"/>
      <c r="WT1149" s="19"/>
      <c r="WU1149" s="19"/>
      <c r="WV1149" s="19"/>
    </row>
    <row r="1150" spans="1:620" s="20" customFormat="1" ht="39.75" customHeight="1" x14ac:dyDescent="0.2">
      <c r="A1150" s="43" t="s">
        <v>1489</v>
      </c>
      <c r="B1150" s="44"/>
      <c r="C1150" s="44"/>
      <c r="D1150" s="44"/>
      <c r="E1150" s="45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60" t="s">
        <v>393</v>
      </c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 t="s">
        <v>77</v>
      </c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/>
      <c r="AU1150" s="60"/>
      <c r="AV1150" s="60"/>
      <c r="AW1150" s="60"/>
      <c r="AX1150" s="60"/>
      <c r="AY1150" s="84" t="s">
        <v>94</v>
      </c>
      <c r="AZ1150" s="84"/>
      <c r="BA1150" s="84"/>
      <c r="BB1150" s="84"/>
      <c r="BC1150" s="84"/>
      <c r="BD1150" s="84"/>
      <c r="BE1150" s="62" t="s">
        <v>95</v>
      </c>
      <c r="BF1150" s="62"/>
      <c r="BG1150" s="62"/>
      <c r="BH1150" s="62"/>
      <c r="BI1150" s="62"/>
      <c r="BJ1150" s="62"/>
      <c r="BK1150" s="62"/>
      <c r="BL1150" s="62"/>
      <c r="BM1150" s="62"/>
      <c r="BN1150" s="62">
        <v>80</v>
      </c>
      <c r="BO1150" s="62"/>
      <c r="BP1150" s="62"/>
      <c r="BQ1150" s="62"/>
      <c r="BR1150" s="62"/>
      <c r="BS1150" s="62"/>
      <c r="BT1150" s="62"/>
      <c r="BU1150" s="62"/>
      <c r="BV1150" s="62"/>
      <c r="BW1150" s="62"/>
      <c r="BX1150" s="62"/>
      <c r="BY1150" s="80">
        <v>71701000</v>
      </c>
      <c r="BZ1150" s="76"/>
      <c r="CA1150" s="76"/>
      <c r="CB1150" s="76"/>
      <c r="CC1150" s="76"/>
      <c r="CD1150" s="76"/>
      <c r="CE1150" s="62" t="s">
        <v>80</v>
      </c>
      <c r="CF1150" s="62"/>
      <c r="CG1150" s="62"/>
      <c r="CH1150" s="62"/>
      <c r="CI1150" s="62"/>
      <c r="CJ1150" s="62"/>
      <c r="CK1150" s="62"/>
      <c r="CL1150" s="62"/>
      <c r="CM1150" s="62"/>
      <c r="CN1150" s="61">
        <v>1391998.0799999998</v>
      </c>
      <c r="CO1150" s="61"/>
      <c r="CP1150" s="61"/>
      <c r="CQ1150" s="61"/>
      <c r="CR1150" s="61"/>
      <c r="CS1150" s="61"/>
      <c r="CT1150" s="61"/>
      <c r="CU1150" s="61"/>
      <c r="CV1150" s="61"/>
      <c r="CW1150" s="61"/>
      <c r="CX1150" s="61"/>
      <c r="CY1150" s="61"/>
      <c r="CZ1150" s="61"/>
      <c r="DA1150" s="61"/>
      <c r="DB1150" s="59" t="s">
        <v>640</v>
      </c>
      <c r="DC1150" s="59"/>
      <c r="DD1150" s="59"/>
      <c r="DE1150" s="59"/>
      <c r="DF1150" s="59"/>
      <c r="DG1150" s="59"/>
      <c r="DH1150" s="59"/>
      <c r="DI1150" s="59"/>
      <c r="DJ1150" s="59"/>
      <c r="DK1150" s="59"/>
      <c r="DL1150" s="59"/>
      <c r="DM1150" s="59"/>
      <c r="DN1150" s="59"/>
      <c r="DO1150" s="59" t="s">
        <v>650</v>
      </c>
      <c r="DP1150" s="59"/>
      <c r="DQ1150" s="59"/>
      <c r="DR1150" s="59"/>
      <c r="DS1150" s="59"/>
      <c r="DT1150" s="59"/>
      <c r="DU1150" s="59"/>
      <c r="DV1150" s="59"/>
      <c r="DW1150" s="59"/>
      <c r="DX1150" s="59"/>
      <c r="DY1150" s="59"/>
      <c r="DZ1150" s="62" t="s">
        <v>86</v>
      </c>
      <c r="EA1150" s="62"/>
      <c r="EB1150" s="62"/>
      <c r="EC1150" s="62"/>
      <c r="ED1150" s="62"/>
      <c r="EE1150" s="62"/>
      <c r="EF1150" s="62"/>
      <c r="EG1150" s="62"/>
      <c r="EH1150" s="62"/>
      <c r="EI1150" s="62"/>
      <c r="EJ1150" s="62"/>
      <c r="EK1150" s="62"/>
      <c r="EL1150" s="62" t="s">
        <v>84</v>
      </c>
      <c r="EM1150" s="62"/>
      <c r="EN1150" s="62"/>
      <c r="EO1150" s="62"/>
      <c r="EP1150" s="62"/>
      <c r="EQ1150" s="62"/>
      <c r="ER1150" s="62"/>
      <c r="ES1150" s="62"/>
      <c r="ET1150" s="62"/>
      <c r="EU1150" s="62"/>
      <c r="EV1150" s="62"/>
      <c r="EW1150" s="62"/>
      <c r="EX1150" s="62"/>
      <c r="EY1150" s="143"/>
      <c r="EZ1150" s="143"/>
      <c r="FA1150" s="143"/>
      <c r="FB1150" s="143"/>
      <c r="FC1150" s="143"/>
      <c r="FD1150" s="143"/>
      <c r="FE1150" s="143"/>
      <c r="FF1150" s="143"/>
      <c r="FG1150" s="143"/>
      <c r="FH1150" s="143"/>
      <c r="FI1150" s="143"/>
      <c r="FJ1150" s="143"/>
      <c r="FK1150" s="143"/>
      <c r="FL1150" s="141"/>
      <c r="FM1150" s="141"/>
      <c r="FN1150" s="141"/>
      <c r="FO1150" s="141"/>
      <c r="FP1150" s="141"/>
      <c r="FQ1150" s="141"/>
      <c r="FR1150" s="141"/>
      <c r="FS1150" s="141"/>
      <c r="FT1150" s="141"/>
      <c r="FU1150" s="141"/>
      <c r="FV1150" s="141"/>
      <c r="FW1150" s="141"/>
      <c r="FX1150" s="141"/>
      <c r="FY1150" s="141"/>
      <c r="FZ1150" s="141"/>
      <c r="GA1150" s="141"/>
      <c r="GB1150" s="141"/>
      <c r="GC1150" s="141"/>
      <c r="GD1150" s="141"/>
      <c r="GE1150" s="141"/>
      <c r="GF1150" s="141"/>
      <c r="GG1150" s="141"/>
      <c r="GH1150" s="141"/>
      <c r="GI1150" s="141"/>
      <c r="GJ1150" s="141"/>
      <c r="GK1150" s="141"/>
      <c r="GL1150" s="141"/>
      <c r="GM1150" s="140"/>
      <c r="GN1150" s="140"/>
      <c r="GO1150" s="140"/>
      <c r="GP1150" s="140"/>
      <c r="GQ1150" s="140"/>
      <c r="GR1150" s="140"/>
      <c r="GS1150" s="141"/>
      <c r="GT1150" s="141"/>
      <c r="GU1150" s="141"/>
      <c r="GV1150" s="141"/>
      <c r="GW1150" s="141"/>
      <c r="GX1150" s="141"/>
      <c r="GY1150" s="141"/>
      <c r="GZ1150" s="141"/>
      <c r="HA1150" s="141"/>
      <c r="HB1150" s="142"/>
      <c r="HC1150" s="142"/>
      <c r="HD1150" s="142"/>
      <c r="HE1150" s="142"/>
      <c r="HF1150" s="142"/>
      <c r="HG1150" s="142"/>
      <c r="HH1150" s="142"/>
      <c r="HI1150" s="142"/>
      <c r="HJ1150" s="142"/>
      <c r="HK1150" s="142"/>
      <c r="HL1150" s="142"/>
      <c r="HM1150" s="143"/>
      <c r="HN1150" s="143"/>
      <c r="HO1150" s="143"/>
      <c r="HP1150" s="143"/>
      <c r="HQ1150" s="143"/>
      <c r="HR1150" s="143"/>
      <c r="HS1150" s="141"/>
      <c r="HT1150" s="141"/>
      <c r="HU1150" s="141"/>
      <c r="HV1150" s="141"/>
      <c r="HW1150" s="141"/>
      <c r="HX1150" s="141"/>
      <c r="HY1150" s="141"/>
      <c r="HZ1150" s="141"/>
      <c r="IA1150" s="141"/>
      <c r="IB1150" s="144"/>
      <c r="IC1150" s="144"/>
      <c r="ID1150" s="144"/>
      <c r="IE1150" s="144"/>
      <c r="IF1150" s="144"/>
      <c r="IG1150" s="144"/>
      <c r="IH1150" s="144"/>
      <c r="II1150" s="144"/>
      <c r="IJ1150" s="144"/>
      <c r="IK1150" s="144"/>
      <c r="IL1150" s="144"/>
      <c r="IM1150" s="144"/>
      <c r="IN1150" s="144"/>
      <c r="IO1150" s="144"/>
      <c r="IP1150" s="138"/>
      <c r="IQ1150" s="138"/>
      <c r="IR1150" s="138"/>
      <c r="IS1150" s="138"/>
      <c r="IT1150" s="138"/>
      <c r="IU1150" s="138"/>
      <c r="IV1150" s="138"/>
      <c r="IW1150" s="138"/>
      <c r="IX1150" s="138"/>
      <c r="IY1150" s="138"/>
      <c r="IZ1150" s="138"/>
      <c r="JA1150" s="138"/>
      <c r="JB1150" s="138"/>
      <c r="JC1150" s="138"/>
      <c r="JD1150" s="138"/>
      <c r="JE1150" s="138"/>
      <c r="JF1150" s="138"/>
      <c r="JG1150" s="138"/>
      <c r="JH1150" s="138"/>
      <c r="JI1150" s="138"/>
      <c r="JJ1150" s="138"/>
      <c r="JK1150" s="138"/>
      <c r="JL1150" s="138"/>
      <c r="JM1150" s="138"/>
      <c r="JN1150" s="139"/>
      <c r="JO1150" s="139"/>
      <c r="JP1150" s="139"/>
      <c r="JQ1150" s="139"/>
      <c r="JR1150" s="139"/>
      <c r="JS1150" s="139"/>
      <c r="JT1150" s="139"/>
      <c r="JU1150" s="139"/>
      <c r="JV1150" s="139"/>
      <c r="JW1150" s="139"/>
      <c r="JX1150" s="139"/>
      <c r="JY1150" s="139"/>
      <c r="JZ1150" s="139"/>
      <c r="KA1150" s="139"/>
      <c r="KB1150" s="139"/>
      <c r="KC1150" s="139"/>
      <c r="KD1150" s="139"/>
      <c r="KE1150" s="139"/>
      <c r="KF1150" s="139"/>
      <c r="KG1150" s="139"/>
      <c r="KH1150" s="139"/>
      <c r="KI1150" s="139"/>
      <c r="KJ1150" s="139"/>
      <c r="KK1150" s="139"/>
      <c r="KL1150" s="139"/>
      <c r="KM1150" s="139"/>
      <c r="KN1150" s="139"/>
      <c r="KO1150" s="139"/>
      <c r="KP1150" s="139"/>
      <c r="KQ1150" s="22"/>
      <c r="KR1150" s="23"/>
      <c r="KS1150" s="19"/>
      <c r="KT1150" s="19"/>
      <c r="KU1150" s="19"/>
      <c r="KV1150" s="19"/>
      <c r="KW1150" s="19"/>
      <c r="KX1150" s="19"/>
      <c r="KY1150" s="19"/>
      <c r="KZ1150" s="19"/>
      <c r="LA1150" s="19"/>
      <c r="LB1150" s="19"/>
      <c r="LC1150" s="19"/>
      <c r="LD1150" s="19"/>
      <c r="LE1150" s="19"/>
      <c r="LF1150" s="19"/>
      <c r="LG1150" s="19"/>
      <c r="LH1150" s="19"/>
      <c r="LI1150" s="19"/>
      <c r="LJ1150" s="19"/>
      <c r="LK1150" s="19"/>
      <c r="LL1150" s="19"/>
      <c r="LM1150" s="19"/>
      <c r="LN1150" s="19"/>
      <c r="LO1150" s="19"/>
      <c r="LP1150" s="19"/>
      <c r="LQ1150" s="19"/>
      <c r="LR1150" s="19"/>
      <c r="LS1150" s="19"/>
      <c r="LT1150" s="19"/>
      <c r="LU1150" s="19"/>
      <c r="LV1150" s="19"/>
      <c r="LW1150" s="19"/>
      <c r="LX1150" s="19"/>
      <c r="LY1150" s="19"/>
      <c r="LZ1150" s="19"/>
      <c r="MA1150" s="19"/>
      <c r="MB1150" s="19"/>
      <c r="MC1150" s="19"/>
      <c r="MD1150" s="19"/>
      <c r="ME1150" s="19"/>
      <c r="MF1150" s="19"/>
      <c r="MG1150" s="19"/>
      <c r="MH1150" s="19"/>
      <c r="MI1150" s="19"/>
      <c r="MJ1150" s="19"/>
      <c r="MK1150" s="19"/>
      <c r="ML1150" s="19"/>
      <c r="MM1150" s="19"/>
      <c r="MN1150" s="19"/>
      <c r="MO1150" s="19"/>
      <c r="MP1150" s="19"/>
      <c r="MQ1150" s="19"/>
      <c r="MR1150" s="19"/>
      <c r="MS1150" s="19"/>
      <c r="MT1150" s="19"/>
      <c r="MU1150" s="19"/>
      <c r="MV1150" s="19"/>
      <c r="MW1150" s="19"/>
      <c r="MX1150" s="19"/>
      <c r="MY1150" s="19"/>
      <c r="MZ1150" s="19"/>
      <c r="NA1150" s="19"/>
      <c r="NB1150" s="19"/>
      <c r="NC1150" s="19"/>
      <c r="ND1150" s="19"/>
      <c r="NE1150" s="19"/>
      <c r="NF1150" s="19"/>
      <c r="NG1150" s="19"/>
      <c r="NH1150" s="19"/>
      <c r="NI1150" s="19"/>
      <c r="NJ1150" s="19"/>
      <c r="NK1150" s="19"/>
      <c r="NL1150" s="19"/>
      <c r="NM1150" s="19"/>
      <c r="NN1150" s="19"/>
      <c r="NO1150" s="19"/>
      <c r="NP1150" s="19"/>
      <c r="NQ1150" s="19"/>
      <c r="NR1150" s="19"/>
      <c r="NS1150" s="19"/>
      <c r="NT1150" s="19"/>
      <c r="NU1150" s="19"/>
      <c r="NV1150" s="19"/>
      <c r="NW1150" s="19"/>
      <c r="NX1150" s="19"/>
      <c r="NY1150" s="19"/>
      <c r="NZ1150" s="19"/>
      <c r="OA1150" s="19"/>
      <c r="OB1150" s="19"/>
      <c r="OC1150" s="19"/>
      <c r="OD1150" s="19"/>
      <c r="OE1150" s="19"/>
      <c r="OF1150" s="19"/>
      <c r="OG1150" s="19"/>
      <c r="OH1150" s="19"/>
      <c r="OI1150" s="19"/>
      <c r="OJ1150" s="19"/>
      <c r="OK1150" s="19"/>
      <c r="OL1150" s="19"/>
      <c r="OM1150" s="19"/>
      <c r="ON1150" s="19"/>
      <c r="OO1150" s="19"/>
      <c r="OP1150" s="19"/>
      <c r="OQ1150" s="19"/>
      <c r="OR1150" s="19"/>
      <c r="OS1150" s="19"/>
      <c r="OT1150" s="19"/>
      <c r="OU1150" s="19"/>
      <c r="OV1150" s="19"/>
      <c r="OW1150" s="19"/>
      <c r="OX1150" s="19"/>
      <c r="OY1150" s="19"/>
      <c r="OZ1150" s="19"/>
      <c r="PA1150" s="19"/>
      <c r="PB1150" s="19"/>
      <c r="PC1150" s="19"/>
      <c r="PD1150" s="19"/>
      <c r="PE1150" s="19"/>
      <c r="PF1150" s="19"/>
      <c r="PG1150" s="19"/>
      <c r="PH1150" s="19"/>
      <c r="PI1150" s="19"/>
      <c r="PJ1150" s="19"/>
      <c r="PK1150" s="19"/>
      <c r="PL1150" s="19"/>
      <c r="PM1150" s="19"/>
      <c r="PN1150" s="19"/>
      <c r="PO1150" s="19"/>
      <c r="PP1150" s="19"/>
      <c r="PQ1150" s="19"/>
      <c r="PR1150" s="19"/>
      <c r="PS1150" s="19"/>
      <c r="PT1150" s="19"/>
      <c r="PU1150" s="19"/>
      <c r="PV1150" s="19"/>
      <c r="PW1150" s="19"/>
      <c r="PX1150" s="19"/>
      <c r="PY1150" s="19"/>
      <c r="PZ1150" s="19"/>
      <c r="QA1150" s="19"/>
      <c r="QB1150" s="19"/>
      <c r="QC1150" s="19"/>
      <c r="QD1150" s="19"/>
      <c r="QE1150" s="19"/>
      <c r="QF1150" s="19"/>
      <c r="QG1150" s="19"/>
      <c r="QH1150" s="19"/>
      <c r="QI1150" s="19"/>
      <c r="QJ1150" s="19"/>
      <c r="QK1150" s="19"/>
      <c r="QL1150" s="19"/>
      <c r="QM1150" s="19"/>
      <c r="QN1150" s="19"/>
      <c r="QO1150" s="19"/>
      <c r="QP1150" s="19"/>
      <c r="QQ1150" s="19"/>
      <c r="QR1150" s="19"/>
      <c r="QS1150" s="19"/>
      <c r="QT1150" s="19"/>
      <c r="QU1150" s="19"/>
      <c r="QV1150" s="19"/>
      <c r="QW1150" s="19"/>
      <c r="QX1150" s="19"/>
      <c r="QY1150" s="19"/>
      <c r="QZ1150" s="19"/>
      <c r="RA1150" s="19"/>
      <c r="RB1150" s="19"/>
      <c r="RC1150" s="19"/>
      <c r="RD1150" s="19"/>
      <c r="RE1150" s="19"/>
      <c r="RF1150" s="19"/>
      <c r="RG1150" s="19"/>
      <c r="RH1150" s="19"/>
      <c r="RI1150" s="19"/>
      <c r="RJ1150" s="19"/>
      <c r="RK1150" s="19"/>
      <c r="RL1150" s="19"/>
      <c r="RM1150" s="19"/>
      <c r="RN1150" s="19"/>
      <c r="RO1150" s="19"/>
      <c r="RP1150" s="19"/>
      <c r="RQ1150" s="19"/>
      <c r="RR1150" s="19"/>
      <c r="RS1150" s="19"/>
      <c r="RT1150" s="19"/>
      <c r="RU1150" s="19"/>
      <c r="RV1150" s="19"/>
      <c r="RW1150" s="19"/>
      <c r="RX1150" s="19"/>
      <c r="RY1150" s="19"/>
      <c r="RZ1150" s="19"/>
      <c r="SA1150" s="19"/>
      <c r="SB1150" s="19"/>
      <c r="SC1150" s="19"/>
      <c r="SD1150" s="19"/>
      <c r="SE1150" s="19"/>
      <c r="SF1150" s="19"/>
      <c r="SG1150" s="19"/>
      <c r="SH1150" s="19"/>
      <c r="SI1150" s="19"/>
      <c r="SJ1150" s="19"/>
      <c r="SK1150" s="19"/>
      <c r="SL1150" s="19"/>
      <c r="SM1150" s="19"/>
      <c r="SN1150" s="19"/>
      <c r="SO1150" s="19"/>
      <c r="SP1150" s="19"/>
      <c r="SQ1150" s="19"/>
      <c r="SR1150" s="19"/>
      <c r="SS1150" s="19"/>
      <c r="ST1150" s="19"/>
      <c r="SU1150" s="19"/>
      <c r="SV1150" s="19"/>
      <c r="SW1150" s="19"/>
      <c r="SX1150" s="19"/>
      <c r="SY1150" s="19"/>
      <c r="SZ1150" s="19"/>
      <c r="TA1150" s="19"/>
      <c r="TB1150" s="19"/>
      <c r="TC1150" s="19"/>
      <c r="TD1150" s="19"/>
      <c r="TE1150" s="19"/>
      <c r="TF1150" s="19"/>
      <c r="TG1150" s="19"/>
      <c r="TH1150" s="19"/>
      <c r="TI1150" s="19"/>
      <c r="TJ1150" s="19"/>
      <c r="TK1150" s="19"/>
      <c r="TL1150" s="19"/>
      <c r="TM1150" s="19"/>
      <c r="TN1150" s="19"/>
      <c r="TO1150" s="19"/>
      <c r="TP1150" s="19"/>
      <c r="TQ1150" s="19"/>
      <c r="TR1150" s="19"/>
      <c r="TS1150" s="19"/>
      <c r="TT1150" s="19"/>
      <c r="TU1150" s="19"/>
      <c r="TV1150" s="19"/>
      <c r="TW1150" s="19"/>
      <c r="TX1150" s="19"/>
      <c r="TY1150" s="19"/>
      <c r="TZ1150" s="19"/>
      <c r="UA1150" s="19"/>
      <c r="UB1150" s="19"/>
      <c r="UC1150" s="19"/>
      <c r="UD1150" s="19"/>
      <c r="UE1150" s="19"/>
      <c r="UF1150" s="19"/>
      <c r="UG1150" s="19"/>
      <c r="UH1150" s="19"/>
      <c r="UI1150" s="19"/>
      <c r="UJ1150" s="19"/>
      <c r="UK1150" s="19"/>
      <c r="UL1150" s="19"/>
      <c r="UM1150" s="19"/>
      <c r="UN1150" s="19"/>
      <c r="UO1150" s="19"/>
      <c r="UP1150" s="19"/>
      <c r="UQ1150" s="19"/>
      <c r="UR1150" s="19"/>
      <c r="US1150" s="19"/>
      <c r="UT1150" s="19"/>
      <c r="UU1150" s="19"/>
      <c r="UV1150" s="19"/>
      <c r="UW1150" s="19"/>
      <c r="UX1150" s="19"/>
      <c r="UY1150" s="19"/>
      <c r="UZ1150" s="19"/>
      <c r="VA1150" s="19"/>
      <c r="VB1150" s="19"/>
      <c r="VC1150" s="19"/>
      <c r="VD1150" s="19"/>
      <c r="VE1150" s="19"/>
      <c r="VF1150" s="19"/>
      <c r="VG1150" s="19"/>
      <c r="VH1150" s="19"/>
      <c r="VI1150" s="19"/>
      <c r="VJ1150" s="19"/>
      <c r="VK1150" s="19"/>
      <c r="VL1150" s="19"/>
      <c r="VM1150" s="19"/>
      <c r="VN1150" s="19"/>
      <c r="VO1150" s="19"/>
      <c r="VP1150" s="19"/>
      <c r="VQ1150" s="19"/>
      <c r="VR1150" s="19"/>
      <c r="VS1150" s="19"/>
      <c r="VT1150" s="19"/>
      <c r="VU1150" s="19"/>
      <c r="VV1150" s="19"/>
      <c r="VW1150" s="19"/>
      <c r="VX1150" s="19"/>
      <c r="VY1150" s="19"/>
      <c r="VZ1150" s="19"/>
      <c r="WA1150" s="19"/>
      <c r="WB1150" s="19"/>
      <c r="WC1150" s="19"/>
      <c r="WD1150" s="19"/>
      <c r="WE1150" s="19"/>
      <c r="WF1150" s="19"/>
      <c r="WG1150" s="19"/>
      <c r="WH1150" s="19"/>
      <c r="WI1150" s="19"/>
      <c r="WJ1150" s="19"/>
      <c r="WK1150" s="19"/>
      <c r="WL1150" s="19"/>
      <c r="WM1150" s="19"/>
      <c r="WN1150" s="19"/>
      <c r="WO1150" s="19"/>
      <c r="WP1150" s="19"/>
      <c r="WQ1150" s="19"/>
      <c r="WR1150" s="19"/>
      <c r="WS1150" s="19"/>
      <c r="WT1150" s="19"/>
      <c r="WU1150" s="19"/>
      <c r="WV1150" s="19"/>
    </row>
    <row r="1151" spans="1:620" s="20" customFormat="1" ht="39.75" customHeight="1" x14ac:dyDescent="0.2">
      <c r="A1151" s="43" t="s">
        <v>1490</v>
      </c>
      <c r="B1151" s="44"/>
      <c r="C1151" s="44"/>
      <c r="D1151" s="44"/>
      <c r="E1151" s="45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60" t="s">
        <v>395</v>
      </c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 t="s">
        <v>77</v>
      </c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/>
      <c r="AU1151" s="60"/>
      <c r="AV1151" s="60"/>
      <c r="AW1151" s="60"/>
      <c r="AX1151" s="60"/>
      <c r="AY1151" s="84" t="s">
        <v>94</v>
      </c>
      <c r="AZ1151" s="84"/>
      <c r="BA1151" s="84"/>
      <c r="BB1151" s="84"/>
      <c r="BC1151" s="84"/>
      <c r="BD1151" s="84"/>
      <c r="BE1151" s="62" t="s">
        <v>95</v>
      </c>
      <c r="BF1151" s="62"/>
      <c r="BG1151" s="62"/>
      <c r="BH1151" s="62"/>
      <c r="BI1151" s="62"/>
      <c r="BJ1151" s="62"/>
      <c r="BK1151" s="62"/>
      <c r="BL1151" s="62"/>
      <c r="BM1151" s="62"/>
      <c r="BN1151" s="62">
        <v>620</v>
      </c>
      <c r="BO1151" s="62"/>
      <c r="BP1151" s="62"/>
      <c r="BQ1151" s="62"/>
      <c r="BR1151" s="62"/>
      <c r="BS1151" s="62"/>
      <c r="BT1151" s="62"/>
      <c r="BU1151" s="62"/>
      <c r="BV1151" s="62"/>
      <c r="BW1151" s="62"/>
      <c r="BX1151" s="62"/>
      <c r="BY1151" s="80">
        <v>71701000</v>
      </c>
      <c r="BZ1151" s="76"/>
      <c r="CA1151" s="76"/>
      <c r="CB1151" s="76"/>
      <c r="CC1151" s="76"/>
      <c r="CD1151" s="76"/>
      <c r="CE1151" s="62" t="s">
        <v>80</v>
      </c>
      <c r="CF1151" s="62"/>
      <c r="CG1151" s="62"/>
      <c r="CH1151" s="62"/>
      <c r="CI1151" s="62"/>
      <c r="CJ1151" s="62"/>
      <c r="CK1151" s="62"/>
      <c r="CL1151" s="62"/>
      <c r="CM1151" s="62"/>
      <c r="CN1151" s="61">
        <v>577944</v>
      </c>
      <c r="CO1151" s="61"/>
      <c r="CP1151" s="61"/>
      <c r="CQ1151" s="61"/>
      <c r="CR1151" s="61"/>
      <c r="CS1151" s="61"/>
      <c r="CT1151" s="61"/>
      <c r="CU1151" s="61"/>
      <c r="CV1151" s="61"/>
      <c r="CW1151" s="61"/>
      <c r="CX1151" s="61"/>
      <c r="CY1151" s="61"/>
      <c r="CZ1151" s="61"/>
      <c r="DA1151" s="61"/>
      <c r="DB1151" s="59" t="s">
        <v>640</v>
      </c>
      <c r="DC1151" s="59"/>
      <c r="DD1151" s="59"/>
      <c r="DE1151" s="59"/>
      <c r="DF1151" s="59"/>
      <c r="DG1151" s="59"/>
      <c r="DH1151" s="59"/>
      <c r="DI1151" s="59"/>
      <c r="DJ1151" s="59"/>
      <c r="DK1151" s="59"/>
      <c r="DL1151" s="59"/>
      <c r="DM1151" s="59"/>
      <c r="DN1151" s="59"/>
      <c r="DO1151" s="59" t="s">
        <v>650</v>
      </c>
      <c r="DP1151" s="59"/>
      <c r="DQ1151" s="59"/>
      <c r="DR1151" s="59"/>
      <c r="DS1151" s="59"/>
      <c r="DT1151" s="59"/>
      <c r="DU1151" s="59"/>
      <c r="DV1151" s="59"/>
      <c r="DW1151" s="59"/>
      <c r="DX1151" s="59"/>
      <c r="DY1151" s="59"/>
      <c r="DZ1151" s="62" t="s">
        <v>86</v>
      </c>
      <c r="EA1151" s="62"/>
      <c r="EB1151" s="62"/>
      <c r="EC1151" s="62"/>
      <c r="ED1151" s="62"/>
      <c r="EE1151" s="62"/>
      <c r="EF1151" s="62"/>
      <c r="EG1151" s="62"/>
      <c r="EH1151" s="62"/>
      <c r="EI1151" s="62"/>
      <c r="EJ1151" s="62"/>
      <c r="EK1151" s="62"/>
      <c r="EL1151" s="62" t="s">
        <v>84</v>
      </c>
      <c r="EM1151" s="62"/>
      <c r="EN1151" s="62"/>
      <c r="EO1151" s="62"/>
      <c r="EP1151" s="62"/>
      <c r="EQ1151" s="62"/>
      <c r="ER1151" s="62"/>
      <c r="ES1151" s="62"/>
      <c r="ET1151" s="62"/>
      <c r="EU1151" s="62"/>
      <c r="EV1151" s="62"/>
      <c r="EW1151" s="62"/>
      <c r="EX1151" s="62"/>
      <c r="EY1151" s="143"/>
      <c r="EZ1151" s="143"/>
      <c r="FA1151" s="143"/>
      <c r="FB1151" s="143"/>
      <c r="FC1151" s="143"/>
      <c r="FD1151" s="143"/>
      <c r="FE1151" s="143"/>
      <c r="FF1151" s="143"/>
      <c r="FG1151" s="143"/>
      <c r="FH1151" s="143"/>
      <c r="FI1151" s="143"/>
      <c r="FJ1151" s="143"/>
      <c r="FK1151" s="143"/>
      <c r="FL1151" s="141"/>
      <c r="FM1151" s="141"/>
      <c r="FN1151" s="141"/>
      <c r="FO1151" s="141"/>
      <c r="FP1151" s="141"/>
      <c r="FQ1151" s="141"/>
      <c r="FR1151" s="141"/>
      <c r="FS1151" s="141"/>
      <c r="FT1151" s="141"/>
      <c r="FU1151" s="141"/>
      <c r="FV1151" s="141"/>
      <c r="FW1151" s="141"/>
      <c r="FX1151" s="141"/>
      <c r="FY1151" s="141"/>
      <c r="FZ1151" s="141"/>
      <c r="GA1151" s="141"/>
      <c r="GB1151" s="141"/>
      <c r="GC1151" s="141"/>
      <c r="GD1151" s="141"/>
      <c r="GE1151" s="141"/>
      <c r="GF1151" s="141"/>
      <c r="GG1151" s="141"/>
      <c r="GH1151" s="141"/>
      <c r="GI1151" s="141"/>
      <c r="GJ1151" s="141"/>
      <c r="GK1151" s="141"/>
      <c r="GL1151" s="141"/>
      <c r="GM1151" s="140"/>
      <c r="GN1151" s="140"/>
      <c r="GO1151" s="140"/>
      <c r="GP1151" s="140"/>
      <c r="GQ1151" s="140"/>
      <c r="GR1151" s="140"/>
      <c r="GS1151" s="141"/>
      <c r="GT1151" s="141"/>
      <c r="GU1151" s="141"/>
      <c r="GV1151" s="141"/>
      <c r="GW1151" s="141"/>
      <c r="GX1151" s="141"/>
      <c r="GY1151" s="141"/>
      <c r="GZ1151" s="141"/>
      <c r="HA1151" s="141"/>
      <c r="HB1151" s="142"/>
      <c r="HC1151" s="142"/>
      <c r="HD1151" s="142"/>
      <c r="HE1151" s="142"/>
      <c r="HF1151" s="142"/>
      <c r="HG1151" s="142"/>
      <c r="HH1151" s="142"/>
      <c r="HI1151" s="142"/>
      <c r="HJ1151" s="142"/>
      <c r="HK1151" s="142"/>
      <c r="HL1151" s="142"/>
      <c r="HM1151" s="143"/>
      <c r="HN1151" s="143"/>
      <c r="HO1151" s="143"/>
      <c r="HP1151" s="143"/>
      <c r="HQ1151" s="143"/>
      <c r="HR1151" s="143"/>
      <c r="HS1151" s="141"/>
      <c r="HT1151" s="141"/>
      <c r="HU1151" s="141"/>
      <c r="HV1151" s="141"/>
      <c r="HW1151" s="141"/>
      <c r="HX1151" s="141"/>
      <c r="HY1151" s="141"/>
      <c r="HZ1151" s="141"/>
      <c r="IA1151" s="141"/>
      <c r="IB1151" s="144"/>
      <c r="IC1151" s="144"/>
      <c r="ID1151" s="144"/>
      <c r="IE1151" s="144"/>
      <c r="IF1151" s="144"/>
      <c r="IG1151" s="144"/>
      <c r="IH1151" s="144"/>
      <c r="II1151" s="144"/>
      <c r="IJ1151" s="144"/>
      <c r="IK1151" s="144"/>
      <c r="IL1151" s="144"/>
      <c r="IM1151" s="144"/>
      <c r="IN1151" s="144"/>
      <c r="IO1151" s="144"/>
      <c r="IP1151" s="138"/>
      <c r="IQ1151" s="138"/>
      <c r="IR1151" s="138"/>
      <c r="IS1151" s="138"/>
      <c r="IT1151" s="138"/>
      <c r="IU1151" s="138"/>
      <c r="IV1151" s="138"/>
      <c r="IW1151" s="138"/>
      <c r="IX1151" s="138"/>
      <c r="IY1151" s="138"/>
      <c r="IZ1151" s="138"/>
      <c r="JA1151" s="138"/>
      <c r="JB1151" s="138"/>
      <c r="JC1151" s="138"/>
      <c r="JD1151" s="138"/>
      <c r="JE1151" s="138"/>
      <c r="JF1151" s="138"/>
      <c r="JG1151" s="138"/>
      <c r="JH1151" s="138"/>
      <c r="JI1151" s="138"/>
      <c r="JJ1151" s="138"/>
      <c r="JK1151" s="138"/>
      <c r="JL1151" s="138"/>
      <c r="JM1151" s="138"/>
      <c r="JN1151" s="139"/>
      <c r="JO1151" s="139"/>
      <c r="JP1151" s="139"/>
      <c r="JQ1151" s="139"/>
      <c r="JR1151" s="139"/>
      <c r="JS1151" s="139"/>
      <c r="JT1151" s="139"/>
      <c r="JU1151" s="139"/>
      <c r="JV1151" s="139"/>
      <c r="JW1151" s="139"/>
      <c r="JX1151" s="139"/>
      <c r="JY1151" s="139"/>
      <c r="JZ1151" s="139"/>
      <c r="KA1151" s="139"/>
      <c r="KB1151" s="139"/>
      <c r="KC1151" s="139"/>
      <c r="KD1151" s="139"/>
      <c r="KE1151" s="139"/>
      <c r="KF1151" s="139"/>
      <c r="KG1151" s="139"/>
      <c r="KH1151" s="139"/>
      <c r="KI1151" s="139"/>
      <c r="KJ1151" s="139"/>
      <c r="KK1151" s="139"/>
      <c r="KL1151" s="139"/>
      <c r="KM1151" s="139"/>
      <c r="KN1151" s="139"/>
      <c r="KO1151" s="139"/>
      <c r="KP1151" s="139"/>
      <c r="KQ1151" s="22"/>
      <c r="KR1151" s="23"/>
      <c r="KS1151" s="19"/>
      <c r="KT1151" s="19"/>
      <c r="KU1151" s="19"/>
      <c r="KV1151" s="19"/>
      <c r="KW1151" s="19"/>
      <c r="KX1151" s="19"/>
      <c r="KY1151" s="19"/>
      <c r="KZ1151" s="19"/>
      <c r="LA1151" s="19"/>
      <c r="LB1151" s="19"/>
      <c r="LC1151" s="19"/>
      <c r="LD1151" s="19"/>
      <c r="LE1151" s="19"/>
      <c r="LF1151" s="19"/>
      <c r="LG1151" s="19"/>
      <c r="LH1151" s="19"/>
      <c r="LI1151" s="19"/>
      <c r="LJ1151" s="19"/>
      <c r="LK1151" s="19"/>
      <c r="LL1151" s="19"/>
      <c r="LM1151" s="19"/>
      <c r="LN1151" s="19"/>
      <c r="LO1151" s="19"/>
      <c r="LP1151" s="19"/>
      <c r="LQ1151" s="19"/>
      <c r="LR1151" s="19"/>
      <c r="LS1151" s="19"/>
      <c r="LT1151" s="19"/>
      <c r="LU1151" s="19"/>
      <c r="LV1151" s="19"/>
      <c r="LW1151" s="19"/>
      <c r="LX1151" s="19"/>
      <c r="LY1151" s="19"/>
      <c r="LZ1151" s="19"/>
      <c r="MA1151" s="19"/>
      <c r="MB1151" s="19"/>
      <c r="MC1151" s="19"/>
      <c r="MD1151" s="19"/>
      <c r="ME1151" s="19"/>
      <c r="MF1151" s="19"/>
      <c r="MG1151" s="19"/>
      <c r="MH1151" s="19"/>
      <c r="MI1151" s="19"/>
      <c r="MJ1151" s="19"/>
      <c r="MK1151" s="19"/>
      <c r="ML1151" s="19"/>
      <c r="MM1151" s="19"/>
      <c r="MN1151" s="19"/>
      <c r="MO1151" s="19"/>
      <c r="MP1151" s="19"/>
      <c r="MQ1151" s="19"/>
      <c r="MR1151" s="19"/>
      <c r="MS1151" s="19"/>
      <c r="MT1151" s="19"/>
      <c r="MU1151" s="19"/>
      <c r="MV1151" s="19"/>
      <c r="MW1151" s="19"/>
      <c r="MX1151" s="19"/>
      <c r="MY1151" s="19"/>
      <c r="MZ1151" s="19"/>
      <c r="NA1151" s="19"/>
      <c r="NB1151" s="19"/>
      <c r="NC1151" s="19"/>
      <c r="ND1151" s="19"/>
      <c r="NE1151" s="19"/>
      <c r="NF1151" s="19"/>
      <c r="NG1151" s="19"/>
      <c r="NH1151" s="19"/>
      <c r="NI1151" s="19"/>
      <c r="NJ1151" s="19"/>
      <c r="NK1151" s="19"/>
      <c r="NL1151" s="19"/>
      <c r="NM1151" s="19"/>
      <c r="NN1151" s="19"/>
      <c r="NO1151" s="19"/>
      <c r="NP1151" s="19"/>
      <c r="NQ1151" s="19"/>
      <c r="NR1151" s="19"/>
      <c r="NS1151" s="19"/>
      <c r="NT1151" s="19"/>
      <c r="NU1151" s="19"/>
      <c r="NV1151" s="19"/>
      <c r="NW1151" s="19"/>
      <c r="NX1151" s="19"/>
      <c r="NY1151" s="19"/>
      <c r="NZ1151" s="19"/>
      <c r="OA1151" s="19"/>
      <c r="OB1151" s="19"/>
      <c r="OC1151" s="19"/>
      <c r="OD1151" s="19"/>
      <c r="OE1151" s="19"/>
      <c r="OF1151" s="19"/>
      <c r="OG1151" s="19"/>
      <c r="OH1151" s="19"/>
      <c r="OI1151" s="19"/>
      <c r="OJ1151" s="19"/>
      <c r="OK1151" s="19"/>
      <c r="OL1151" s="19"/>
      <c r="OM1151" s="19"/>
      <c r="ON1151" s="19"/>
      <c r="OO1151" s="19"/>
      <c r="OP1151" s="19"/>
      <c r="OQ1151" s="19"/>
      <c r="OR1151" s="19"/>
      <c r="OS1151" s="19"/>
      <c r="OT1151" s="19"/>
      <c r="OU1151" s="19"/>
      <c r="OV1151" s="19"/>
      <c r="OW1151" s="19"/>
      <c r="OX1151" s="19"/>
      <c r="OY1151" s="19"/>
      <c r="OZ1151" s="19"/>
      <c r="PA1151" s="19"/>
      <c r="PB1151" s="19"/>
      <c r="PC1151" s="19"/>
      <c r="PD1151" s="19"/>
      <c r="PE1151" s="19"/>
      <c r="PF1151" s="19"/>
      <c r="PG1151" s="19"/>
      <c r="PH1151" s="19"/>
      <c r="PI1151" s="19"/>
      <c r="PJ1151" s="19"/>
      <c r="PK1151" s="19"/>
      <c r="PL1151" s="19"/>
      <c r="PM1151" s="19"/>
      <c r="PN1151" s="19"/>
      <c r="PO1151" s="19"/>
      <c r="PP1151" s="19"/>
      <c r="PQ1151" s="19"/>
      <c r="PR1151" s="19"/>
      <c r="PS1151" s="19"/>
      <c r="PT1151" s="19"/>
      <c r="PU1151" s="19"/>
      <c r="PV1151" s="19"/>
      <c r="PW1151" s="19"/>
      <c r="PX1151" s="19"/>
      <c r="PY1151" s="19"/>
      <c r="PZ1151" s="19"/>
      <c r="QA1151" s="19"/>
      <c r="QB1151" s="19"/>
      <c r="QC1151" s="19"/>
      <c r="QD1151" s="19"/>
      <c r="QE1151" s="19"/>
      <c r="QF1151" s="19"/>
      <c r="QG1151" s="19"/>
      <c r="QH1151" s="19"/>
      <c r="QI1151" s="19"/>
      <c r="QJ1151" s="19"/>
      <c r="QK1151" s="19"/>
      <c r="QL1151" s="19"/>
      <c r="QM1151" s="19"/>
      <c r="QN1151" s="19"/>
      <c r="QO1151" s="19"/>
      <c r="QP1151" s="19"/>
      <c r="QQ1151" s="19"/>
      <c r="QR1151" s="19"/>
      <c r="QS1151" s="19"/>
      <c r="QT1151" s="19"/>
      <c r="QU1151" s="19"/>
      <c r="QV1151" s="19"/>
      <c r="QW1151" s="19"/>
      <c r="QX1151" s="19"/>
      <c r="QY1151" s="19"/>
      <c r="QZ1151" s="19"/>
      <c r="RA1151" s="19"/>
      <c r="RB1151" s="19"/>
      <c r="RC1151" s="19"/>
      <c r="RD1151" s="19"/>
      <c r="RE1151" s="19"/>
      <c r="RF1151" s="19"/>
      <c r="RG1151" s="19"/>
      <c r="RH1151" s="19"/>
      <c r="RI1151" s="19"/>
      <c r="RJ1151" s="19"/>
      <c r="RK1151" s="19"/>
      <c r="RL1151" s="19"/>
      <c r="RM1151" s="19"/>
      <c r="RN1151" s="19"/>
      <c r="RO1151" s="19"/>
      <c r="RP1151" s="19"/>
      <c r="RQ1151" s="19"/>
      <c r="RR1151" s="19"/>
      <c r="RS1151" s="19"/>
      <c r="RT1151" s="19"/>
      <c r="RU1151" s="19"/>
      <c r="RV1151" s="19"/>
      <c r="RW1151" s="19"/>
      <c r="RX1151" s="19"/>
      <c r="RY1151" s="19"/>
      <c r="RZ1151" s="19"/>
      <c r="SA1151" s="19"/>
      <c r="SB1151" s="19"/>
      <c r="SC1151" s="19"/>
      <c r="SD1151" s="19"/>
      <c r="SE1151" s="19"/>
      <c r="SF1151" s="19"/>
      <c r="SG1151" s="19"/>
      <c r="SH1151" s="19"/>
      <c r="SI1151" s="19"/>
      <c r="SJ1151" s="19"/>
      <c r="SK1151" s="19"/>
      <c r="SL1151" s="19"/>
      <c r="SM1151" s="19"/>
      <c r="SN1151" s="19"/>
      <c r="SO1151" s="19"/>
      <c r="SP1151" s="19"/>
      <c r="SQ1151" s="19"/>
      <c r="SR1151" s="19"/>
      <c r="SS1151" s="19"/>
      <c r="ST1151" s="19"/>
      <c r="SU1151" s="19"/>
      <c r="SV1151" s="19"/>
      <c r="SW1151" s="19"/>
      <c r="SX1151" s="19"/>
      <c r="SY1151" s="19"/>
      <c r="SZ1151" s="19"/>
      <c r="TA1151" s="19"/>
      <c r="TB1151" s="19"/>
      <c r="TC1151" s="19"/>
      <c r="TD1151" s="19"/>
      <c r="TE1151" s="19"/>
      <c r="TF1151" s="19"/>
      <c r="TG1151" s="19"/>
      <c r="TH1151" s="19"/>
      <c r="TI1151" s="19"/>
      <c r="TJ1151" s="19"/>
      <c r="TK1151" s="19"/>
      <c r="TL1151" s="19"/>
      <c r="TM1151" s="19"/>
      <c r="TN1151" s="19"/>
      <c r="TO1151" s="19"/>
      <c r="TP1151" s="19"/>
      <c r="TQ1151" s="19"/>
      <c r="TR1151" s="19"/>
      <c r="TS1151" s="19"/>
      <c r="TT1151" s="19"/>
      <c r="TU1151" s="19"/>
      <c r="TV1151" s="19"/>
      <c r="TW1151" s="19"/>
      <c r="TX1151" s="19"/>
      <c r="TY1151" s="19"/>
      <c r="TZ1151" s="19"/>
      <c r="UA1151" s="19"/>
      <c r="UB1151" s="19"/>
      <c r="UC1151" s="19"/>
      <c r="UD1151" s="19"/>
      <c r="UE1151" s="19"/>
      <c r="UF1151" s="19"/>
      <c r="UG1151" s="19"/>
      <c r="UH1151" s="19"/>
      <c r="UI1151" s="19"/>
      <c r="UJ1151" s="19"/>
      <c r="UK1151" s="19"/>
      <c r="UL1151" s="19"/>
      <c r="UM1151" s="19"/>
      <c r="UN1151" s="19"/>
      <c r="UO1151" s="19"/>
      <c r="UP1151" s="19"/>
      <c r="UQ1151" s="19"/>
      <c r="UR1151" s="19"/>
      <c r="US1151" s="19"/>
      <c r="UT1151" s="19"/>
      <c r="UU1151" s="19"/>
      <c r="UV1151" s="19"/>
      <c r="UW1151" s="19"/>
      <c r="UX1151" s="19"/>
      <c r="UY1151" s="19"/>
      <c r="UZ1151" s="19"/>
      <c r="VA1151" s="19"/>
      <c r="VB1151" s="19"/>
      <c r="VC1151" s="19"/>
      <c r="VD1151" s="19"/>
      <c r="VE1151" s="19"/>
      <c r="VF1151" s="19"/>
      <c r="VG1151" s="19"/>
      <c r="VH1151" s="19"/>
      <c r="VI1151" s="19"/>
      <c r="VJ1151" s="19"/>
      <c r="VK1151" s="19"/>
      <c r="VL1151" s="19"/>
      <c r="VM1151" s="19"/>
      <c r="VN1151" s="19"/>
      <c r="VO1151" s="19"/>
      <c r="VP1151" s="19"/>
      <c r="VQ1151" s="19"/>
      <c r="VR1151" s="19"/>
      <c r="VS1151" s="19"/>
      <c r="VT1151" s="19"/>
      <c r="VU1151" s="19"/>
      <c r="VV1151" s="19"/>
      <c r="VW1151" s="19"/>
      <c r="VX1151" s="19"/>
      <c r="VY1151" s="19"/>
      <c r="VZ1151" s="19"/>
      <c r="WA1151" s="19"/>
      <c r="WB1151" s="19"/>
      <c r="WC1151" s="19"/>
      <c r="WD1151" s="19"/>
      <c r="WE1151" s="19"/>
      <c r="WF1151" s="19"/>
      <c r="WG1151" s="19"/>
      <c r="WH1151" s="19"/>
      <c r="WI1151" s="19"/>
      <c r="WJ1151" s="19"/>
      <c r="WK1151" s="19"/>
      <c r="WL1151" s="19"/>
      <c r="WM1151" s="19"/>
      <c r="WN1151" s="19"/>
      <c r="WO1151" s="19"/>
      <c r="WP1151" s="19"/>
      <c r="WQ1151" s="19"/>
      <c r="WR1151" s="19"/>
      <c r="WS1151" s="19"/>
      <c r="WT1151" s="19"/>
      <c r="WU1151" s="19"/>
      <c r="WV1151" s="19"/>
    </row>
    <row r="1152" spans="1:620" s="20" customFormat="1" ht="39.75" customHeight="1" x14ac:dyDescent="0.2">
      <c r="A1152" s="43" t="s">
        <v>1491</v>
      </c>
      <c r="B1152" s="44"/>
      <c r="C1152" s="44"/>
      <c r="D1152" s="44"/>
      <c r="E1152" s="45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60" t="s">
        <v>397</v>
      </c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 t="s">
        <v>77</v>
      </c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/>
      <c r="AU1152" s="60"/>
      <c r="AV1152" s="60"/>
      <c r="AW1152" s="60"/>
      <c r="AX1152" s="60"/>
      <c r="AY1152" s="84" t="s">
        <v>78</v>
      </c>
      <c r="AZ1152" s="84"/>
      <c r="BA1152" s="84"/>
      <c r="BB1152" s="84"/>
      <c r="BC1152" s="84"/>
      <c r="BD1152" s="84"/>
      <c r="BE1152" s="62" t="s">
        <v>79</v>
      </c>
      <c r="BF1152" s="62"/>
      <c r="BG1152" s="62"/>
      <c r="BH1152" s="62"/>
      <c r="BI1152" s="62"/>
      <c r="BJ1152" s="62"/>
      <c r="BK1152" s="62"/>
      <c r="BL1152" s="62"/>
      <c r="BM1152" s="62"/>
      <c r="BN1152" s="62">
        <v>1</v>
      </c>
      <c r="BO1152" s="62"/>
      <c r="BP1152" s="62"/>
      <c r="BQ1152" s="62"/>
      <c r="BR1152" s="62"/>
      <c r="BS1152" s="62"/>
      <c r="BT1152" s="62"/>
      <c r="BU1152" s="62"/>
      <c r="BV1152" s="62"/>
      <c r="BW1152" s="62"/>
      <c r="BX1152" s="62"/>
      <c r="BY1152" s="80">
        <v>71701000</v>
      </c>
      <c r="BZ1152" s="76"/>
      <c r="CA1152" s="76"/>
      <c r="CB1152" s="76"/>
      <c r="CC1152" s="76"/>
      <c r="CD1152" s="76"/>
      <c r="CE1152" s="62" t="s">
        <v>80</v>
      </c>
      <c r="CF1152" s="62"/>
      <c r="CG1152" s="62"/>
      <c r="CH1152" s="62"/>
      <c r="CI1152" s="62"/>
      <c r="CJ1152" s="62"/>
      <c r="CK1152" s="62"/>
      <c r="CL1152" s="62"/>
      <c r="CM1152" s="62"/>
      <c r="CN1152" s="61">
        <v>600000</v>
      </c>
      <c r="CO1152" s="61"/>
      <c r="CP1152" s="61"/>
      <c r="CQ1152" s="61"/>
      <c r="CR1152" s="61"/>
      <c r="CS1152" s="61"/>
      <c r="CT1152" s="61"/>
      <c r="CU1152" s="61"/>
      <c r="CV1152" s="61"/>
      <c r="CW1152" s="61"/>
      <c r="CX1152" s="61"/>
      <c r="CY1152" s="61"/>
      <c r="CZ1152" s="61"/>
      <c r="DA1152" s="61"/>
      <c r="DB1152" s="59" t="s">
        <v>640</v>
      </c>
      <c r="DC1152" s="59"/>
      <c r="DD1152" s="59"/>
      <c r="DE1152" s="59"/>
      <c r="DF1152" s="59"/>
      <c r="DG1152" s="59"/>
      <c r="DH1152" s="59"/>
      <c r="DI1152" s="59"/>
      <c r="DJ1152" s="59"/>
      <c r="DK1152" s="59"/>
      <c r="DL1152" s="59"/>
      <c r="DM1152" s="59"/>
      <c r="DN1152" s="59"/>
      <c r="DO1152" s="59" t="s">
        <v>650</v>
      </c>
      <c r="DP1152" s="59"/>
      <c r="DQ1152" s="59"/>
      <c r="DR1152" s="59"/>
      <c r="DS1152" s="59"/>
      <c r="DT1152" s="59"/>
      <c r="DU1152" s="59"/>
      <c r="DV1152" s="59"/>
      <c r="DW1152" s="59"/>
      <c r="DX1152" s="59"/>
      <c r="DY1152" s="59"/>
      <c r="DZ1152" s="62" t="s">
        <v>86</v>
      </c>
      <c r="EA1152" s="62"/>
      <c r="EB1152" s="62"/>
      <c r="EC1152" s="62"/>
      <c r="ED1152" s="62"/>
      <c r="EE1152" s="62"/>
      <c r="EF1152" s="62"/>
      <c r="EG1152" s="62"/>
      <c r="EH1152" s="62"/>
      <c r="EI1152" s="62"/>
      <c r="EJ1152" s="62"/>
      <c r="EK1152" s="62"/>
      <c r="EL1152" s="62" t="s">
        <v>84</v>
      </c>
      <c r="EM1152" s="62"/>
      <c r="EN1152" s="62"/>
      <c r="EO1152" s="62"/>
      <c r="EP1152" s="62"/>
      <c r="EQ1152" s="62"/>
      <c r="ER1152" s="62"/>
      <c r="ES1152" s="62"/>
      <c r="ET1152" s="62"/>
      <c r="EU1152" s="62"/>
      <c r="EV1152" s="62"/>
      <c r="EW1152" s="62"/>
      <c r="EX1152" s="62"/>
      <c r="EY1152" s="143"/>
      <c r="EZ1152" s="143"/>
      <c r="FA1152" s="143"/>
      <c r="FB1152" s="143"/>
      <c r="FC1152" s="143"/>
      <c r="FD1152" s="143"/>
      <c r="FE1152" s="143"/>
      <c r="FF1152" s="143"/>
      <c r="FG1152" s="143"/>
      <c r="FH1152" s="143"/>
      <c r="FI1152" s="143"/>
      <c r="FJ1152" s="143"/>
      <c r="FK1152" s="143"/>
      <c r="FL1152" s="141"/>
      <c r="FM1152" s="141"/>
      <c r="FN1152" s="141"/>
      <c r="FO1152" s="141"/>
      <c r="FP1152" s="141"/>
      <c r="FQ1152" s="141"/>
      <c r="FR1152" s="141"/>
      <c r="FS1152" s="141"/>
      <c r="FT1152" s="141"/>
      <c r="FU1152" s="141"/>
      <c r="FV1152" s="141"/>
      <c r="FW1152" s="141"/>
      <c r="FX1152" s="141"/>
      <c r="FY1152" s="141"/>
      <c r="FZ1152" s="141"/>
      <c r="GA1152" s="141"/>
      <c r="GB1152" s="141"/>
      <c r="GC1152" s="141"/>
      <c r="GD1152" s="141"/>
      <c r="GE1152" s="141"/>
      <c r="GF1152" s="141"/>
      <c r="GG1152" s="141"/>
      <c r="GH1152" s="141"/>
      <c r="GI1152" s="141"/>
      <c r="GJ1152" s="141"/>
      <c r="GK1152" s="141"/>
      <c r="GL1152" s="141"/>
      <c r="GM1152" s="140"/>
      <c r="GN1152" s="140"/>
      <c r="GO1152" s="140"/>
      <c r="GP1152" s="140"/>
      <c r="GQ1152" s="140"/>
      <c r="GR1152" s="140"/>
      <c r="GS1152" s="141"/>
      <c r="GT1152" s="141"/>
      <c r="GU1152" s="141"/>
      <c r="GV1152" s="141"/>
      <c r="GW1152" s="141"/>
      <c r="GX1152" s="141"/>
      <c r="GY1152" s="141"/>
      <c r="GZ1152" s="141"/>
      <c r="HA1152" s="141"/>
      <c r="HB1152" s="142"/>
      <c r="HC1152" s="142"/>
      <c r="HD1152" s="142"/>
      <c r="HE1152" s="142"/>
      <c r="HF1152" s="142"/>
      <c r="HG1152" s="142"/>
      <c r="HH1152" s="142"/>
      <c r="HI1152" s="142"/>
      <c r="HJ1152" s="142"/>
      <c r="HK1152" s="142"/>
      <c r="HL1152" s="142"/>
      <c r="HM1152" s="143"/>
      <c r="HN1152" s="143"/>
      <c r="HO1152" s="143"/>
      <c r="HP1152" s="143"/>
      <c r="HQ1152" s="143"/>
      <c r="HR1152" s="143"/>
      <c r="HS1152" s="141"/>
      <c r="HT1152" s="141"/>
      <c r="HU1152" s="141"/>
      <c r="HV1152" s="141"/>
      <c r="HW1152" s="141"/>
      <c r="HX1152" s="141"/>
      <c r="HY1152" s="141"/>
      <c r="HZ1152" s="141"/>
      <c r="IA1152" s="141"/>
      <c r="IB1152" s="144"/>
      <c r="IC1152" s="144"/>
      <c r="ID1152" s="144"/>
      <c r="IE1152" s="144"/>
      <c r="IF1152" s="144"/>
      <c r="IG1152" s="144"/>
      <c r="IH1152" s="144"/>
      <c r="II1152" s="144"/>
      <c r="IJ1152" s="144"/>
      <c r="IK1152" s="144"/>
      <c r="IL1152" s="144"/>
      <c r="IM1152" s="144"/>
      <c r="IN1152" s="144"/>
      <c r="IO1152" s="144"/>
      <c r="IP1152" s="138"/>
      <c r="IQ1152" s="138"/>
      <c r="IR1152" s="138"/>
      <c r="IS1152" s="138"/>
      <c r="IT1152" s="138"/>
      <c r="IU1152" s="138"/>
      <c r="IV1152" s="138"/>
      <c r="IW1152" s="138"/>
      <c r="IX1152" s="138"/>
      <c r="IY1152" s="138"/>
      <c r="IZ1152" s="138"/>
      <c r="JA1152" s="138"/>
      <c r="JB1152" s="138"/>
      <c r="JC1152" s="138"/>
      <c r="JD1152" s="138"/>
      <c r="JE1152" s="138"/>
      <c r="JF1152" s="138"/>
      <c r="JG1152" s="138"/>
      <c r="JH1152" s="138"/>
      <c r="JI1152" s="138"/>
      <c r="JJ1152" s="138"/>
      <c r="JK1152" s="138"/>
      <c r="JL1152" s="138"/>
      <c r="JM1152" s="138"/>
      <c r="JN1152" s="139"/>
      <c r="JO1152" s="139"/>
      <c r="JP1152" s="139"/>
      <c r="JQ1152" s="139"/>
      <c r="JR1152" s="139"/>
      <c r="JS1152" s="139"/>
      <c r="JT1152" s="139"/>
      <c r="JU1152" s="139"/>
      <c r="JV1152" s="139"/>
      <c r="JW1152" s="139"/>
      <c r="JX1152" s="139"/>
      <c r="JY1152" s="139"/>
      <c r="JZ1152" s="139"/>
      <c r="KA1152" s="139"/>
      <c r="KB1152" s="139"/>
      <c r="KC1152" s="139"/>
      <c r="KD1152" s="139"/>
      <c r="KE1152" s="139"/>
      <c r="KF1152" s="139"/>
      <c r="KG1152" s="139"/>
      <c r="KH1152" s="139"/>
      <c r="KI1152" s="139"/>
      <c r="KJ1152" s="139"/>
      <c r="KK1152" s="139"/>
      <c r="KL1152" s="139"/>
      <c r="KM1152" s="139"/>
      <c r="KN1152" s="139"/>
      <c r="KO1152" s="139"/>
      <c r="KP1152" s="139"/>
      <c r="KQ1152" s="22"/>
      <c r="KR1152" s="23"/>
      <c r="KS1152" s="19"/>
      <c r="KT1152" s="19"/>
      <c r="KU1152" s="19"/>
      <c r="KV1152" s="19"/>
      <c r="KW1152" s="19"/>
      <c r="KX1152" s="19"/>
      <c r="KY1152" s="19"/>
      <c r="KZ1152" s="19"/>
      <c r="LA1152" s="19"/>
      <c r="LB1152" s="19"/>
      <c r="LC1152" s="19"/>
      <c r="LD1152" s="19"/>
      <c r="LE1152" s="19"/>
      <c r="LF1152" s="19"/>
      <c r="LG1152" s="19"/>
      <c r="LH1152" s="19"/>
      <c r="LI1152" s="19"/>
      <c r="LJ1152" s="19"/>
      <c r="LK1152" s="19"/>
      <c r="LL1152" s="19"/>
      <c r="LM1152" s="19"/>
      <c r="LN1152" s="19"/>
      <c r="LO1152" s="19"/>
      <c r="LP1152" s="19"/>
      <c r="LQ1152" s="19"/>
      <c r="LR1152" s="19"/>
      <c r="LS1152" s="19"/>
      <c r="LT1152" s="19"/>
      <c r="LU1152" s="19"/>
      <c r="LV1152" s="19"/>
      <c r="LW1152" s="19"/>
      <c r="LX1152" s="19"/>
      <c r="LY1152" s="19"/>
      <c r="LZ1152" s="19"/>
      <c r="MA1152" s="19"/>
      <c r="MB1152" s="19"/>
      <c r="MC1152" s="19"/>
      <c r="MD1152" s="19"/>
      <c r="ME1152" s="19"/>
      <c r="MF1152" s="19"/>
      <c r="MG1152" s="19"/>
      <c r="MH1152" s="19"/>
      <c r="MI1152" s="19"/>
      <c r="MJ1152" s="19"/>
      <c r="MK1152" s="19"/>
      <c r="ML1152" s="19"/>
      <c r="MM1152" s="19"/>
      <c r="MN1152" s="19"/>
      <c r="MO1152" s="19"/>
      <c r="MP1152" s="19"/>
      <c r="MQ1152" s="19"/>
      <c r="MR1152" s="19"/>
      <c r="MS1152" s="19"/>
      <c r="MT1152" s="19"/>
      <c r="MU1152" s="19"/>
      <c r="MV1152" s="19"/>
      <c r="MW1152" s="19"/>
      <c r="MX1152" s="19"/>
      <c r="MY1152" s="19"/>
      <c r="MZ1152" s="19"/>
      <c r="NA1152" s="19"/>
      <c r="NB1152" s="19"/>
      <c r="NC1152" s="19"/>
      <c r="ND1152" s="19"/>
      <c r="NE1152" s="19"/>
      <c r="NF1152" s="19"/>
      <c r="NG1152" s="19"/>
      <c r="NH1152" s="19"/>
      <c r="NI1152" s="19"/>
      <c r="NJ1152" s="19"/>
      <c r="NK1152" s="19"/>
      <c r="NL1152" s="19"/>
      <c r="NM1152" s="19"/>
      <c r="NN1152" s="19"/>
      <c r="NO1152" s="19"/>
      <c r="NP1152" s="19"/>
      <c r="NQ1152" s="19"/>
      <c r="NR1152" s="19"/>
      <c r="NS1152" s="19"/>
      <c r="NT1152" s="19"/>
      <c r="NU1152" s="19"/>
      <c r="NV1152" s="19"/>
      <c r="NW1152" s="19"/>
      <c r="NX1152" s="19"/>
      <c r="NY1152" s="19"/>
      <c r="NZ1152" s="19"/>
      <c r="OA1152" s="19"/>
      <c r="OB1152" s="19"/>
      <c r="OC1152" s="19"/>
      <c r="OD1152" s="19"/>
      <c r="OE1152" s="19"/>
      <c r="OF1152" s="19"/>
      <c r="OG1152" s="19"/>
      <c r="OH1152" s="19"/>
      <c r="OI1152" s="19"/>
      <c r="OJ1152" s="19"/>
      <c r="OK1152" s="19"/>
      <c r="OL1152" s="19"/>
      <c r="OM1152" s="19"/>
      <c r="ON1152" s="19"/>
      <c r="OO1152" s="19"/>
      <c r="OP1152" s="19"/>
      <c r="OQ1152" s="19"/>
      <c r="OR1152" s="19"/>
      <c r="OS1152" s="19"/>
      <c r="OT1152" s="19"/>
      <c r="OU1152" s="19"/>
      <c r="OV1152" s="19"/>
      <c r="OW1152" s="19"/>
      <c r="OX1152" s="19"/>
      <c r="OY1152" s="19"/>
      <c r="OZ1152" s="19"/>
      <c r="PA1152" s="19"/>
      <c r="PB1152" s="19"/>
      <c r="PC1152" s="19"/>
      <c r="PD1152" s="19"/>
      <c r="PE1152" s="19"/>
      <c r="PF1152" s="19"/>
      <c r="PG1152" s="19"/>
      <c r="PH1152" s="19"/>
      <c r="PI1152" s="19"/>
      <c r="PJ1152" s="19"/>
      <c r="PK1152" s="19"/>
      <c r="PL1152" s="19"/>
      <c r="PM1152" s="19"/>
      <c r="PN1152" s="19"/>
      <c r="PO1152" s="19"/>
      <c r="PP1152" s="19"/>
      <c r="PQ1152" s="19"/>
      <c r="PR1152" s="19"/>
      <c r="PS1152" s="19"/>
      <c r="PT1152" s="19"/>
      <c r="PU1152" s="19"/>
      <c r="PV1152" s="19"/>
      <c r="PW1152" s="19"/>
      <c r="PX1152" s="19"/>
      <c r="PY1152" s="19"/>
      <c r="PZ1152" s="19"/>
      <c r="QA1152" s="19"/>
      <c r="QB1152" s="19"/>
      <c r="QC1152" s="19"/>
      <c r="QD1152" s="19"/>
      <c r="QE1152" s="19"/>
      <c r="QF1152" s="19"/>
      <c r="QG1152" s="19"/>
      <c r="QH1152" s="19"/>
      <c r="QI1152" s="19"/>
      <c r="QJ1152" s="19"/>
      <c r="QK1152" s="19"/>
      <c r="QL1152" s="19"/>
      <c r="QM1152" s="19"/>
      <c r="QN1152" s="19"/>
      <c r="QO1152" s="19"/>
      <c r="QP1152" s="19"/>
      <c r="QQ1152" s="19"/>
      <c r="QR1152" s="19"/>
      <c r="QS1152" s="19"/>
      <c r="QT1152" s="19"/>
      <c r="QU1152" s="19"/>
      <c r="QV1152" s="19"/>
      <c r="QW1152" s="19"/>
      <c r="QX1152" s="19"/>
      <c r="QY1152" s="19"/>
      <c r="QZ1152" s="19"/>
      <c r="RA1152" s="19"/>
      <c r="RB1152" s="19"/>
      <c r="RC1152" s="19"/>
      <c r="RD1152" s="19"/>
      <c r="RE1152" s="19"/>
      <c r="RF1152" s="19"/>
      <c r="RG1152" s="19"/>
      <c r="RH1152" s="19"/>
      <c r="RI1152" s="19"/>
      <c r="RJ1152" s="19"/>
      <c r="RK1152" s="19"/>
      <c r="RL1152" s="19"/>
      <c r="RM1152" s="19"/>
      <c r="RN1152" s="19"/>
      <c r="RO1152" s="19"/>
      <c r="RP1152" s="19"/>
      <c r="RQ1152" s="19"/>
      <c r="RR1152" s="19"/>
      <c r="RS1152" s="19"/>
      <c r="RT1152" s="19"/>
      <c r="RU1152" s="19"/>
      <c r="RV1152" s="19"/>
      <c r="RW1152" s="19"/>
      <c r="RX1152" s="19"/>
      <c r="RY1152" s="19"/>
      <c r="RZ1152" s="19"/>
      <c r="SA1152" s="19"/>
      <c r="SB1152" s="19"/>
      <c r="SC1152" s="19"/>
      <c r="SD1152" s="19"/>
      <c r="SE1152" s="19"/>
      <c r="SF1152" s="19"/>
      <c r="SG1152" s="19"/>
      <c r="SH1152" s="19"/>
      <c r="SI1152" s="19"/>
      <c r="SJ1152" s="19"/>
      <c r="SK1152" s="19"/>
      <c r="SL1152" s="19"/>
      <c r="SM1152" s="19"/>
      <c r="SN1152" s="19"/>
      <c r="SO1152" s="19"/>
      <c r="SP1152" s="19"/>
      <c r="SQ1152" s="19"/>
      <c r="SR1152" s="19"/>
      <c r="SS1152" s="19"/>
      <c r="ST1152" s="19"/>
      <c r="SU1152" s="19"/>
      <c r="SV1152" s="19"/>
      <c r="SW1152" s="19"/>
      <c r="SX1152" s="19"/>
      <c r="SY1152" s="19"/>
      <c r="SZ1152" s="19"/>
      <c r="TA1152" s="19"/>
      <c r="TB1152" s="19"/>
      <c r="TC1152" s="19"/>
      <c r="TD1152" s="19"/>
      <c r="TE1152" s="19"/>
      <c r="TF1152" s="19"/>
      <c r="TG1152" s="19"/>
      <c r="TH1152" s="19"/>
      <c r="TI1152" s="19"/>
      <c r="TJ1152" s="19"/>
      <c r="TK1152" s="19"/>
      <c r="TL1152" s="19"/>
      <c r="TM1152" s="19"/>
      <c r="TN1152" s="19"/>
      <c r="TO1152" s="19"/>
      <c r="TP1152" s="19"/>
      <c r="TQ1152" s="19"/>
      <c r="TR1152" s="19"/>
      <c r="TS1152" s="19"/>
      <c r="TT1152" s="19"/>
      <c r="TU1152" s="19"/>
      <c r="TV1152" s="19"/>
      <c r="TW1152" s="19"/>
      <c r="TX1152" s="19"/>
      <c r="TY1152" s="19"/>
      <c r="TZ1152" s="19"/>
      <c r="UA1152" s="19"/>
      <c r="UB1152" s="19"/>
      <c r="UC1152" s="19"/>
      <c r="UD1152" s="19"/>
      <c r="UE1152" s="19"/>
      <c r="UF1152" s="19"/>
      <c r="UG1152" s="19"/>
      <c r="UH1152" s="19"/>
      <c r="UI1152" s="19"/>
      <c r="UJ1152" s="19"/>
      <c r="UK1152" s="19"/>
      <c r="UL1152" s="19"/>
      <c r="UM1152" s="19"/>
      <c r="UN1152" s="19"/>
      <c r="UO1152" s="19"/>
      <c r="UP1152" s="19"/>
      <c r="UQ1152" s="19"/>
      <c r="UR1152" s="19"/>
      <c r="US1152" s="19"/>
      <c r="UT1152" s="19"/>
      <c r="UU1152" s="19"/>
      <c r="UV1152" s="19"/>
      <c r="UW1152" s="19"/>
      <c r="UX1152" s="19"/>
      <c r="UY1152" s="19"/>
      <c r="UZ1152" s="19"/>
      <c r="VA1152" s="19"/>
      <c r="VB1152" s="19"/>
      <c r="VC1152" s="19"/>
      <c r="VD1152" s="19"/>
      <c r="VE1152" s="19"/>
      <c r="VF1152" s="19"/>
      <c r="VG1152" s="19"/>
      <c r="VH1152" s="19"/>
      <c r="VI1152" s="19"/>
      <c r="VJ1152" s="19"/>
      <c r="VK1152" s="19"/>
      <c r="VL1152" s="19"/>
      <c r="VM1152" s="19"/>
      <c r="VN1152" s="19"/>
      <c r="VO1152" s="19"/>
      <c r="VP1152" s="19"/>
      <c r="VQ1152" s="19"/>
      <c r="VR1152" s="19"/>
      <c r="VS1152" s="19"/>
      <c r="VT1152" s="19"/>
      <c r="VU1152" s="19"/>
      <c r="VV1152" s="19"/>
      <c r="VW1152" s="19"/>
      <c r="VX1152" s="19"/>
      <c r="VY1152" s="19"/>
      <c r="VZ1152" s="19"/>
      <c r="WA1152" s="19"/>
      <c r="WB1152" s="19"/>
      <c r="WC1152" s="19"/>
      <c r="WD1152" s="19"/>
      <c r="WE1152" s="19"/>
      <c r="WF1152" s="19"/>
      <c r="WG1152" s="19"/>
      <c r="WH1152" s="19"/>
      <c r="WI1152" s="19"/>
      <c r="WJ1152" s="19"/>
      <c r="WK1152" s="19"/>
      <c r="WL1152" s="19"/>
      <c r="WM1152" s="19"/>
      <c r="WN1152" s="19"/>
      <c r="WO1152" s="19"/>
      <c r="WP1152" s="19"/>
      <c r="WQ1152" s="19"/>
      <c r="WR1152" s="19"/>
      <c r="WS1152" s="19"/>
      <c r="WT1152" s="19"/>
      <c r="WU1152" s="19"/>
      <c r="WV1152" s="19"/>
    </row>
    <row r="1153" spans="1:620" s="20" customFormat="1" ht="39.75" customHeight="1" x14ac:dyDescent="0.2">
      <c r="A1153" s="43" t="s">
        <v>1492</v>
      </c>
      <c r="B1153" s="44"/>
      <c r="C1153" s="44"/>
      <c r="D1153" s="44"/>
      <c r="E1153" s="45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60" t="s">
        <v>399</v>
      </c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 t="s">
        <v>77</v>
      </c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/>
      <c r="AU1153" s="60"/>
      <c r="AV1153" s="60"/>
      <c r="AW1153" s="60"/>
      <c r="AX1153" s="60"/>
      <c r="AY1153" s="84" t="s">
        <v>400</v>
      </c>
      <c r="AZ1153" s="84"/>
      <c r="BA1153" s="84"/>
      <c r="BB1153" s="84"/>
      <c r="BC1153" s="84"/>
      <c r="BD1153" s="84"/>
      <c r="BE1153" s="62" t="s">
        <v>401</v>
      </c>
      <c r="BF1153" s="62"/>
      <c r="BG1153" s="62"/>
      <c r="BH1153" s="62"/>
      <c r="BI1153" s="62"/>
      <c r="BJ1153" s="62"/>
      <c r="BK1153" s="62"/>
      <c r="BL1153" s="62"/>
      <c r="BM1153" s="62"/>
      <c r="BN1153" s="62">
        <v>10</v>
      </c>
      <c r="BO1153" s="62"/>
      <c r="BP1153" s="62"/>
      <c r="BQ1153" s="62"/>
      <c r="BR1153" s="62"/>
      <c r="BS1153" s="62"/>
      <c r="BT1153" s="62"/>
      <c r="BU1153" s="62"/>
      <c r="BV1153" s="62"/>
      <c r="BW1153" s="62"/>
      <c r="BX1153" s="62"/>
      <c r="BY1153" s="80">
        <v>71701000</v>
      </c>
      <c r="BZ1153" s="76"/>
      <c r="CA1153" s="76"/>
      <c r="CB1153" s="76"/>
      <c r="CC1153" s="76"/>
      <c r="CD1153" s="76"/>
      <c r="CE1153" s="62" t="s">
        <v>80</v>
      </c>
      <c r="CF1153" s="62"/>
      <c r="CG1153" s="62"/>
      <c r="CH1153" s="62"/>
      <c r="CI1153" s="62"/>
      <c r="CJ1153" s="62"/>
      <c r="CK1153" s="62"/>
      <c r="CL1153" s="62"/>
      <c r="CM1153" s="62"/>
      <c r="CN1153" s="61">
        <v>336000</v>
      </c>
      <c r="CO1153" s="61"/>
      <c r="CP1153" s="61"/>
      <c r="CQ1153" s="61"/>
      <c r="CR1153" s="61"/>
      <c r="CS1153" s="61"/>
      <c r="CT1153" s="61"/>
      <c r="CU1153" s="61"/>
      <c r="CV1153" s="61"/>
      <c r="CW1153" s="61"/>
      <c r="CX1153" s="61"/>
      <c r="CY1153" s="61"/>
      <c r="CZ1153" s="61"/>
      <c r="DA1153" s="61"/>
      <c r="DB1153" s="59" t="s">
        <v>640</v>
      </c>
      <c r="DC1153" s="59"/>
      <c r="DD1153" s="59"/>
      <c r="DE1153" s="59"/>
      <c r="DF1153" s="59"/>
      <c r="DG1153" s="59"/>
      <c r="DH1153" s="59"/>
      <c r="DI1153" s="59"/>
      <c r="DJ1153" s="59"/>
      <c r="DK1153" s="59"/>
      <c r="DL1153" s="59"/>
      <c r="DM1153" s="59"/>
      <c r="DN1153" s="59"/>
      <c r="DO1153" s="59" t="s">
        <v>650</v>
      </c>
      <c r="DP1153" s="59"/>
      <c r="DQ1153" s="59"/>
      <c r="DR1153" s="59"/>
      <c r="DS1153" s="59"/>
      <c r="DT1153" s="59"/>
      <c r="DU1153" s="59"/>
      <c r="DV1153" s="59"/>
      <c r="DW1153" s="59"/>
      <c r="DX1153" s="59"/>
      <c r="DY1153" s="59"/>
      <c r="DZ1153" s="62" t="s">
        <v>83</v>
      </c>
      <c r="EA1153" s="62"/>
      <c r="EB1153" s="62"/>
      <c r="EC1153" s="62"/>
      <c r="ED1153" s="62"/>
      <c r="EE1153" s="62"/>
      <c r="EF1153" s="62"/>
      <c r="EG1153" s="62"/>
      <c r="EH1153" s="62"/>
      <c r="EI1153" s="62"/>
      <c r="EJ1153" s="62"/>
      <c r="EK1153" s="62"/>
      <c r="EL1153" s="62" t="s">
        <v>84</v>
      </c>
      <c r="EM1153" s="62"/>
      <c r="EN1153" s="62"/>
      <c r="EO1153" s="62"/>
      <c r="EP1153" s="62"/>
      <c r="EQ1153" s="62"/>
      <c r="ER1153" s="62"/>
      <c r="ES1153" s="62"/>
      <c r="ET1153" s="62"/>
      <c r="EU1153" s="62"/>
      <c r="EV1153" s="62"/>
      <c r="EW1153" s="62"/>
      <c r="EX1153" s="62"/>
      <c r="EY1153" s="143"/>
      <c r="EZ1153" s="143"/>
      <c r="FA1153" s="143"/>
      <c r="FB1153" s="143"/>
      <c r="FC1153" s="143"/>
      <c r="FD1153" s="143"/>
      <c r="FE1153" s="143"/>
      <c r="FF1153" s="143"/>
      <c r="FG1153" s="143"/>
      <c r="FH1153" s="143"/>
      <c r="FI1153" s="143"/>
      <c r="FJ1153" s="143"/>
      <c r="FK1153" s="143"/>
      <c r="FL1153" s="141"/>
      <c r="FM1153" s="141"/>
      <c r="FN1153" s="141"/>
      <c r="FO1153" s="141"/>
      <c r="FP1153" s="141"/>
      <c r="FQ1153" s="141"/>
      <c r="FR1153" s="141"/>
      <c r="FS1153" s="141"/>
      <c r="FT1153" s="141"/>
      <c r="FU1153" s="141"/>
      <c r="FV1153" s="141"/>
      <c r="FW1153" s="141"/>
      <c r="FX1153" s="141"/>
      <c r="FY1153" s="141"/>
      <c r="FZ1153" s="141"/>
      <c r="GA1153" s="141"/>
      <c r="GB1153" s="141"/>
      <c r="GC1153" s="141"/>
      <c r="GD1153" s="141"/>
      <c r="GE1153" s="141"/>
      <c r="GF1153" s="141"/>
      <c r="GG1153" s="141"/>
      <c r="GH1153" s="141"/>
      <c r="GI1153" s="141"/>
      <c r="GJ1153" s="141"/>
      <c r="GK1153" s="141"/>
      <c r="GL1153" s="141"/>
      <c r="GM1153" s="140"/>
      <c r="GN1153" s="140"/>
      <c r="GO1153" s="140"/>
      <c r="GP1153" s="140"/>
      <c r="GQ1153" s="140"/>
      <c r="GR1153" s="140"/>
      <c r="GS1153" s="141"/>
      <c r="GT1153" s="141"/>
      <c r="GU1153" s="141"/>
      <c r="GV1153" s="141"/>
      <c r="GW1153" s="141"/>
      <c r="GX1153" s="141"/>
      <c r="GY1153" s="141"/>
      <c r="GZ1153" s="141"/>
      <c r="HA1153" s="141"/>
      <c r="HB1153" s="142"/>
      <c r="HC1153" s="142"/>
      <c r="HD1153" s="142"/>
      <c r="HE1153" s="142"/>
      <c r="HF1153" s="142"/>
      <c r="HG1153" s="142"/>
      <c r="HH1153" s="142"/>
      <c r="HI1153" s="142"/>
      <c r="HJ1153" s="142"/>
      <c r="HK1153" s="142"/>
      <c r="HL1153" s="142"/>
      <c r="HM1153" s="143"/>
      <c r="HN1153" s="143"/>
      <c r="HO1153" s="143"/>
      <c r="HP1153" s="143"/>
      <c r="HQ1153" s="143"/>
      <c r="HR1153" s="143"/>
      <c r="HS1153" s="141"/>
      <c r="HT1153" s="141"/>
      <c r="HU1153" s="141"/>
      <c r="HV1153" s="141"/>
      <c r="HW1153" s="141"/>
      <c r="HX1153" s="141"/>
      <c r="HY1153" s="141"/>
      <c r="HZ1153" s="141"/>
      <c r="IA1153" s="141"/>
      <c r="IB1153" s="144"/>
      <c r="IC1153" s="144"/>
      <c r="ID1153" s="144"/>
      <c r="IE1153" s="144"/>
      <c r="IF1153" s="144"/>
      <c r="IG1153" s="144"/>
      <c r="IH1153" s="144"/>
      <c r="II1153" s="144"/>
      <c r="IJ1153" s="144"/>
      <c r="IK1153" s="144"/>
      <c r="IL1153" s="144"/>
      <c r="IM1153" s="144"/>
      <c r="IN1153" s="144"/>
      <c r="IO1153" s="144"/>
      <c r="IP1153" s="138"/>
      <c r="IQ1153" s="138"/>
      <c r="IR1153" s="138"/>
      <c r="IS1153" s="138"/>
      <c r="IT1153" s="138"/>
      <c r="IU1153" s="138"/>
      <c r="IV1153" s="138"/>
      <c r="IW1153" s="138"/>
      <c r="IX1153" s="138"/>
      <c r="IY1153" s="138"/>
      <c r="IZ1153" s="138"/>
      <c r="JA1153" s="138"/>
      <c r="JB1153" s="138"/>
      <c r="JC1153" s="138"/>
      <c r="JD1153" s="138"/>
      <c r="JE1153" s="138"/>
      <c r="JF1153" s="138"/>
      <c r="JG1153" s="138"/>
      <c r="JH1153" s="138"/>
      <c r="JI1153" s="138"/>
      <c r="JJ1153" s="138"/>
      <c r="JK1153" s="138"/>
      <c r="JL1153" s="138"/>
      <c r="JM1153" s="138"/>
      <c r="JN1153" s="139"/>
      <c r="JO1153" s="139"/>
      <c r="JP1153" s="139"/>
      <c r="JQ1153" s="139"/>
      <c r="JR1153" s="139"/>
      <c r="JS1153" s="139"/>
      <c r="JT1153" s="139"/>
      <c r="JU1153" s="139"/>
      <c r="JV1153" s="139"/>
      <c r="JW1153" s="139"/>
      <c r="JX1153" s="139"/>
      <c r="JY1153" s="139"/>
      <c r="JZ1153" s="139"/>
      <c r="KA1153" s="139"/>
      <c r="KB1153" s="139"/>
      <c r="KC1153" s="139"/>
      <c r="KD1153" s="139"/>
      <c r="KE1153" s="139"/>
      <c r="KF1153" s="139"/>
      <c r="KG1153" s="139"/>
      <c r="KH1153" s="139"/>
      <c r="KI1153" s="139"/>
      <c r="KJ1153" s="139"/>
      <c r="KK1153" s="139"/>
      <c r="KL1153" s="139"/>
      <c r="KM1153" s="139"/>
      <c r="KN1153" s="139"/>
      <c r="KO1153" s="139"/>
      <c r="KP1153" s="139"/>
      <c r="KQ1153" s="22"/>
      <c r="KR1153" s="23"/>
      <c r="KS1153" s="19"/>
      <c r="KT1153" s="19"/>
      <c r="KU1153" s="19"/>
      <c r="KV1153" s="19"/>
      <c r="KW1153" s="19"/>
      <c r="KX1153" s="19"/>
      <c r="KY1153" s="19"/>
      <c r="KZ1153" s="19"/>
      <c r="LA1153" s="19"/>
      <c r="LB1153" s="19"/>
      <c r="LC1153" s="19"/>
      <c r="LD1153" s="19"/>
      <c r="LE1153" s="19"/>
      <c r="LF1153" s="19"/>
      <c r="LG1153" s="19"/>
      <c r="LH1153" s="19"/>
      <c r="LI1153" s="19"/>
      <c r="LJ1153" s="19"/>
      <c r="LK1153" s="19"/>
      <c r="LL1153" s="19"/>
      <c r="LM1153" s="19"/>
      <c r="LN1153" s="19"/>
      <c r="LO1153" s="19"/>
      <c r="LP1153" s="19"/>
      <c r="LQ1153" s="19"/>
      <c r="LR1153" s="19"/>
      <c r="LS1153" s="19"/>
      <c r="LT1153" s="19"/>
      <c r="LU1153" s="19"/>
      <c r="LV1153" s="19"/>
      <c r="LW1153" s="19"/>
      <c r="LX1153" s="19"/>
      <c r="LY1153" s="19"/>
      <c r="LZ1153" s="19"/>
      <c r="MA1153" s="19"/>
      <c r="MB1153" s="19"/>
      <c r="MC1153" s="19"/>
      <c r="MD1153" s="19"/>
      <c r="ME1153" s="19"/>
      <c r="MF1153" s="19"/>
      <c r="MG1153" s="19"/>
      <c r="MH1153" s="19"/>
      <c r="MI1153" s="19"/>
      <c r="MJ1153" s="19"/>
      <c r="MK1153" s="19"/>
      <c r="ML1153" s="19"/>
      <c r="MM1153" s="19"/>
      <c r="MN1153" s="19"/>
      <c r="MO1153" s="19"/>
      <c r="MP1153" s="19"/>
      <c r="MQ1153" s="19"/>
      <c r="MR1153" s="19"/>
      <c r="MS1153" s="19"/>
      <c r="MT1153" s="19"/>
      <c r="MU1153" s="19"/>
      <c r="MV1153" s="19"/>
      <c r="MW1153" s="19"/>
      <c r="MX1153" s="19"/>
      <c r="MY1153" s="19"/>
      <c r="MZ1153" s="19"/>
      <c r="NA1153" s="19"/>
      <c r="NB1153" s="19"/>
      <c r="NC1153" s="19"/>
      <c r="ND1153" s="19"/>
      <c r="NE1153" s="19"/>
      <c r="NF1153" s="19"/>
      <c r="NG1153" s="19"/>
      <c r="NH1153" s="19"/>
      <c r="NI1153" s="19"/>
      <c r="NJ1153" s="19"/>
      <c r="NK1153" s="19"/>
      <c r="NL1153" s="19"/>
      <c r="NM1153" s="19"/>
      <c r="NN1153" s="19"/>
      <c r="NO1153" s="19"/>
      <c r="NP1153" s="19"/>
      <c r="NQ1153" s="19"/>
      <c r="NR1153" s="19"/>
      <c r="NS1153" s="19"/>
      <c r="NT1153" s="19"/>
      <c r="NU1153" s="19"/>
      <c r="NV1153" s="19"/>
      <c r="NW1153" s="19"/>
      <c r="NX1153" s="19"/>
      <c r="NY1153" s="19"/>
      <c r="NZ1153" s="19"/>
      <c r="OA1153" s="19"/>
      <c r="OB1153" s="19"/>
      <c r="OC1153" s="19"/>
      <c r="OD1153" s="19"/>
      <c r="OE1153" s="19"/>
      <c r="OF1153" s="19"/>
      <c r="OG1153" s="19"/>
      <c r="OH1153" s="19"/>
      <c r="OI1153" s="19"/>
      <c r="OJ1153" s="19"/>
      <c r="OK1153" s="19"/>
      <c r="OL1153" s="19"/>
      <c r="OM1153" s="19"/>
      <c r="ON1153" s="19"/>
      <c r="OO1153" s="19"/>
      <c r="OP1153" s="19"/>
      <c r="OQ1153" s="19"/>
      <c r="OR1153" s="19"/>
      <c r="OS1153" s="19"/>
      <c r="OT1153" s="19"/>
      <c r="OU1153" s="19"/>
      <c r="OV1153" s="19"/>
      <c r="OW1153" s="19"/>
      <c r="OX1153" s="19"/>
      <c r="OY1153" s="19"/>
      <c r="OZ1153" s="19"/>
      <c r="PA1153" s="19"/>
      <c r="PB1153" s="19"/>
      <c r="PC1153" s="19"/>
      <c r="PD1153" s="19"/>
      <c r="PE1153" s="19"/>
      <c r="PF1153" s="19"/>
      <c r="PG1153" s="19"/>
      <c r="PH1153" s="19"/>
      <c r="PI1153" s="19"/>
      <c r="PJ1153" s="19"/>
      <c r="PK1153" s="19"/>
      <c r="PL1153" s="19"/>
      <c r="PM1153" s="19"/>
      <c r="PN1153" s="19"/>
      <c r="PO1153" s="19"/>
      <c r="PP1153" s="19"/>
      <c r="PQ1153" s="19"/>
      <c r="PR1153" s="19"/>
      <c r="PS1153" s="19"/>
      <c r="PT1153" s="19"/>
      <c r="PU1153" s="19"/>
      <c r="PV1153" s="19"/>
      <c r="PW1153" s="19"/>
      <c r="PX1153" s="19"/>
      <c r="PY1153" s="19"/>
      <c r="PZ1153" s="19"/>
      <c r="QA1153" s="19"/>
      <c r="QB1153" s="19"/>
      <c r="QC1153" s="19"/>
      <c r="QD1153" s="19"/>
      <c r="QE1153" s="19"/>
      <c r="QF1153" s="19"/>
      <c r="QG1153" s="19"/>
      <c r="QH1153" s="19"/>
      <c r="QI1153" s="19"/>
      <c r="QJ1153" s="19"/>
      <c r="QK1153" s="19"/>
      <c r="QL1153" s="19"/>
      <c r="QM1153" s="19"/>
      <c r="QN1153" s="19"/>
      <c r="QO1153" s="19"/>
      <c r="QP1153" s="19"/>
      <c r="QQ1153" s="19"/>
      <c r="QR1153" s="19"/>
      <c r="QS1153" s="19"/>
      <c r="QT1153" s="19"/>
      <c r="QU1153" s="19"/>
      <c r="QV1153" s="19"/>
      <c r="QW1153" s="19"/>
      <c r="QX1153" s="19"/>
      <c r="QY1153" s="19"/>
      <c r="QZ1153" s="19"/>
      <c r="RA1153" s="19"/>
      <c r="RB1153" s="19"/>
      <c r="RC1153" s="19"/>
      <c r="RD1153" s="19"/>
      <c r="RE1153" s="19"/>
      <c r="RF1153" s="19"/>
      <c r="RG1153" s="19"/>
      <c r="RH1153" s="19"/>
      <c r="RI1153" s="19"/>
      <c r="RJ1153" s="19"/>
      <c r="RK1153" s="19"/>
      <c r="RL1153" s="19"/>
      <c r="RM1153" s="19"/>
      <c r="RN1153" s="19"/>
      <c r="RO1153" s="19"/>
      <c r="RP1153" s="19"/>
      <c r="RQ1153" s="19"/>
      <c r="RR1153" s="19"/>
      <c r="RS1153" s="19"/>
      <c r="RT1153" s="19"/>
      <c r="RU1153" s="19"/>
      <c r="RV1153" s="19"/>
      <c r="RW1153" s="19"/>
      <c r="RX1153" s="19"/>
      <c r="RY1153" s="19"/>
      <c r="RZ1153" s="19"/>
      <c r="SA1153" s="19"/>
      <c r="SB1153" s="19"/>
      <c r="SC1153" s="19"/>
      <c r="SD1153" s="19"/>
      <c r="SE1153" s="19"/>
      <c r="SF1153" s="19"/>
      <c r="SG1153" s="19"/>
      <c r="SH1153" s="19"/>
      <c r="SI1153" s="19"/>
      <c r="SJ1153" s="19"/>
      <c r="SK1153" s="19"/>
      <c r="SL1153" s="19"/>
      <c r="SM1153" s="19"/>
      <c r="SN1153" s="19"/>
      <c r="SO1153" s="19"/>
      <c r="SP1153" s="19"/>
      <c r="SQ1153" s="19"/>
      <c r="SR1153" s="19"/>
      <c r="SS1153" s="19"/>
      <c r="ST1153" s="19"/>
      <c r="SU1153" s="19"/>
      <c r="SV1153" s="19"/>
      <c r="SW1153" s="19"/>
      <c r="SX1153" s="19"/>
      <c r="SY1153" s="19"/>
      <c r="SZ1153" s="19"/>
      <c r="TA1153" s="19"/>
      <c r="TB1153" s="19"/>
      <c r="TC1153" s="19"/>
      <c r="TD1153" s="19"/>
      <c r="TE1153" s="19"/>
      <c r="TF1153" s="19"/>
      <c r="TG1153" s="19"/>
      <c r="TH1153" s="19"/>
      <c r="TI1153" s="19"/>
      <c r="TJ1153" s="19"/>
      <c r="TK1153" s="19"/>
      <c r="TL1153" s="19"/>
      <c r="TM1153" s="19"/>
      <c r="TN1153" s="19"/>
      <c r="TO1153" s="19"/>
      <c r="TP1153" s="19"/>
      <c r="TQ1153" s="19"/>
      <c r="TR1153" s="19"/>
      <c r="TS1153" s="19"/>
      <c r="TT1153" s="19"/>
      <c r="TU1153" s="19"/>
      <c r="TV1153" s="19"/>
      <c r="TW1153" s="19"/>
      <c r="TX1153" s="19"/>
      <c r="TY1153" s="19"/>
      <c r="TZ1153" s="19"/>
      <c r="UA1153" s="19"/>
      <c r="UB1153" s="19"/>
      <c r="UC1153" s="19"/>
      <c r="UD1153" s="19"/>
      <c r="UE1153" s="19"/>
      <c r="UF1153" s="19"/>
      <c r="UG1153" s="19"/>
      <c r="UH1153" s="19"/>
      <c r="UI1153" s="19"/>
      <c r="UJ1153" s="19"/>
      <c r="UK1153" s="19"/>
      <c r="UL1153" s="19"/>
      <c r="UM1153" s="19"/>
      <c r="UN1153" s="19"/>
      <c r="UO1153" s="19"/>
      <c r="UP1153" s="19"/>
      <c r="UQ1153" s="19"/>
      <c r="UR1153" s="19"/>
      <c r="US1153" s="19"/>
      <c r="UT1153" s="19"/>
      <c r="UU1153" s="19"/>
      <c r="UV1153" s="19"/>
      <c r="UW1153" s="19"/>
      <c r="UX1153" s="19"/>
      <c r="UY1153" s="19"/>
      <c r="UZ1153" s="19"/>
      <c r="VA1153" s="19"/>
      <c r="VB1153" s="19"/>
      <c r="VC1153" s="19"/>
      <c r="VD1153" s="19"/>
      <c r="VE1153" s="19"/>
      <c r="VF1153" s="19"/>
      <c r="VG1153" s="19"/>
      <c r="VH1153" s="19"/>
      <c r="VI1153" s="19"/>
      <c r="VJ1153" s="19"/>
      <c r="VK1153" s="19"/>
      <c r="VL1153" s="19"/>
      <c r="VM1153" s="19"/>
      <c r="VN1153" s="19"/>
      <c r="VO1153" s="19"/>
      <c r="VP1153" s="19"/>
      <c r="VQ1153" s="19"/>
      <c r="VR1153" s="19"/>
      <c r="VS1153" s="19"/>
      <c r="VT1153" s="19"/>
      <c r="VU1153" s="19"/>
      <c r="VV1153" s="19"/>
      <c r="VW1153" s="19"/>
      <c r="VX1153" s="19"/>
      <c r="VY1153" s="19"/>
      <c r="VZ1153" s="19"/>
      <c r="WA1153" s="19"/>
      <c r="WB1153" s="19"/>
      <c r="WC1153" s="19"/>
      <c r="WD1153" s="19"/>
      <c r="WE1153" s="19"/>
      <c r="WF1153" s="19"/>
      <c r="WG1153" s="19"/>
      <c r="WH1153" s="19"/>
      <c r="WI1153" s="19"/>
      <c r="WJ1153" s="19"/>
      <c r="WK1153" s="19"/>
      <c r="WL1153" s="19"/>
      <c r="WM1153" s="19"/>
      <c r="WN1153" s="19"/>
      <c r="WO1153" s="19"/>
      <c r="WP1153" s="19"/>
      <c r="WQ1153" s="19"/>
      <c r="WR1153" s="19"/>
      <c r="WS1153" s="19"/>
      <c r="WT1153" s="19"/>
      <c r="WU1153" s="19"/>
      <c r="WV1153" s="19"/>
    </row>
    <row r="1154" spans="1:620" s="20" customFormat="1" ht="45" customHeight="1" x14ac:dyDescent="0.2">
      <c r="A1154" s="43" t="s">
        <v>1493</v>
      </c>
      <c r="B1154" s="44"/>
      <c r="C1154" s="44"/>
      <c r="D1154" s="44"/>
      <c r="E1154" s="45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60" t="s">
        <v>403</v>
      </c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 t="s">
        <v>77</v>
      </c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/>
      <c r="AU1154" s="60"/>
      <c r="AV1154" s="60"/>
      <c r="AW1154" s="60"/>
      <c r="AX1154" s="60"/>
      <c r="AY1154" s="84" t="s">
        <v>78</v>
      </c>
      <c r="AZ1154" s="84"/>
      <c r="BA1154" s="84"/>
      <c r="BB1154" s="84"/>
      <c r="BC1154" s="84"/>
      <c r="BD1154" s="84"/>
      <c r="BE1154" s="62" t="s">
        <v>79</v>
      </c>
      <c r="BF1154" s="62"/>
      <c r="BG1154" s="62"/>
      <c r="BH1154" s="62"/>
      <c r="BI1154" s="62"/>
      <c r="BJ1154" s="62"/>
      <c r="BK1154" s="62"/>
      <c r="BL1154" s="62"/>
      <c r="BM1154" s="62"/>
      <c r="BN1154" s="62">
        <v>1</v>
      </c>
      <c r="BO1154" s="62"/>
      <c r="BP1154" s="62"/>
      <c r="BQ1154" s="62"/>
      <c r="BR1154" s="62"/>
      <c r="BS1154" s="62"/>
      <c r="BT1154" s="62"/>
      <c r="BU1154" s="62"/>
      <c r="BV1154" s="62"/>
      <c r="BW1154" s="62"/>
      <c r="BX1154" s="62"/>
      <c r="BY1154" s="80">
        <v>71701000</v>
      </c>
      <c r="BZ1154" s="76"/>
      <c r="CA1154" s="76"/>
      <c r="CB1154" s="76"/>
      <c r="CC1154" s="76"/>
      <c r="CD1154" s="76"/>
      <c r="CE1154" s="62" t="s">
        <v>80</v>
      </c>
      <c r="CF1154" s="62"/>
      <c r="CG1154" s="62"/>
      <c r="CH1154" s="62"/>
      <c r="CI1154" s="62"/>
      <c r="CJ1154" s="62"/>
      <c r="CK1154" s="62"/>
      <c r="CL1154" s="62"/>
      <c r="CM1154" s="62"/>
      <c r="CN1154" s="61">
        <v>240000</v>
      </c>
      <c r="CO1154" s="61"/>
      <c r="CP1154" s="61"/>
      <c r="CQ1154" s="61"/>
      <c r="CR1154" s="61"/>
      <c r="CS1154" s="61"/>
      <c r="CT1154" s="61"/>
      <c r="CU1154" s="61"/>
      <c r="CV1154" s="61"/>
      <c r="CW1154" s="61"/>
      <c r="CX1154" s="61"/>
      <c r="CY1154" s="61"/>
      <c r="CZ1154" s="61"/>
      <c r="DA1154" s="61"/>
      <c r="DB1154" s="59" t="s">
        <v>640</v>
      </c>
      <c r="DC1154" s="59"/>
      <c r="DD1154" s="59"/>
      <c r="DE1154" s="59"/>
      <c r="DF1154" s="59"/>
      <c r="DG1154" s="59"/>
      <c r="DH1154" s="59"/>
      <c r="DI1154" s="59"/>
      <c r="DJ1154" s="59"/>
      <c r="DK1154" s="59"/>
      <c r="DL1154" s="59"/>
      <c r="DM1154" s="59"/>
      <c r="DN1154" s="59"/>
      <c r="DO1154" s="59" t="s">
        <v>650</v>
      </c>
      <c r="DP1154" s="59"/>
      <c r="DQ1154" s="59"/>
      <c r="DR1154" s="59"/>
      <c r="DS1154" s="59"/>
      <c r="DT1154" s="59"/>
      <c r="DU1154" s="59"/>
      <c r="DV1154" s="59"/>
      <c r="DW1154" s="59"/>
      <c r="DX1154" s="59"/>
      <c r="DY1154" s="59"/>
      <c r="DZ1154" s="62" t="s">
        <v>86</v>
      </c>
      <c r="EA1154" s="62"/>
      <c r="EB1154" s="62"/>
      <c r="EC1154" s="62"/>
      <c r="ED1154" s="62"/>
      <c r="EE1154" s="62"/>
      <c r="EF1154" s="62"/>
      <c r="EG1154" s="62"/>
      <c r="EH1154" s="62"/>
      <c r="EI1154" s="62"/>
      <c r="EJ1154" s="62"/>
      <c r="EK1154" s="62"/>
      <c r="EL1154" s="62" t="s">
        <v>84</v>
      </c>
      <c r="EM1154" s="62"/>
      <c r="EN1154" s="62"/>
      <c r="EO1154" s="62"/>
      <c r="EP1154" s="62"/>
      <c r="EQ1154" s="62"/>
      <c r="ER1154" s="62"/>
      <c r="ES1154" s="62"/>
      <c r="ET1154" s="62"/>
      <c r="EU1154" s="62"/>
      <c r="EV1154" s="62"/>
      <c r="EW1154" s="62"/>
      <c r="EX1154" s="62"/>
      <c r="EY1154" s="143"/>
      <c r="EZ1154" s="143"/>
      <c r="FA1154" s="143"/>
      <c r="FB1154" s="143"/>
      <c r="FC1154" s="143"/>
      <c r="FD1154" s="143"/>
      <c r="FE1154" s="143"/>
      <c r="FF1154" s="143"/>
      <c r="FG1154" s="143"/>
      <c r="FH1154" s="143"/>
      <c r="FI1154" s="143"/>
      <c r="FJ1154" s="143"/>
      <c r="FK1154" s="143"/>
      <c r="FL1154" s="141"/>
      <c r="FM1154" s="141"/>
      <c r="FN1154" s="141"/>
      <c r="FO1154" s="141"/>
      <c r="FP1154" s="141"/>
      <c r="FQ1154" s="141"/>
      <c r="FR1154" s="141"/>
      <c r="FS1154" s="141"/>
      <c r="FT1154" s="141"/>
      <c r="FU1154" s="141"/>
      <c r="FV1154" s="141"/>
      <c r="FW1154" s="141"/>
      <c r="FX1154" s="141"/>
      <c r="FY1154" s="141"/>
      <c r="FZ1154" s="141"/>
      <c r="GA1154" s="141"/>
      <c r="GB1154" s="141"/>
      <c r="GC1154" s="141"/>
      <c r="GD1154" s="141"/>
      <c r="GE1154" s="141"/>
      <c r="GF1154" s="141"/>
      <c r="GG1154" s="141"/>
      <c r="GH1154" s="141"/>
      <c r="GI1154" s="141"/>
      <c r="GJ1154" s="141"/>
      <c r="GK1154" s="141"/>
      <c r="GL1154" s="141"/>
      <c r="GM1154" s="140"/>
      <c r="GN1154" s="140"/>
      <c r="GO1154" s="140"/>
      <c r="GP1154" s="140"/>
      <c r="GQ1154" s="140"/>
      <c r="GR1154" s="140"/>
      <c r="GS1154" s="141"/>
      <c r="GT1154" s="141"/>
      <c r="GU1154" s="141"/>
      <c r="GV1154" s="141"/>
      <c r="GW1154" s="141"/>
      <c r="GX1154" s="141"/>
      <c r="GY1154" s="141"/>
      <c r="GZ1154" s="141"/>
      <c r="HA1154" s="141"/>
      <c r="HB1154" s="142"/>
      <c r="HC1154" s="142"/>
      <c r="HD1154" s="142"/>
      <c r="HE1154" s="142"/>
      <c r="HF1154" s="142"/>
      <c r="HG1154" s="142"/>
      <c r="HH1154" s="142"/>
      <c r="HI1154" s="142"/>
      <c r="HJ1154" s="142"/>
      <c r="HK1154" s="142"/>
      <c r="HL1154" s="142"/>
      <c r="HM1154" s="143"/>
      <c r="HN1154" s="143"/>
      <c r="HO1154" s="143"/>
      <c r="HP1154" s="143"/>
      <c r="HQ1154" s="143"/>
      <c r="HR1154" s="143"/>
      <c r="HS1154" s="141"/>
      <c r="HT1154" s="141"/>
      <c r="HU1154" s="141"/>
      <c r="HV1154" s="141"/>
      <c r="HW1154" s="141"/>
      <c r="HX1154" s="141"/>
      <c r="HY1154" s="141"/>
      <c r="HZ1154" s="141"/>
      <c r="IA1154" s="141"/>
      <c r="IB1154" s="144"/>
      <c r="IC1154" s="144"/>
      <c r="ID1154" s="144"/>
      <c r="IE1154" s="144"/>
      <c r="IF1154" s="144"/>
      <c r="IG1154" s="144"/>
      <c r="IH1154" s="144"/>
      <c r="II1154" s="144"/>
      <c r="IJ1154" s="144"/>
      <c r="IK1154" s="144"/>
      <c r="IL1154" s="144"/>
      <c r="IM1154" s="144"/>
      <c r="IN1154" s="144"/>
      <c r="IO1154" s="144"/>
      <c r="IP1154" s="138"/>
      <c r="IQ1154" s="138"/>
      <c r="IR1154" s="138"/>
      <c r="IS1154" s="138"/>
      <c r="IT1154" s="138"/>
      <c r="IU1154" s="138"/>
      <c r="IV1154" s="138"/>
      <c r="IW1154" s="138"/>
      <c r="IX1154" s="138"/>
      <c r="IY1154" s="138"/>
      <c r="IZ1154" s="138"/>
      <c r="JA1154" s="138"/>
      <c r="JB1154" s="138"/>
      <c r="JC1154" s="138"/>
      <c r="JD1154" s="138"/>
      <c r="JE1154" s="138"/>
      <c r="JF1154" s="138"/>
      <c r="JG1154" s="138"/>
      <c r="JH1154" s="138"/>
      <c r="JI1154" s="138"/>
      <c r="JJ1154" s="138"/>
      <c r="JK1154" s="138"/>
      <c r="JL1154" s="138"/>
      <c r="JM1154" s="138"/>
      <c r="JN1154" s="139"/>
      <c r="JO1154" s="139"/>
      <c r="JP1154" s="139"/>
      <c r="JQ1154" s="139"/>
      <c r="JR1154" s="139"/>
      <c r="JS1154" s="139"/>
      <c r="JT1154" s="139"/>
      <c r="JU1154" s="139"/>
      <c r="JV1154" s="139"/>
      <c r="JW1154" s="139"/>
      <c r="JX1154" s="139"/>
      <c r="JY1154" s="139"/>
      <c r="JZ1154" s="139"/>
      <c r="KA1154" s="139"/>
      <c r="KB1154" s="139"/>
      <c r="KC1154" s="139"/>
      <c r="KD1154" s="139"/>
      <c r="KE1154" s="139"/>
      <c r="KF1154" s="139"/>
      <c r="KG1154" s="139"/>
      <c r="KH1154" s="139"/>
      <c r="KI1154" s="139"/>
      <c r="KJ1154" s="139"/>
      <c r="KK1154" s="139"/>
      <c r="KL1154" s="139"/>
      <c r="KM1154" s="139"/>
      <c r="KN1154" s="139"/>
      <c r="KO1154" s="139"/>
      <c r="KP1154" s="139"/>
      <c r="KQ1154" s="22"/>
      <c r="KR1154" s="23"/>
      <c r="KS1154" s="19"/>
      <c r="KT1154" s="19"/>
      <c r="KU1154" s="19"/>
      <c r="KV1154" s="19"/>
      <c r="KW1154" s="19"/>
      <c r="KX1154" s="19"/>
      <c r="KY1154" s="19"/>
      <c r="KZ1154" s="19"/>
      <c r="LA1154" s="19"/>
      <c r="LB1154" s="19"/>
      <c r="LC1154" s="19"/>
      <c r="LD1154" s="19"/>
      <c r="LE1154" s="19"/>
      <c r="LF1154" s="19"/>
      <c r="LG1154" s="19"/>
      <c r="LH1154" s="19"/>
      <c r="LI1154" s="19"/>
      <c r="LJ1154" s="19"/>
      <c r="LK1154" s="19"/>
      <c r="LL1154" s="19"/>
      <c r="LM1154" s="19"/>
      <c r="LN1154" s="19"/>
      <c r="LO1154" s="19"/>
      <c r="LP1154" s="19"/>
      <c r="LQ1154" s="19"/>
      <c r="LR1154" s="19"/>
      <c r="LS1154" s="19"/>
      <c r="LT1154" s="19"/>
      <c r="LU1154" s="19"/>
      <c r="LV1154" s="19"/>
      <c r="LW1154" s="19"/>
      <c r="LX1154" s="19"/>
      <c r="LY1154" s="19"/>
      <c r="LZ1154" s="19"/>
      <c r="MA1154" s="19"/>
      <c r="MB1154" s="19"/>
      <c r="MC1154" s="19"/>
      <c r="MD1154" s="19"/>
      <c r="ME1154" s="19"/>
      <c r="MF1154" s="19"/>
      <c r="MG1154" s="19"/>
      <c r="MH1154" s="19"/>
      <c r="MI1154" s="19"/>
      <c r="MJ1154" s="19"/>
      <c r="MK1154" s="19"/>
      <c r="ML1154" s="19"/>
      <c r="MM1154" s="19"/>
      <c r="MN1154" s="19"/>
      <c r="MO1154" s="19"/>
      <c r="MP1154" s="19"/>
      <c r="MQ1154" s="19"/>
      <c r="MR1154" s="19"/>
      <c r="MS1154" s="19"/>
      <c r="MT1154" s="19"/>
      <c r="MU1154" s="19"/>
      <c r="MV1154" s="19"/>
      <c r="MW1154" s="19"/>
      <c r="MX1154" s="19"/>
      <c r="MY1154" s="19"/>
      <c r="MZ1154" s="19"/>
      <c r="NA1154" s="19"/>
      <c r="NB1154" s="19"/>
      <c r="NC1154" s="19"/>
      <c r="ND1154" s="19"/>
      <c r="NE1154" s="19"/>
      <c r="NF1154" s="19"/>
      <c r="NG1154" s="19"/>
      <c r="NH1154" s="19"/>
      <c r="NI1154" s="19"/>
      <c r="NJ1154" s="19"/>
      <c r="NK1154" s="19"/>
      <c r="NL1154" s="19"/>
      <c r="NM1154" s="19"/>
      <c r="NN1154" s="19"/>
      <c r="NO1154" s="19"/>
      <c r="NP1154" s="19"/>
      <c r="NQ1154" s="19"/>
      <c r="NR1154" s="19"/>
      <c r="NS1154" s="19"/>
      <c r="NT1154" s="19"/>
      <c r="NU1154" s="19"/>
      <c r="NV1154" s="19"/>
      <c r="NW1154" s="19"/>
      <c r="NX1154" s="19"/>
      <c r="NY1154" s="19"/>
      <c r="NZ1154" s="19"/>
      <c r="OA1154" s="19"/>
      <c r="OB1154" s="19"/>
      <c r="OC1154" s="19"/>
      <c r="OD1154" s="19"/>
      <c r="OE1154" s="19"/>
      <c r="OF1154" s="19"/>
      <c r="OG1154" s="19"/>
      <c r="OH1154" s="19"/>
      <c r="OI1154" s="19"/>
      <c r="OJ1154" s="19"/>
      <c r="OK1154" s="19"/>
      <c r="OL1154" s="19"/>
      <c r="OM1154" s="19"/>
      <c r="ON1154" s="19"/>
      <c r="OO1154" s="19"/>
      <c r="OP1154" s="19"/>
      <c r="OQ1154" s="19"/>
      <c r="OR1154" s="19"/>
      <c r="OS1154" s="19"/>
      <c r="OT1154" s="19"/>
      <c r="OU1154" s="19"/>
      <c r="OV1154" s="19"/>
      <c r="OW1154" s="19"/>
      <c r="OX1154" s="19"/>
      <c r="OY1154" s="19"/>
      <c r="OZ1154" s="19"/>
      <c r="PA1154" s="19"/>
      <c r="PB1154" s="19"/>
      <c r="PC1154" s="19"/>
      <c r="PD1154" s="19"/>
      <c r="PE1154" s="19"/>
      <c r="PF1154" s="19"/>
      <c r="PG1154" s="19"/>
      <c r="PH1154" s="19"/>
      <c r="PI1154" s="19"/>
      <c r="PJ1154" s="19"/>
      <c r="PK1154" s="19"/>
      <c r="PL1154" s="19"/>
      <c r="PM1154" s="19"/>
      <c r="PN1154" s="19"/>
      <c r="PO1154" s="19"/>
      <c r="PP1154" s="19"/>
      <c r="PQ1154" s="19"/>
      <c r="PR1154" s="19"/>
      <c r="PS1154" s="19"/>
      <c r="PT1154" s="19"/>
      <c r="PU1154" s="19"/>
      <c r="PV1154" s="19"/>
      <c r="PW1154" s="19"/>
      <c r="PX1154" s="19"/>
      <c r="PY1154" s="19"/>
      <c r="PZ1154" s="19"/>
      <c r="QA1154" s="19"/>
      <c r="QB1154" s="19"/>
      <c r="QC1154" s="19"/>
      <c r="QD1154" s="19"/>
      <c r="QE1154" s="19"/>
      <c r="QF1154" s="19"/>
      <c r="QG1154" s="19"/>
      <c r="QH1154" s="19"/>
      <c r="QI1154" s="19"/>
      <c r="QJ1154" s="19"/>
      <c r="QK1154" s="19"/>
      <c r="QL1154" s="19"/>
      <c r="QM1154" s="19"/>
      <c r="QN1154" s="19"/>
      <c r="QO1154" s="19"/>
      <c r="QP1154" s="19"/>
      <c r="QQ1154" s="19"/>
      <c r="QR1154" s="19"/>
      <c r="QS1154" s="19"/>
      <c r="QT1154" s="19"/>
      <c r="QU1154" s="19"/>
      <c r="QV1154" s="19"/>
      <c r="QW1154" s="19"/>
      <c r="QX1154" s="19"/>
      <c r="QY1154" s="19"/>
      <c r="QZ1154" s="19"/>
      <c r="RA1154" s="19"/>
      <c r="RB1154" s="19"/>
      <c r="RC1154" s="19"/>
      <c r="RD1154" s="19"/>
      <c r="RE1154" s="19"/>
      <c r="RF1154" s="19"/>
      <c r="RG1154" s="19"/>
      <c r="RH1154" s="19"/>
      <c r="RI1154" s="19"/>
      <c r="RJ1154" s="19"/>
      <c r="RK1154" s="19"/>
      <c r="RL1154" s="19"/>
      <c r="RM1154" s="19"/>
      <c r="RN1154" s="19"/>
      <c r="RO1154" s="19"/>
      <c r="RP1154" s="19"/>
      <c r="RQ1154" s="19"/>
      <c r="RR1154" s="19"/>
      <c r="RS1154" s="19"/>
      <c r="RT1154" s="19"/>
      <c r="RU1154" s="19"/>
      <c r="RV1154" s="19"/>
      <c r="RW1154" s="19"/>
      <c r="RX1154" s="19"/>
      <c r="RY1154" s="19"/>
      <c r="RZ1154" s="19"/>
      <c r="SA1154" s="19"/>
      <c r="SB1154" s="19"/>
      <c r="SC1154" s="19"/>
      <c r="SD1154" s="19"/>
      <c r="SE1154" s="19"/>
      <c r="SF1154" s="19"/>
      <c r="SG1154" s="19"/>
      <c r="SH1154" s="19"/>
      <c r="SI1154" s="19"/>
      <c r="SJ1154" s="19"/>
      <c r="SK1154" s="19"/>
      <c r="SL1154" s="19"/>
      <c r="SM1154" s="19"/>
      <c r="SN1154" s="19"/>
      <c r="SO1154" s="19"/>
      <c r="SP1154" s="19"/>
      <c r="SQ1154" s="19"/>
      <c r="SR1154" s="19"/>
      <c r="SS1154" s="19"/>
      <c r="ST1154" s="19"/>
      <c r="SU1154" s="19"/>
      <c r="SV1154" s="19"/>
      <c r="SW1154" s="19"/>
      <c r="SX1154" s="19"/>
      <c r="SY1154" s="19"/>
      <c r="SZ1154" s="19"/>
      <c r="TA1154" s="19"/>
      <c r="TB1154" s="19"/>
      <c r="TC1154" s="19"/>
      <c r="TD1154" s="19"/>
      <c r="TE1154" s="19"/>
      <c r="TF1154" s="19"/>
      <c r="TG1154" s="19"/>
      <c r="TH1154" s="19"/>
      <c r="TI1154" s="19"/>
      <c r="TJ1154" s="19"/>
      <c r="TK1154" s="19"/>
      <c r="TL1154" s="19"/>
      <c r="TM1154" s="19"/>
      <c r="TN1154" s="19"/>
      <c r="TO1154" s="19"/>
      <c r="TP1154" s="19"/>
      <c r="TQ1154" s="19"/>
      <c r="TR1154" s="19"/>
      <c r="TS1154" s="19"/>
      <c r="TT1154" s="19"/>
      <c r="TU1154" s="19"/>
      <c r="TV1154" s="19"/>
      <c r="TW1154" s="19"/>
      <c r="TX1154" s="19"/>
      <c r="TY1154" s="19"/>
      <c r="TZ1154" s="19"/>
      <c r="UA1154" s="19"/>
      <c r="UB1154" s="19"/>
      <c r="UC1154" s="19"/>
      <c r="UD1154" s="19"/>
      <c r="UE1154" s="19"/>
      <c r="UF1154" s="19"/>
      <c r="UG1154" s="19"/>
      <c r="UH1154" s="19"/>
      <c r="UI1154" s="19"/>
      <c r="UJ1154" s="19"/>
      <c r="UK1154" s="19"/>
      <c r="UL1154" s="19"/>
      <c r="UM1154" s="19"/>
      <c r="UN1154" s="19"/>
      <c r="UO1154" s="19"/>
      <c r="UP1154" s="19"/>
      <c r="UQ1154" s="19"/>
      <c r="UR1154" s="19"/>
      <c r="US1154" s="19"/>
      <c r="UT1154" s="19"/>
      <c r="UU1154" s="19"/>
      <c r="UV1154" s="19"/>
      <c r="UW1154" s="19"/>
      <c r="UX1154" s="19"/>
      <c r="UY1154" s="19"/>
      <c r="UZ1154" s="19"/>
      <c r="VA1154" s="19"/>
      <c r="VB1154" s="19"/>
      <c r="VC1154" s="19"/>
      <c r="VD1154" s="19"/>
      <c r="VE1154" s="19"/>
      <c r="VF1154" s="19"/>
      <c r="VG1154" s="19"/>
      <c r="VH1154" s="19"/>
      <c r="VI1154" s="19"/>
      <c r="VJ1154" s="19"/>
      <c r="VK1154" s="19"/>
      <c r="VL1154" s="19"/>
      <c r="VM1154" s="19"/>
      <c r="VN1154" s="19"/>
      <c r="VO1154" s="19"/>
      <c r="VP1154" s="19"/>
      <c r="VQ1154" s="19"/>
      <c r="VR1154" s="19"/>
      <c r="VS1154" s="19"/>
      <c r="VT1154" s="19"/>
      <c r="VU1154" s="19"/>
      <c r="VV1154" s="19"/>
      <c r="VW1154" s="19"/>
      <c r="VX1154" s="19"/>
      <c r="VY1154" s="19"/>
      <c r="VZ1154" s="19"/>
      <c r="WA1154" s="19"/>
      <c r="WB1154" s="19"/>
      <c r="WC1154" s="19"/>
      <c r="WD1154" s="19"/>
      <c r="WE1154" s="19"/>
      <c r="WF1154" s="19"/>
      <c r="WG1154" s="19"/>
      <c r="WH1154" s="19"/>
      <c r="WI1154" s="19"/>
      <c r="WJ1154" s="19"/>
      <c r="WK1154" s="19"/>
      <c r="WL1154" s="19"/>
      <c r="WM1154" s="19"/>
      <c r="WN1154" s="19"/>
      <c r="WO1154" s="19"/>
      <c r="WP1154" s="19"/>
      <c r="WQ1154" s="19"/>
      <c r="WR1154" s="19"/>
      <c r="WS1154" s="19"/>
      <c r="WT1154" s="19"/>
      <c r="WU1154" s="19"/>
      <c r="WV1154" s="19"/>
    </row>
    <row r="1155" spans="1:620" s="20" customFormat="1" ht="45" customHeight="1" x14ac:dyDescent="0.2">
      <c r="A1155" s="43" t="s">
        <v>1494</v>
      </c>
      <c r="B1155" s="44"/>
      <c r="C1155" s="44"/>
      <c r="D1155" s="44"/>
      <c r="E1155" s="45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60" t="s">
        <v>405</v>
      </c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 t="s">
        <v>77</v>
      </c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/>
      <c r="AU1155" s="60"/>
      <c r="AV1155" s="60"/>
      <c r="AW1155" s="60"/>
      <c r="AX1155" s="60"/>
      <c r="AY1155" s="84" t="s">
        <v>78</v>
      </c>
      <c r="AZ1155" s="84"/>
      <c r="BA1155" s="84"/>
      <c r="BB1155" s="84"/>
      <c r="BC1155" s="84"/>
      <c r="BD1155" s="84"/>
      <c r="BE1155" s="62" t="s">
        <v>79</v>
      </c>
      <c r="BF1155" s="62"/>
      <c r="BG1155" s="62"/>
      <c r="BH1155" s="62"/>
      <c r="BI1155" s="62"/>
      <c r="BJ1155" s="62"/>
      <c r="BK1155" s="62"/>
      <c r="BL1155" s="62"/>
      <c r="BM1155" s="62"/>
      <c r="BN1155" s="62">
        <v>1</v>
      </c>
      <c r="BO1155" s="62"/>
      <c r="BP1155" s="62"/>
      <c r="BQ1155" s="62"/>
      <c r="BR1155" s="62"/>
      <c r="BS1155" s="62"/>
      <c r="BT1155" s="62"/>
      <c r="BU1155" s="62"/>
      <c r="BV1155" s="62"/>
      <c r="BW1155" s="62"/>
      <c r="BX1155" s="62"/>
      <c r="BY1155" s="80">
        <v>71701000</v>
      </c>
      <c r="BZ1155" s="76"/>
      <c r="CA1155" s="76"/>
      <c r="CB1155" s="76"/>
      <c r="CC1155" s="76"/>
      <c r="CD1155" s="76"/>
      <c r="CE1155" s="62" t="s">
        <v>80</v>
      </c>
      <c r="CF1155" s="62"/>
      <c r="CG1155" s="62"/>
      <c r="CH1155" s="62"/>
      <c r="CI1155" s="62"/>
      <c r="CJ1155" s="62"/>
      <c r="CK1155" s="62"/>
      <c r="CL1155" s="62"/>
      <c r="CM1155" s="62"/>
      <c r="CN1155" s="61">
        <v>840000</v>
      </c>
      <c r="CO1155" s="61"/>
      <c r="CP1155" s="61"/>
      <c r="CQ1155" s="61"/>
      <c r="CR1155" s="61"/>
      <c r="CS1155" s="61"/>
      <c r="CT1155" s="61"/>
      <c r="CU1155" s="61"/>
      <c r="CV1155" s="61"/>
      <c r="CW1155" s="61"/>
      <c r="CX1155" s="61"/>
      <c r="CY1155" s="61"/>
      <c r="CZ1155" s="61"/>
      <c r="DA1155" s="61"/>
      <c r="DB1155" s="59" t="s">
        <v>640</v>
      </c>
      <c r="DC1155" s="59"/>
      <c r="DD1155" s="59"/>
      <c r="DE1155" s="59"/>
      <c r="DF1155" s="59"/>
      <c r="DG1155" s="59"/>
      <c r="DH1155" s="59"/>
      <c r="DI1155" s="59"/>
      <c r="DJ1155" s="59"/>
      <c r="DK1155" s="59"/>
      <c r="DL1155" s="59"/>
      <c r="DM1155" s="59"/>
      <c r="DN1155" s="59"/>
      <c r="DO1155" s="59" t="s">
        <v>650</v>
      </c>
      <c r="DP1155" s="59"/>
      <c r="DQ1155" s="59"/>
      <c r="DR1155" s="59"/>
      <c r="DS1155" s="59"/>
      <c r="DT1155" s="59"/>
      <c r="DU1155" s="59"/>
      <c r="DV1155" s="59"/>
      <c r="DW1155" s="59"/>
      <c r="DX1155" s="59"/>
      <c r="DY1155" s="59"/>
      <c r="DZ1155" s="62" t="s">
        <v>86</v>
      </c>
      <c r="EA1155" s="62"/>
      <c r="EB1155" s="62"/>
      <c r="EC1155" s="62"/>
      <c r="ED1155" s="62"/>
      <c r="EE1155" s="62"/>
      <c r="EF1155" s="62"/>
      <c r="EG1155" s="62"/>
      <c r="EH1155" s="62"/>
      <c r="EI1155" s="62"/>
      <c r="EJ1155" s="62"/>
      <c r="EK1155" s="62"/>
      <c r="EL1155" s="62" t="s">
        <v>84</v>
      </c>
      <c r="EM1155" s="62"/>
      <c r="EN1155" s="62"/>
      <c r="EO1155" s="62"/>
      <c r="EP1155" s="62"/>
      <c r="EQ1155" s="62"/>
      <c r="ER1155" s="62"/>
      <c r="ES1155" s="62"/>
      <c r="ET1155" s="62"/>
      <c r="EU1155" s="62"/>
      <c r="EV1155" s="62"/>
      <c r="EW1155" s="62"/>
      <c r="EX1155" s="62"/>
      <c r="EY1155" s="143"/>
      <c r="EZ1155" s="143"/>
      <c r="FA1155" s="143"/>
      <c r="FB1155" s="143"/>
      <c r="FC1155" s="143"/>
      <c r="FD1155" s="143"/>
      <c r="FE1155" s="143"/>
      <c r="FF1155" s="143"/>
      <c r="FG1155" s="143"/>
      <c r="FH1155" s="143"/>
      <c r="FI1155" s="143"/>
      <c r="FJ1155" s="143"/>
      <c r="FK1155" s="143"/>
      <c r="FL1155" s="141"/>
      <c r="FM1155" s="141"/>
      <c r="FN1155" s="141"/>
      <c r="FO1155" s="141"/>
      <c r="FP1155" s="141"/>
      <c r="FQ1155" s="141"/>
      <c r="FR1155" s="141"/>
      <c r="FS1155" s="141"/>
      <c r="FT1155" s="141"/>
      <c r="FU1155" s="141"/>
      <c r="FV1155" s="141"/>
      <c r="FW1155" s="141"/>
      <c r="FX1155" s="141"/>
      <c r="FY1155" s="141"/>
      <c r="FZ1155" s="141"/>
      <c r="GA1155" s="141"/>
      <c r="GB1155" s="141"/>
      <c r="GC1155" s="141"/>
      <c r="GD1155" s="141"/>
      <c r="GE1155" s="141"/>
      <c r="GF1155" s="141"/>
      <c r="GG1155" s="141"/>
      <c r="GH1155" s="141"/>
      <c r="GI1155" s="141"/>
      <c r="GJ1155" s="141"/>
      <c r="GK1155" s="141"/>
      <c r="GL1155" s="141"/>
      <c r="GM1155" s="140"/>
      <c r="GN1155" s="140"/>
      <c r="GO1155" s="140"/>
      <c r="GP1155" s="140"/>
      <c r="GQ1155" s="140"/>
      <c r="GR1155" s="140"/>
      <c r="GS1155" s="141"/>
      <c r="GT1155" s="141"/>
      <c r="GU1155" s="141"/>
      <c r="GV1155" s="141"/>
      <c r="GW1155" s="141"/>
      <c r="GX1155" s="141"/>
      <c r="GY1155" s="141"/>
      <c r="GZ1155" s="141"/>
      <c r="HA1155" s="141"/>
      <c r="HB1155" s="142"/>
      <c r="HC1155" s="142"/>
      <c r="HD1155" s="142"/>
      <c r="HE1155" s="142"/>
      <c r="HF1155" s="142"/>
      <c r="HG1155" s="142"/>
      <c r="HH1155" s="142"/>
      <c r="HI1155" s="142"/>
      <c r="HJ1155" s="142"/>
      <c r="HK1155" s="142"/>
      <c r="HL1155" s="142"/>
      <c r="HM1155" s="143"/>
      <c r="HN1155" s="143"/>
      <c r="HO1155" s="143"/>
      <c r="HP1155" s="143"/>
      <c r="HQ1155" s="143"/>
      <c r="HR1155" s="143"/>
      <c r="HS1155" s="141"/>
      <c r="HT1155" s="141"/>
      <c r="HU1155" s="141"/>
      <c r="HV1155" s="141"/>
      <c r="HW1155" s="141"/>
      <c r="HX1155" s="141"/>
      <c r="HY1155" s="141"/>
      <c r="HZ1155" s="141"/>
      <c r="IA1155" s="141"/>
      <c r="IB1155" s="144"/>
      <c r="IC1155" s="144"/>
      <c r="ID1155" s="144"/>
      <c r="IE1155" s="144"/>
      <c r="IF1155" s="144"/>
      <c r="IG1155" s="144"/>
      <c r="IH1155" s="144"/>
      <c r="II1155" s="144"/>
      <c r="IJ1155" s="144"/>
      <c r="IK1155" s="144"/>
      <c r="IL1155" s="144"/>
      <c r="IM1155" s="144"/>
      <c r="IN1155" s="144"/>
      <c r="IO1155" s="144"/>
      <c r="IP1155" s="138"/>
      <c r="IQ1155" s="138"/>
      <c r="IR1155" s="138"/>
      <c r="IS1155" s="138"/>
      <c r="IT1155" s="138"/>
      <c r="IU1155" s="138"/>
      <c r="IV1155" s="138"/>
      <c r="IW1155" s="138"/>
      <c r="IX1155" s="138"/>
      <c r="IY1155" s="138"/>
      <c r="IZ1155" s="138"/>
      <c r="JA1155" s="138"/>
      <c r="JB1155" s="138"/>
      <c r="JC1155" s="138"/>
      <c r="JD1155" s="138"/>
      <c r="JE1155" s="138"/>
      <c r="JF1155" s="138"/>
      <c r="JG1155" s="138"/>
      <c r="JH1155" s="138"/>
      <c r="JI1155" s="138"/>
      <c r="JJ1155" s="138"/>
      <c r="JK1155" s="138"/>
      <c r="JL1155" s="138"/>
      <c r="JM1155" s="138"/>
      <c r="JN1155" s="139"/>
      <c r="JO1155" s="139"/>
      <c r="JP1155" s="139"/>
      <c r="JQ1155" s="139"/>
      <c r="JR1155" s="139"/>
      <c r="JS1155" s="139"/>
      <c r="JT1155" s="139"/>
      <c r="JU1155" s="139"/>
      <c r="JV1155" s="139"/>
      <c r="JW1155" s="139"/>
      <c r="JX1155" s="139"/>
      <c r="JY1155" s="139"/>
      <c r="JZ1155" s="139"/>
      <c r="KA1155" s="139"/>
      <c r="KB1155" s="139"/>
      <c r="KC1155" s="139"/>
      <c r="KD1155" s="139"/>
      <c r="KE1155" s="139"/>
      <c r="KF1155" s="139"/>
      <c r="KG1155" s="139"/>
      <c r="KH1155" s="139"/>
      <c r="KI1155" s="139"/>
      <c r="KJ1155" s="139"/>
      <c r="KK1155" s="139"/>
      <c r="KL1155" s="139"/>
      <c r="KM1155" s="139"/>
      <c r="KN1155" s="139"/>
      <c r="KO1155" s="139"/>
      <c r="KP1155" s="139"/>
      <c r="KQ1155" s="22"/>
      <c r="KR1155" s="23"/>
      <c r="KS1155" s="19"/>
      <c r="KT1155" s="19"/>
      <c r="KU1155" s="19"/>
      <c r="KV1155" s="19"/>
      <c r="KW1155" s="19"/>
      <c r="KX1155" s="19"/>
      <c r="KY1155" s="19"/>
      <c r="KZ1155" s="19"/>
      <c r="LA1155" s="19"/>
      <c r="LB1155" s="19"/>
      <c r="LC1155" s="19"/>
      <c r="LD1155" s="19"/>
      <c r="LE1155" s="19"/>
      <c r="LF1155" s="19"/>
      <c r="LG1155" s="19"/>
      <c r="LH1155" s="19"/>
      <c r="LI1155" s="19"/>
      <c r="LJ1155" s="19"/>
      <c r="LK1155" s="19"/>
      <c r="LL1155" s="19"/>
      <c r="LM1155" s="19"/>
      <c r="LN1155" s="19"/>
      <c r="LO1155" s="19"/>
      <c r="LP1155" s="19"/>
      <c r="LQ1155" s="19"/>
      <c r="LR1155" s="19"/>
      <c r="LS1155" s="19"/>
      <c r="LT1155" s="19"/>
      <c r="LU1155" s="19"/>
      <c r="LV1155" s="19"/>
      <c r="LW1155" s="19"/>
      <c r="LX1155" s="19"/>
      <c r="LY1155" s="19"/>
      <c r="LZ1155" s="19"/>
      <c r="MA1155" s="19"/>
      <c r="MB1155" s="19"/>
      <c r="MC1155" s="19"/>
      <c r="MD1155" s="19"/>
      <c r="ME1155" s="19"/>
      <c r="MF1155" s="19"/>
      <c r="MG1155" s="19"/>
      <c r="MH1155" s="19"/>
      <c r="MI1155" s="19"/>
      <c r="MJ1155" s="19"/>
      <c r="MK1155" s="19"/>
      <c r="ML1155" s="19"/>
      <c r="MM1155" s="19"/>
      <c r="MN1155" s="19"/>
      <c r="MO1155" s="19"/>
      <c r="MP1155" s="19"/>
      <c r="MQ1155" s="19"/>
      <c r="MR1155" s="19"/>
      <c r="MS1155" s="19"/>
      <c r="MT1155" s="19"/>
      <c r="MU1155" s="19"/>
      <c r="MV1155" s="19"/>
      <c r="MW1155" s="19"/>
      <c r="MX1155" s="19"/>
      <c r="MY1155" s="19"/>
      <c r="MZ1155" s="19"/>
      <c r="NA1155" s="19"/>
      <c r="NB1155" s="19"/>
      <c r="NC1155" s="19"/>
      <c r="ND1155" s="19"/>
      <c r="NE1155" s="19"/>
      <c r="NF1155" s="19"/>
      <c r="NG1155" s="19"/>
      <c r="NH1155" s="19"/>
      <c r="NI1155" s="19"/>
      <c r="NJ1155" s="19"/>
      <c r="NK1155" s="19"/>
      <c r="NL1155" s="19"/>
      <c r="NM1155" s="19"/>
      <c r="NN1155" s="19"/>
      <c r="NO1155" s="19"/>
      <c r="NP1155" s="19"/>
      <c r="NQ1155" s="19"/>
      <c r="NR1155" s="19"/>
      <c r="NS1155" s="19"/>
      <c r="NT1155" s="19"/>
      <c r="NU1155" s="19"/>
      <c r="NV1155" s="19"/>
      <c r="NW1155" s="19"/>
      <c r="NX1155" s="19"/>
      <c r="NY1155" s="19"/>
      <c r="NZ1155" s="19"/>
      <c r="OA1155" s="19"/>
      <c r="OB1155" s="19"/>
      <c r="OC1155" s="19"/>
      <c r="OD1155" s="19"/>
      <c r="OE1155" s="19"/>
      <c r="OF1155" s="19"/>
      <c r="OG1155" s="19"/>
      <c r="OH1155" s="19"/>
      <c r="OI1155" s="19"/>
      <c r="OJ1155" s="19"/>
      <c r="OK1155" s="19"/>
      <c r="OL1155" s="19"/>
      <c r="OM1155" s="19"/>
      <c r="ON1155" s="19"/>
      <c r="OO1155" s="19"/>
      <c r="OP1155" s="19"/>
      <c r="OQ1155" s="19"/>
      <c r="OR1155" s="19"/>
      <c r="OS1155" s="19"/>
      <c r="OT1155" s="19"/>
      <c r="OU1155" s="19"/>
      <c r="OV1155" s="19"/>
      <c r="OW1155" s="19"/>
      <c r="OX1155" s="19"/>
      <c r="OY1155" s="19"/>
      <c r="OZ1155" s="19"/>
      <c r="PA1155" s="19"/>
      <c r="PB1155" s="19"/>
      <c r="PC1155" s="19"/>
      <c r="PD1155" s="19"/>
      <c r="PE1155" s="19"/>
      <c r="PF1155" s="19"/>
      <c r="PG1155" s="19"/>
      <c r="PH1155" s="19"/>
      <c r="PI1155" s="19"/>
      <c r="PJ1155" s="19"/>
      <c r="PK1155" s="19"/>
      <c r="PL1155" s="19"/>
      <c r="PM1155" s="19"/>
      <c r="PN1155" s="19"/>
      <c r="PO1155" s="19"/>
      <c r="PP1155" s="19"/>
      <c r="PQ1155" s="19"/>
      <c r="PR1155" s="19"/>
      <c r="PS1155" s="19"/>
      <c r="PT1155" s="19"/>
      <c r="PU1155" s="19"/>
      <c r="PV1155" s="19"/>
      <c r="PW1155" s="19"/>
      <c r="PX1155" s="19"/>
      <c r="PY1155" s="19"/>
      <c r="PZ1155" s="19"/>
      <c r="QA1155" s="19"/>
      <c r="QB1155" s="19"/>
      <c r="QC1155" s="19"/>
      <c r="QD1155" s="19"/>
      <c r="QE1155" s="19"/>
      <c r="QF1155" s="19"/>
      <c r="QG1155" s="19"/>
      <c r="QH1155" s="19"/>
      <c r="QI1155" s="19"/>
      <c r="QJ1155" s="19"/>
      <c r="QK1155" s="19"/>
      <c r="QL1155" s="19"/>
      <c r="QM1155" s="19"/>
      <c r="QN1155" s="19"/>
      <c r="QO1155" s="19"/>
      <c r="QP1155" s="19"/>
      <c r="QQ1155" s="19"/>
      <c r="QR1155" s="19"/>
      <c r="QS1155" s="19"/>
      <c r="QT1155" s="19"/>
      <c r="QU1155" s="19"/>
      <c r="QV1155" s="19"/>
      <c r="QW1155" s="19"/>
      <c r="QX1155" s="19"/>
      <c r="QY1155" s="19"/>
      <c r="QZ1155" s="19"/>
      <c r="RA1155" s="19"/>
      <c r="RB1155" s="19"/>
      <c r="RC1155" s="19"/>
      <c r="RD1155" s="19"/>
      <c r="RE1155" s="19"/>
      <c r="RF1155" s="19"/>
      <c r="RG1155" s="19"/>
      <c r="RH1155" s="19"/>
      <c r="RI1155" s="19"/>
      <c r="RJ1155" s="19"/>
      <c r="RK1155" s="19"/>
      <c r="RL1155" s="19"/>
      <c r="RM1155" s="19"/>
      <c r="RN1155" s="19"/>
      <c r="RO1155" s="19"/>
      <c r="RP1155" s="19"/>
      <c r="RQ1155" s="19"/>
      <c r="RR1155" s="19"/>
      <c r="RS1155" s="19"/>
      <c r="RT1155" s="19"/>
      <c r="RU1155" s="19"/>
      <c r="RV1155" s="19"/>
      <c r="RW1155" s="19"/>
      <c r="RX1155" s="19"/>
      <c r="RY1155" s="19"/>
      <c r="RZ1155" s="19"/>
      <c r="SA1155" s="19"/>
      <c r="SB1155" s="19"/>
      <c r="SC1155" s="19"/>
      <c r="SD1155" s="19"/>
      <c r="SE1155" s="19"/>
      <c r="SF1155" s="19"/>
      <c r="SG1155" s="19"/>
      <c r="SH1155" s="19"/>
      <c r="SI1155" s="19"/>
      <c r="SJ1155" s="19"/>
      <c r="SK1155" s="19"/>
      <c r="SL1155" s="19"/>
      <c r="SM1155" s="19"/>
      <c r="SN1155" s="19"/>
      <c r="SO1155" s="19"/>
      <c r="SP1155" s="19"/>
      <c r="SQ1155" s="19"/>
      <c r="SR1155" s="19"/>
      <c r="SS1155" s="19"/>
      <c r="ST1155" s="19"/>
      <c r="SU1155" s="19"/>
      <c r="SV1155" s="19"/>
      <c r="SW1155" s="19"/>
      <c r="SX1155" s="19"/>
      <c r="SY1155" s="19"/>
      <c r="SZ1155" s="19"/>
      <c r="TA1155" s="19"/>
      <c r="TB1155" s="19"/>
      <c r="TC1155" s="19"/>
      <c r="TD1155" s="19"/>
      <c r="TE1155" s="19"/>
      <c r="TF1155" s="19"/>
      <c r="TG1155" s="19"/>
      <c r="TH1155" s="19"/>
      <c r="TI1155" s="19"/>
      <c r="TJ1155" s="19"/>
      <c r="TK1155" s="19"/>
      <c r="TL1155" s="19"/>
      <c r="TM1155" s="19"/>
      <c r="TN1155" s="19"/>
      <c r="TO1155" s="19"/>
      <c r="TP1155" s="19"/>
      <c r="TQ1155" s="19"/>
      <c r="TR1155" s="19"/>
      <c r="TS1155" s="19"/>
      <c r="TT1155" s="19"/>
      <c r="TU1155" s="19"/>
      <c r="TV1155" s="19"/>
      <c r="TW1155" s="19"/>
      <c r="TX1155" s="19"/>
      <c r="TY1155" s="19"/>
      <c r="TZ1155" s="19"/>
      <c r="UA1155" s="19"/>
      <c r="UB1155" s="19"/>
      <c r="UC1155" s="19"/>
      <c r="UD1155" s="19"/>
      <c r="UE1155" s="19"/>
      <c r="UF1155" s="19"/>
      <c r="UG1155" s="19"/>
      <c r="UH1155" s="19"/>
      <c r="UI1155" s="19"/>
      <c r="UJ1155" s="19"/>
      <c r="UK1155" s="19"/>
      <c r="UL1155" s="19"/>
      <c r="UM1155" s="19"/>
      <c r="UN1155" s="19"/>
      <c r="UO1155" s="19"/>
      <c r="UP1155" s="19"/>
      <c r="UQ1155" s="19"/>
      <c r="UR1155" s="19"/>
      <c r="US1155" s="19"/>
      <c r="UT1155" s="19"/>
      <c r="UU1155" s="19"/>
      <c r="UV1155" s="19"/>
      <c r="UW1155" s="19"/>
      <c r="UX1155" s="19"/>
      <c r="UY1155" s="19"/>
      <c r="UZ1155" s="19"/>
      <c r="VA1155" s="19"/>
      <c r="VB1155" s="19"/>
      <c r="VC1155" s="19"/>
      <c r="VD1155" s="19"/>
      <c r="VE1155" s="19"/>
      <c r="VF1155" s="19"/>
      <c r="VG1155" s="19"/>
      <c r="VH1155" s="19"/>
      <c r="VI1155" s="19"/>
      <c r="VJ1155" s="19"/>
      <c r="VK1155" s="19"/>
      <c r="VL1155" s="19"/>
      <c r="VM1155" s="19"/>
      <c r="VN1155" s="19"/>
      <c r="VO1155" s="19"/>
      <c r="VP1155" s="19"/>
      <c r="VQ1155" s="19"/>
      <c r="VR1155" s="19"/>
      <c r="VS1155" s="19"/>
      <c r="VT1155" s="19"/>
      <c r="VU1155" s="19"/>
      <c r="VV1155" s="19"/>
      <c r="VW1155" s="19"/>
      <c r="VX1155" s="19"/>
      <c r="VY1155" s="19"/>
      <c r="VZ1155" s="19"/>
      <c r="WA1155" s="19"/>
      <c r="WB1155" s="19"/>
      <c r="WC1155" s="19"/>
      <c r="WD1155" s="19"/>
      <c r="WE1155" s="19"/>
      <c r="WF1155" s="19"/>
      <c r="WG1155" s="19"/>
      <c r="WH1155" s="19"/>
      <c r="WI1155" s="19"/>
      <c r="WJ1155" s="19"/>
      <c r="WK1155" s="19"/>
      <c r="WL1155" s="19"/>
      <c r="WM1155" s="19"/>
      <c r="WN1155" s="19"/>
      <c r="WO1155" s="19"/>
      <c r="WP1155" s="19"/>
      <c r="WQ1155" s="19"/>
      <c r="WR1155" s="19"/>
      <c r="WS1155" s="19"/>
      <c r="WT1155" s="19"/>
      <c r="WU1155" s="19"/>
      <c r="WV1155" s="19"/>
    </row>
    <row r="1156" spans="1:620" s="20" customFormat="1" ht="45" customHeight="1" x14ac:dyDescent="0.2">
      <c r="A1156" s="43" t="s">
        <v>1495</v>
      </c>
      <c r="B1156" s="44"/>
      <c r="C1156" s="44"/>
      <c r="D1156" s="44"/>
      <c r="E1156" s="45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60" t="s">
        <v>407</v>
      </c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 t="s">
        <v>77</v>
      </c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/>
      <c r="AU1156" s="60"/>
      <c r="AV1156" s="60"/>
      <c r="AW1156" s="60"/>
      <c r="AX1156" s="60"/>
      <c r="AY1156" s="84" t="s">
        <v>78</v>
      </c>
      <c r="AZ1156" s="84"/>
      <c r="BA1156" s="84"/>
      <c r="BB1156" s="84"/>
      <c r="BC1156" s="84"/>
      <c r="BD1156" s="84"/>
      <c r="BE1156" s="62" t="s">
        <v>79</v>
      </c>
      <c r="BF1156" s="62"/>
      <c r="BG1156" s="62"/>
      <c r="BH1156" s="62"/>
      <c r="BI1156" s="62"/>
      <c r="BJ1156" s="62"/>
      <c r="BK1156" s="62"/>
      <c r="BL1156" s="62"/>
      <c r="BM1156" s="62"/>
      <c r="BN1156" s="62">
        <v>1</v>
      </c>
      <c r="BO1156" s="62"/>
      <c r="BP1156" s="62"/>
      <c r="BQ1156" s="62"/>
      <c r="BR1156" s="62"/>
      <c r="BS1156" s="62"/>
      <c r="BT1156" s="62"/>
      <c r="BU1156" s="62"/>
      <c r="BV1156" s="62"/>
      <c r="BW1156" s="62"/>
      <c r="BX1156" s="62"/>
      <c r="BY1156" s="80">
        <v>71701000</v>
      </c>
      <c r="BZ1156" s="76"/>
      <c r="CA1156" s="76"/>
      <c r="CB1156" s="76"/>
      <c r="CC1156" s="76"/>
      <c r="CD1156" s="76"/>
      <c r="CE1156" s="62" t="s">
        <v>80</v>
      </c>
      <c r="CF1156" s="62"/>
      <c r="CG1156" s="62"/>
      <c r="CH1156" s="62"/>
      <c r="CI1156" s="62"/>
      <c r="CJ1156" s="62"/>
      <c r="CK1156" s="62"/>
      <c r="CL1156" s="62"/>
      <c r="CM1156" s="62"/>
      <c r="CN1156" s="61">
        <v>240000</v>
      </c>
      <c r="CO1156" s="61"/>
      <c r="CP1156" s="61"/>
      <c r="CQ1156" s="61"/>
      <c r="CR1156" s="61"/>
      <c r="CS1156" s="61"/>
      <c r="CT1156" s="61"/>
      <c r="CU1156" s="61"/>
      <c r="CV1156" s="61"/>
      <c r="CW1156" s="61"/>
      <c r="CX1156" s="61"/>
      <c r="CY1156" s="61"/>
      <c r="CZ1156" s="61"/>
      <c r="DA1156" s="61"/>
      <c r="DB1156" s="59" t="s">
        <v>640</v>
      </c>
      <c r="DC1156" s="59"/>
      <c r="DD1156" s="59"/>
      <c r="DE1156" s="59"/>
      <c r="DF1156" s="59"/>
      <c r="DG1156" s="59"/>
      <c r="DH1156" s="59"/>
      <c r="DI1156" s="59"/>
      <c r="DJ1156" s="59"/>
      <c r="DK1156" s="59"/>
      <c r="DL1156" s="59"/>
      <c r="DM1156" s="59"/>
      <c r="DN1156" s="59"/>
      <c r="DO1156" s="59" t="s">
        <v>650</v>
      </c>
      <c r="DP1156" s="59"/>
      <c r="DQ1156" s="59"/>
      <c r="DR1156" s="59"/>
      <c r="DS1156" s="59"/>
      <c r="DT1156" s="59"/>
      <c r="DU1156" s="59"/>
      <c r="DV1156" s="59"/>
      <c r="DW1156" s="59"/>
      <c r="DX1156" s="59"/>
      <c r="DY1156" s="59"/>
      <c r="DZ1156" s="62" t="s">
        <v>86</v>
      </c>
      <c r="EA1156" s="62"/>
      <c r="EB1156" s="62"/>
      <c r="EC1156" s="62"/>
      <c r="ED1156" s="62"/>
      <c r="EE1156" s="62"/>
      <c r="EF1156" s="62"/>
      <c r="EG1156" s="62"/>
      <c r="EH1156" s="62"/>
      <c r="EI1156" s="62"/>
      <c r="EJ1156" s="62"/>
      <c r="EK1156" s="62"/>
      <c r="EL1156" s="62" t="s">
        <v>84</v>
      </c>
      <c r="EM1156" s="62"/>
      <c r="EN1156" s="62"/>
      <c r="EO1156" s="62"/>
      <c r="EP1156" s="62"/>
      <c r="EQ1156" s="62"/>
      <c r="ER1156" s="62"/>
      <c r="ES1156" s="62"/>
      <c r="ET1156" s="62"/>
      <c r="EU1156" s="62"/>
      <c r="EV1156" s="62"/>
      <c r="EW1156" s="62"/>
      <c r="EX1156" s="62"/>
      <c r="EY1156" s="143"/>
      <c r="EZ1156" s="143"/>
      <c r="FA1156" s="143"/>
      <c r="FB1156" s="143"/>
      <c r="FC1156" s="143"/>
      <c r="FD1156" s="143"/>
      <c r="FE1156" s="143"/>
      <c r="FF1156" s="143"/>
      <c r="FG1156" s="143"/>
      <c r="FH1156" s="143"/>
      <c r="FI1156" s="143"/>
      <c r="FJ1156" s="143"/>
      <c r="FK1156" s="143"/>
      <c r="FL1156" s="141"/>
      <c r="FM1156" s="141"/>
      <c r="FN1156" s="141"/>
      <c r="FO1156" s="141"/>
      <c r="FP1156" s="141"/>
      <c r="FQ1156" s="141"/>
      <c r="FR1156" s="141"/>
      <c r="FS1156" s="141"/>
      <c r="FT1156" s="141"/>
      <c r="FU1156" s="141"/>
      <c r="FV1156" s="141"/>
      <c r="FW1156" s="141"/>
      <c r="FX1156" s="141"/>
      <c r="FY1156" s="141"/>
      <c r="FZ1156" s="141"/>
      <c r="GA1156" s="141"/>
      <c r="GB1156" s="141"/>
      <c r="GC1156" s="141"/>
      <c r="GD1156" s="141"/>
      <c r="GE1156" s="141"/>
      <c r="GF1156" s="141"/>
      <c r="GG1156" s="141"/>
      <c r="GH1156" s="141"/>
      <c r="GI1156" s="141"/>
      <c r="GJ1156" s="141"/>
      <c r="GK1156" s="141"/>
      <c r="GL1156" s="141"/>
      <c r="GM1156" s="140"/>
      <c r="GN1156" s="140"/>
      <c r="GO1156" s="140"/>
      <c r="GP1156" s="140"/>
      <c r="GQ1156" s="140"/>
      <c r="GR1156" s="140"/>
      <c r="GS1156" s="141"/>
      <c r="GT1156" s="141"/>
      <c r="GU1156" s="141"/>
      <c r="GV1156" s="141"/>
      <c r="GW1156" s="141"/>
      <c r="GX1156" s="141"/>
      <c r="GY1156" s="141"/>
      <c r="GZ1156" s="141"/>
      <c r="HA1156" s="141"/>
      <c r="HB1156" s="142"/>
      <c r="HC1156" s="142"/>
      <c r="HD1156" s="142"/>
      <c r="HE1156" s="142"/>
      <c r="HF1156" s="142"/>
      <c r="HG1156" s="142"/>
      <c r="HH1156" s="142"/>
      <c r="HI1156" s="142"/>
      <c r="HJ1156" s="142"/>
      <c r="HK1156" s="142"/>
      <c r="HL1156" s="142"/>
      <c r="HM1156" s="143"/>
      <c r="HN1156" s="143"/>
      <c r="HO1156" s="143"/>
      <c r="HP1156" s="143"/>
      <c r="HQ1156" s="143"/>
      <c r="HR1156" s="143"/>
      <c r="HS1156" s="141"/>
      <c r="HT1156" s="141"/>
      <c r="HU1156" s="141"/>
      <c r="HV1156" s="141"/>
      <c r="HW1156" s="141"/>
      <c r="HX1156" s="141"/>
      <c r="HY1156" s="141"/>
      <c r="HZ1156" s="141"/>
      <c r="IA1156" s="141"/>
      <c r="IB1156" s="144"/>
      <c r="IC1156" s="144"/>
      <c r="ID1156" s="144"/>
      <c r="IE1156" s="144"/>
      <c r="IF1156" s="144"/>
      <c r="IG1156" s="144"/>
      <c r="IH1156" s="144"/>
      <c r="II1156" s="144"/>
      <c r="IJ1156" s="144"/>
      <c r="IK1156" s="144"/>
      <c r="IL1156" s="144"/>
      <c r="IM1156" s="144"/>
      <c r="IN1156" s="144"/>
      <c r="IO1156" s="144"/>
      <c r="IP1156" s="138"/>
      <c r="IQ1156" s="138"/>
      <c r="IR1156" s="138"/>
      <c r="IS1156" s="138"/>
      <c r="IT1156" s="138"/>
      <c r="IU1156" s="138"/>
      <c r="IV1156" s="138"/>
      <c r="IW1156" s="138"/>
      <c r="IX1156" s="138"/>
      <c r="IY1156" s="138"/>
      <c r="IZ1156" s="138"/>
      <c r="JA1156" s="138"/>
      <c r="JB1156" s="138"/>
      <c r="JC1156" s="138"/>
      <c r="JD1156" s="138"/>
      <c r="JE1156" s="138"/>
      <c r="JF1156" s="138"/>
      <c r="JG1156" s="138"/>
      <c r="JH1156" s="138"/>
      <c r="JI1156" s="138"/>
      <c r="JJ1156" s="138"/>
      <c r="JK1156" s="138"/>
      <c r="JL1156" s="138"/>
      <c r="JM1156" s="138"/>
      <c r="JN1156" s="139"/>
      <c r="JO1156" s="139"/>
      <c r="JP1156" s="139"/>
      <c r="JQ1156" s="139"/>
      <c r="JR1156" s="139"/>
      <c r="JS1156" s="139"/>
      <c r="JT1156" s="139"/>
      <c r="JU1156" s="139"/>
      <c r="JV1156" s="139"/>
      <c r="JW1156" s="139"/>
      <c r="JX1156" s="139"/>
      <c r="JY1156" s="139"/>
      <c r="JZ1156" s="139"/>
      <c r="KA1156" s="139"/>
      <c r="KB1156" s="139"/>
      <c r="KC1156" s="139"/>
      <c r="KD1156" s="139"/>
      <c r="KE1156" s="139"/>
      <c r="KF1156" s="139"/>
      <c r="KG1156" s="139"/>
      <c r="KH1156" s="139"/>
      <c r="KI1156" s="139"/>
      <c r="KJ1156" s="139"/>
      <c r="KK1156" s="139"/>
      <c r="KL1156" s="139"/>
      <c r="KM1156" s="139"/>
      <c r="KN1156" s="139"/>
      <c r="KO1156" s="139"/>
      <c r="KP1156" s="139"/>
      <c r="KQ1156" s="22"/>
      <c r="KR1156" s="23"/>
      <c r="KS1156" s="19"/>
      <c r="KT1156" s="19"/>
      <c r="KU1156" s="19"/>
      <c r="KV1156" s="19"/>
      <c r="KW1156" s="19"/>
      <c r="KX1156" s="19"/>
      <c r="KY1156" s="19"/>
      <c r="KZ1156" s="19"/>
      <c r="LA1156" s="19"/>
      <c r="LB1156" s="19"/>
      <c r="LC1156" s="19"/>
      <c r="LD1156" s="19"/>
      <c r="LE1156" s="19"/>
      <c r="LF1156" s="19"/>
      <c r="LG1156" s="19"/>
      <c r="LH1156" s="19"/>
      <c r="LI1156" s="19"/>
      <c r="LJ1156" s="19"/>
      <c r="LK1156" s="19"/>
      <c r="LL1156" s="19"/>
      <c r="LM1156" s="19"/>
      <c r="LN1156" s="19"/>
      <c r="LO1156" s="19"/>
      <c r="LP1156" s="19"/>
      <c r="LQ1156" s="19"/>
      <c r="LR1156" s="19"/>
      <c r="LS1156" s="19"/>
      <c r="LT1156" s="19"/>
      <c r="LU1156" s="19"/>
      <c r="LV1156" s="19"/>
      <c r="LW1156" s="19"/>
      <c r="LX1156" s="19"/>
      <c r="LY1156" s="19"/>
      <c r="LZ1156" s="19"/>
      <c r="MA1156" s="19"/>
      <c r="MB1156" s="19"/>
      <c r="MC1156" s="19"/>
      <c r="MD1156" s="19"/>
      <c r="ME1156" s="19"/>
      <c r="MF1156" s="19"/>
      <c r="MG1156" s="19"/>
      <c r="MH1156" s="19"/>
      <c r="MI1156" s="19"/>
      <c r="MJ1156" s="19"/>
      <c r="MK1156" s="19"/>
      <c r="ML1156" s="19"/>
      <c r="MM1156" s="19"/>
      <c r="MN1156" s="19"/>
      <c r="MO1156" s="19"/>
      <c r="MP1156" s="19"/>
      <c r="MQ1156" s="19"/>
      <c r="MR1156" s="19"/>
      <c r="MS1156" s="19"/>
      <c r="MT1156" s="19"/>
      <c r="MU1156" s="19"/>
      <c r="MV1156" s="19"/>
      <c r="MW1156" s="19"/>
      <c r="MX1156" s="19"/>
      <c r="MY1156" s="19"/>
      <c r="MZ1156" s="19"/>
      <c r="NA1156" s="19"/>
      <c r="NB1156" s="19"/>
      <c r="NC1156" s="19"/>
      <c r="ND1156" s="19"/>
      <c r="NE1156" s="19"/>
      <c r="NF1156" s="19"/>
      <c r="NG1156" s="19"/>
      <c r="NH1156" s="19"/>
      <c r="NI1156" s="19"/>
      <c r="NJ1156" s="19"/>
      <c r="NK1156" s="19"/>
      <c r="NL1156" s="19"/>
      <c r="NM1156" s="19"/>
      <c r="NN1156" s="19"/>
      <c r="NO1156" s="19"/>
      <c r="NP1156" s="19"/>
      <c r="NQ1156" s="19"/>
      <c r="NR1156" s="19"/>
      <c r="NS1156" s="19"/>
      <c r="NT1156" s="19"/>
      <c r="NU1156" s="19"/>
      <c r="NV1156" s="19"/>
      <c r="NW1156" s="19"/>
      <c r="NX1156" s="19"/>
      <c r="NY1156" s="19"/>
      <c r="NZ1156" s="19"/>
      <c r="OA1156" s="19"/>
      <c r="OB1156" s="19"/>
      <c r="OC1156" s="19"/>
      <c r="OD1156" s="19"/>
      <c r="OE1156" s="19"/>
      <c r="OF1156" s="19"/>
      <c r="OG1156" s="19"/>
      <c r="OH1156" s="19"/>
      <c r="OI1156" s="19"/>
      <c r="OJ1156" s="19"/>
      <c r="OK1156" s="19"/>
      <c r="OL1156" s="19"/>
      <c r="OM1156" s="19"/>
      <c r="ON1156" s="19"/>
      <c r="OO1156" s="19"/>
      <c r="OP1156" s="19"/>
      <c r="OQ1156" s="19"/>
      <c r="OR1156" s="19"/>
      <c r="OS1156" s="19"/>
      <c r="OT1156" s="19"/>
      <c r="OU1156" s="19"/>
      <c r="OV1156" s="19"/>
      <c r="OW1156" s="19"/>
      <c r="OX1156" s="19"/>
      <c r="OY1156" s="19"/>
      <c r="OZ1156" s="19"/>
      <c r="PA1156" s="19"/>
      <c r="PB1156" s="19"/>
      <c r="PC1156" s="19"/>
      <c r="PD1156" s="19"/>
      <c r="PE1156" s="19"/>
      <c r="PF1156" s="19"/>
      <c r="PG1156" s="19"/>
      <c r="PH1156" s="19"/>
      <c r="PI1156" s="19"/>
      <c r="PJ1156" s="19"/>
      <c r="PK1156" s="19"/>
      <c r="PL1156" s="19"/>
      <c r="PM1156" s="19"/>
      <c r="PN1156" s="19"/>
      <c r="PO1156" s="19"/>
      <c r="PP1156" s="19"/>
      <c r="PQ1156" s="19"/>
      <c r="PR1156" s="19"/>
      <c r="PS1156" s="19"/>
      <c r="PT1156" s="19"/>
      <c r="PU1156" s="19"/>
      <c r="PV1156" s="19"/>
      <c r="PW1156" s="19"/>
      <c r="PX1156" s="19"/>
      <c r="PY1156" s="19"/>
      <c r="PZ1156" s="19"/>
      <c r="QA1156" s="19"/>
      <c r="QB1156" s="19"/>
      <c r="QC1156" s="19"/>
      <c r="QD1156" s="19"/>
      <c r="QE1156" s="19"/>
      <c r="QF1156" s="19"/>
      <c r="QG1156" s="19"/>
      <c r="QH1156" s="19"/>
      <c r="QI1156" s="19"/>
      <c r="QJ1156" s="19"/>
      <c r="QK1156" s="19"/>
      <c r="QL1156" s="19"/>
      <c r="QM1156" s="19"/>
      <c r="QN1156" s="19"/>
      <c r="QO1156" s="19"/>
      <c r="QP1156" s="19"/>
      <c r="QQ1156" s="19"/>
      <c r="QR1156" s="19"/>
      <c r="QS1156" s="19"/>
      <c r="QT1156" s="19"/>
      <c r="QU1156" s="19"/>
      <c r="QV1156" s="19"/>
      <c r="QW1156" s="19"/>
      <c r="QX1156" s="19"/>
      <c r="QY1156" s="19"/>
      <c r="QZ1156" s="19"/>
      <c r="RA1156" s="19"/>
      <c r="RB1156" s="19"/>
      <c r="RC1156" s="19"/>
      <c r="RD1156" s="19"/>
      <c r="RE1156" s="19"/>
      <c r="RF1156" s="19"/>
      <c r="RG1156" s="19"/>
      <c r="RH1156" s="19"/>
      <c r="RI1156" s="19"/>
      <c r="RJ1156" s="19"/>
      <c r="RK1156" s="19"/>
      <c r="RL1156" s="19"/>
      <c r="RM1156" s="19"/>
      <c r="RN1156" s="19"/>
      <c r="RO1156" s="19"/>
      <c r="RP1156" s="19"/>
      <c r="RQ1156" s="19"/>
      <c r="RR1156" s="19"/>
      <c r="RS1156" s="19"/>
      <c r="RT1156" s="19"/>
      <c r="RU1156" s="19"/>
      <c r="RV1156" s="19"/>
      <c r="RW1156" s="19"/>
      <c r="RX1156" s="19"/>
      <c r="RY1156" s="19"/>
      <c r="RZ1156" s="19"/>
      <c r="SA1156" s="19"/>
      <c r="SB1156" s="19"/>
      <c r="SC1156" s="19"/>
      <c r="SD1156" s="19"/>
      <c r="SE1156" s="19"/>
      <c r="SF1156" s="19"/>
      <c r="SG1156" s="19"/>
      <c r="SH1156" s="19"/>
      <c r="SI1156" s="19"/>
      <c r="SJ1156" s="19"/>
      <c r="SK1156" s="19"/>
      <c r="SL1156" s="19"/>
      <c r="SM1156" s="19"/>
      <c r="SN1156" s="19"/>
      <c r="SO1156" s="19"/>
      <c r="SP1156" s="19"/>
      <c r="SQ1156" s="19"/>
      <c r="SR1156" s="19"/>
      <c r="SS1156" s="19"/>
      <c r="ST1156" s="19"/>
      <c r="SU1156" s="19"/>
      <c r="SV1156" s="19"/>
      <c r="SW1156" s="19"/>
      <c r="SX1156" s="19"/>
      <c r="SY1156" s="19"/>
      <c r="SZ1156" s="19"/>
      <c r="TA1156" s="19"/>
      <c r="TB1156" s="19"/>
      <c r="TC1156" s="19"/>
      <c r="TD1156" s="19"/>
      <c r="TE1156" s="19"/>
      <c r="TF1156" s="19"/>
      <c r="TG1156" s="19"/>
      <c r="TH1156" s="19"/>
      <c r="TI1156" s="19"/>
      <c r="TJ1156" s="19"/>
      <c r="TK1156" s="19"/>
      <c r="TL1156" s="19"/>
      <c r="TM1156" s="19"/>
      <c r="TN1156" s="19"/>
      <c r="TO1156" s="19"/>
      <c r="TP1156" s="19"/>
      <c r="TQ1156" s="19"/>
      <c r="TR1156" s="19"/>
      <c r="TS1156" s="19"/>
      <c r="TT1156" s="19"/>
      <c r="TU1156" s="19"/>
      <c r="TV1156" s="19"/>
      <c r="TW1156" s="19"/>
      <c r="TX1156" s="19"/>
      <c r="TY1156" s="19"/>
      <c r="TZ1156" s="19"/>
      <c r="UA1156" s="19"/>
      <c r="UB1156" s="19"/>
      <c r="UC1156" s="19"/>
      <c r="UD1156" s="19"/>
      <c r="UE1156" s="19"/>
      <c r="UF1156" s="19"/>
      <c r="UG1156" s="19"/>
      <c r="UH1156" s="19"/>
      <c r="UI1156" s="19"/>
      <c r="UJ1156" s="19"/>
      <c r="UK1156" s="19"/>
      <c r="UL1156" s="19"/>
      <c r="UM1156" s="19"/>
      <c r="UN1156" s="19"/>
      <c r="UO1156" s="19"/>
      <c r="UP1156" s="19"/>
      <c r="UQ1156" s="19"/>
      <c r="UR1156" s="19"/>
      <c r="US1156" s="19"/>
      <c r="UT1156" s="19"/>
      <c r="UU1156" s="19"/>
      <c r="UV1156" s="19"/>
      <c r="UW1156" s="19"/>
      <c r="UX1156" s="19"/>
      <c r="UY1156" s="19"/>
      <c r="UZ1156" s="19"/>
      <c r="VA1156" s="19"/>
      <c r="VB1156" s="19"/>
      <c r="VC1156" s="19"/>
      <c r="VD1156" s="19"/>
      <c r="VE1156" s="19"/>
      <c r="VF1156" s="19"/>
      <c r="VG1156" s="19"/>
      <c r="VH1156" s="19"/>
      <c r="VI1156" s="19"/>
      <c r="VJ1156" s="19"/>
      <c r="VK1156" s="19"/>
      <c r="VL1156" s="19"/>
      <c r="VM1156" s="19"/>
      <c r="VN1156" s="19"/>
      <c r="VO1156" s="19"/>
      <c r="VP1156" s="19"/>
      <c r="VQ1156" s="19"/>
      <c r="VR1156" s="19"/>
      <c r="VS1156" s="19"/>
      <c r="VT1156" s="19"/>
      <c r="VU1156" s="19"/>
      <c r="VV1156" s="19"/>
      <c r="VW1156" s="19"/>
      <c r="VX1156" s="19"/>
      <c r="VY1156" s="19"/>
      <c r="VZ1156" s="19"/>
      <c r="WA1156" s="19"/>
      <c r="WB1156" s="19"/>
      <c r="WC1156" s="19"/>
      <c r="WD1156" s="19"/>
      <c r="WE1156" s="19"/>
      <c r="WF1156" s="19"/>
      <c r="WG1156" s="19"/>
      <c r="WH1156" s="19"/>
      <c r="WI1156" s="19"/>
      <c r="WJ1156" s="19"/>
      <c r="WK1156" s="19"/>
      <c r="WL1156" s="19"/>
      <c r="WM1156" s="19"/>
      <c r="WN1156" s="19"/>
      <c r="WO1156" s="19"/>
      <c r="WP1156" s="19"/>
      <c r="WQ1156" s="19"/>
      <c r="WR1156" s="19"/>
      <c r="WS1156" s="19"/>
      <c r="WT1156" s="19"/>
      <c r="WU1156" s="19"/>
      <c r="WV1156" s="19"/>
    </row>
    <row r="1157" spans="1:620" s="20" customFormat="1" ht="45.75" customHeight="1" x14ac:dyDescent="0.2">
      <c r="A1157" s="43" t="s">
        <v>1496</v>
      </c>
      <c r="B1157" s="44"/>
      <c r="C1157" s="44"/>
      <c r="D1157" s="44"/>
      <c r="E1157" s="45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60" t="s">
        <v>409</v>
      </c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 t="s">
        <v>77</v>
      </c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/>
      <c r="AU1157" s="60"/>
      <c r="AV1157" s="60"/>
      <c r="AW1157" s="60"/>
      <c r="AX1157" s="60"/>
      <c r="AY1157" s="84" t="s">
        <v>78</v>
      </c>
      <c r="AZ1157" s="84"/>
      <c r="BA1157" s="84"/>
      <c r="BB1157" s="84"/>
      <c r="BC1157" s="84"/>
      <c r="BD1157" s="84"/>
      <c r="BE1157" s="62" t="s">
        <v>79</v>
      </c>
      <c r="BF1157" s="62"/>
      <c r="BG1157" s="62"/>
      <c r="BH1157" s="62"/>
      <c r="BI1157" s="62"/>
      <c r="BJ1157" s="62"/>
      <c r="BK1157" s="62"/>
      <c r="BL1157" s="62"/>
      <c r="BM1157" s="62"/>
      <c r="BN1157" s="62">
        <v>1</v>
      </c>
      <c r="BO1157" s="62"/>
      <c r="BP1157" s="62"/>
      <c r="BQ1157" s="62"/>
      <c r="BR1157" s="62"/>
      <c r="BS1157" s="62"/>
      <c r="BT1157" s="62"/>
      <c r="BU1157" s="62"/>
      <c r="BV1157" s="62"/>
      <c r="BW1157" s="62"/>
      <c r="BX1157" s="62"/>
      <c r="BY1157" s="80">
        <v>71701000</v>
      </c>
      <c r="BZ1157" s="76"/>
      <c r="CA1157" s="76"/>
      <c r="CB1157" s="76"/>
      <c r="CC1157" s="76"/>
      <c r="CD1157" s="76"/>
      <c r="CE1157" s="62" t="s">
        <v>80</v>
      </c>
      <c r="CF1157" s="62"/>
      <c r="CG1157" s="62"/>
      <c r="CH1157" s="62"/>
      <c r="CI1157" s="62"/>
      <c r="CJ1157" s="62"/>
      <c r="CK1157" s="62"/>
      <c r="CL1157" s="62"/>
      <c r="CM1157" s="62"/>
      <c r="CN1157" s="61">
        <v>150000</v>
      </c>
      <c r="CO1157" s="61"/>
      <c r="CP1157" s="61"/>
      <c r="CQ1157" s="61"/>
      <c r="CR1157" s="61"/>
      <c r="CS1157" s="61"/>
      <c r="CT1157" s="61"/>
      <c r="CU1157" s="61"/>
      <c r="CV1157" s="61"/>
      <c r="CW1157" s="61"/>
      <c r="CX1157" s="61"/>
      <c r="CY1157" s="61"/>
      <c r="CZ1157" s="61"/>
      <c r="DA1157" s="61"/>
      <c r="DB1157" s="59" t="s">
        <v>640</v>
      </c>
      <c r="DC1157" s="59"/>
      <c r="DD1157" s="59"/>
      <c r="DE1157" s="59"/>
      <c r="DF1157" s="59"/>
      <c r="DG1157" s="59"/>
      <c r="DH1157" s="59"/>
      <c r="DI1157" s="59"/>
      <c r="DJ1157" s="59"/>
      <c r="DK1157" s="59"/>
      <c r="DL1157" s="59"/>
      <c r="DM1157" s="59"/>
      <c r="DN1157" s="59"/>
      <c r="DO1157" s="59" t="s">
        <v>650</v>
      </c>
      <c r="DP1157" s="59"/>
      <c r="DQ1157" s="59"/>
      <c r="DR1157" s="59"/>
      <c r="DS1157" s="59"/>
      <c r="DT1157" s="59"/>
      <c r="DU1157" s="59"/>
      <c r="DV1157" s="59"/>
      <c r="DW1157" s="59"/>
      <c r="DX1157" s="59"/>
      <c r="DY1157" s="59"/>
      <c r="DZ1157" s="62" t="s">
        <v>86</v>
      </c>
      <c r="EA1157" s="62"/>
      <c r="EB1157" s="62"/>
      <c r="EC1157" s="62"/>
      <c r="ED1157" s="62"/>
      <c r="EE1157" s="62"/>
      <c r="EF1157" s="62"/>
      <c r="EG1157" s="62"/>
      <c r="EH1157" s="62"/>
      <c r="EI1157" s="62"/>
      <c r="EJ1157" s="62"/>
      <c r="EK1157" s="62"/>
      <c r="EL1157" s="62" t="s">
        <v>84</v>
      </c>
      <c r="EM1157" s="62"/>
      <c r="EN1157" s="62"/>
      <c r="EO1157" s="62"/>
      <c r="EP1157" s="62"/>
      <c r="EQ1157" s="62"/>
      <c r="ER1157" s="62"/>
      <c r="ES1157" s="62"/>
      <c r="ET1157" s="62"/>
      <c r="EU1157" s="62"/>
      <c r="EV1157" s="62"/>
      <c r="EW1157" s="62"/>
      <c r="EX1157" s="62"/>
      <c r="EY1157" s="143"/>
      <c r="EZ1157" s="143"/>
      <c r="FA1157" s="143"/>
      <c r="FB1157" s="143"/>
      <c r="FC1157" s="143"/>
      <c r="FD1157" s="143"/>
      <c r="FE1157" s="143"/>
      <c r="FF1157" s="143"/>
      <c r="FG1157" s="143"/>
      <c r="FH1157" s="143"/>
      <c r="FI1157" s="143"/>
      <c r="FJ1157" s="143"/>
      <c r="FK1157" s="143"/>
      <c r="FL1157" s="141"/>
      <c r="FM1157" s="141"/>
      <c r="FN1157" s="141"/>
      <c r="FO1157" s="141"/>
      <c r="FP1157" s="141"/>
      <c r="FQ1157" s="141"/>
      <c r="FR1157" s="141"/>
      <c r="FS1157" s="141"/>
      <c r="FT1157" s="141"/>
      <c r="FU1157" s="141"/>
      <c r="FV1157" s="141"/>
      <c r="FW1157" s="141"/>
      <c r="FX1157" s="141"/>
      <c r="FY1157" s="141"/>
      <c r="FZ1157" s="141"/>
      <c r="GA1157" s="141"/>
      <c r="GB1157" s="141"/>
      <c r="GC1157" s="141"/>
      <c r="GD1157" s="141"/>
      <c r="GE1157" s="141"/>
      <c r="GF1157" s="141"/>
      <c r="GG1157" s="141"/>
      <c r="GH1157" s="141"/>
      <c r="GI1157" s="141"/>
      <c r="GJ1157" s="141"/>
      <c r="GK1157" s="141"/>
      <c r="GL1157" s="141"/>
      <c r="GM1157" s="140"/>
      <c r="GN1157" s="140"/>
      <c r="GO1157" s="140"/>
      <c r="GP1157" s="140"/>
      <c r="GQ1157" s="140"/>
      <c r="GR1157" s="140"/>
      <c r="GS1157" s="141"/>
      <c r="GT1157" s="141"/>
      <c r="GU1157" s="141"/>
      <c r="GV1157" s="141"/>
      <c r="GW1157" s="141"/>
      <c r="GX1157" s="141"/>
      <c r="GY1157" s="141"/>
      <c r="GZ1157" s="141"/>
      <c r="HA1157" s="141"/>
      <c r="HB1157" s="142"/>
      <c r="HC1157" s="142"/>
      <c r="HD1157" s="142"/>
      <c r="HE1157" s="142"/>
      <c r="HF1157" s="142"/>
      <c r="HG1157" s="142"/>
      <c r="HH1157" s="142"/>
      <c r="HI1157" s="142"/>
      <c r="HJ1157" s="142"/>
      <c r="HK1157" s="142"/>
      <c r="HL1157" s="142"/>
      <c r="HM1157" s="143"/>
      <c r="HN1157" s="143"/>
      <c r="HO1157" s="143"/>
      <c r="HP1157" s="143"/>
      <c r="HQ1157" s="143"/>
      <c r="HR1157" s="143"/>
      <c r="HS1157" s="141"/>
      <c r="HT1157" s="141"/>
      <c r="HU1157" s="141"/>
      <c r="HV1157" s="141"/>
      <c r="HW1157" s="141"/>
      <c r="HX1157" s="141"/>
      <c r="HY1157" s="141"/>
      <c r="HZ1157" s="141"/>
      <c r="IA1157" s="141"/>
      <c r="IB1157" s="144"/>
      <c r="IC1157" s="144"/>
      <c r="ID1157" s="144"/>
      <c r="IE1157" s="144"/>
      <c r="IF1157" s="144"/>
      <c r="IG1157" s="144"/>
      <c r="IH1157" s="144"/>
      <c r="II1157" s="144"/>
      <c r="IJ1157" s="144"/>
      <c r="IK1157" s="144"/>
      <c r="IL1157" s="144"/>
      <c r="IM1157" s="144"/>
      <c r="IN1157" s="144"/>
      <c r="IO1157" s="144"/>
      <c r="IP1157" s="138"/>
      <c r="IQ1157" s="138"/>
      <c r="IR1157" s="138"/>
      <c r="IS1157" s="138"/>
      <c r="IT1157" s="138"/>
      <c r="IU1157" s="138"/>
      <c r="IV1157" s="138"/>
      <c r="IW1157" s="138"/>
      <c r="IX1157" s="138"/>
      <c r="IY1157" s="138"/>
      <c r="IZ1157" s="138"/>
      <c r="JA1157" s="138"/>
      <c r="JB1157" s="138"/>
      <c r="JC1157" s="138"/>
      <c r="JD1157" s="138"/>
      <c r="JE1157" s="138"/>
      <c r="JF1157" s="138"/>
      <c r="JG1157" s="138"/>
      <c r="JH1157" s="138"/>
      <c r="JI1157" s="138"/>
      <c r="JJ1157" s="138"/>
      <c r="JK1157" s="138"/>
      <c r="JL1157" s="138"/>
      <c r="JM1157" s="138"/>
      <c r="JN1157" s="139"/>
      <c r="JO1157" s="139"/>
      <c r="JP1157" s="139"/>
      <c r="JQ1157" s="139"/>
      <c r="JR1157" s="139"/>
      <c r="JS1157" s="139"/>
      <c r="JT1157" s="139"/>
      <c r="JU1157" s="139"/>
      <c r="JV1157" s="139"/>
      <c r="JW1157" s="139"/>
      <c r="JX1157" s="139"/>
      <c r="JY1157" s="139"/>
      <c r="JZ1157" s="139"/>
      <c r="KA1157" s="139"/>
      <c r="KB1157" s="139"/>
      <c r="KC1157" s="139"/>
      <c r="KD1157" s="139"/>
      <c r="KE1157" s="139"/>
      <c r="KF1157" s="139"/>
      <c r="KG1157" s="139"/>
      <c r="KH1157" s="139"/>
      <c r="KI1157" s="139"/>
      <c r="KJ1157" s="139"/>
      <c r="KK1157" s="139"/>
      <c r="KL1157" s="139"/>
      <c r="KM1157" s="139"/>
      <c r="KN1157" s="139"/>
      <c r="KO1157" s="139"/>
      <c r="KP1157" s="139"/>
      <c r="KQ1157" s="22"/>
      <c r="KR1157" s="23"/>
      <c r="KS1157" s="19"/>
      <c r="KT1157" s="19"/>
      <c r="KU1157" s="19"/>
      <c r="KV1157" s="19"/>
      <c r="KW1157" s="19"/>
      <c r="KX1157" s="19"/>
      <c r="KY1157" s="19"/>
      <c r="KZ1157" s="19"/>
      <c r="LA1157" s="19"/>
      <c r="LB1157" s="19"/>
      <c r="LC1157" s="19"/>
      <c r="LD1157" s="19"/>
      <c r="LE1157" s="19"/>
      <c r="LF1157" s="19"/>
      <c r="LG1157" s="19"/>
      <c r="LH1157" s="19"/>
      <c r="LI1157" s="19"/>
      <c r="LJ1157" s="19"/>
      <c r="LK1157" s="19"/>
      <c r="LL1157" s="19"/>
      <c r="LM1157" s="19"/>
      <c r="LN1157" s="19"/>
      <c r="LO1157" s="19"/>
      <c r="LP1157" s="19"/>
      <c r="LQ1157" s="19"/>
      <c r="LR1157" s="19"/>
      <c r="LS1157" s="19"/>
      <c r="LT1157" s="19"/>
      <c r="LU1157" s="19"/>
      <c r="LV1157" s="19"/>
      <c r="LW1157" s="19"/>
      <c r="LX1157" s="19"/>
      <c r="LY1157" s="19"/>
      <c r="LZ1157" s="19"/>
      <c r="MA1157" s="19"/>
      <c r="MB1157" s="19"/>
      <c r="MC1157" s="19"/>
      <c r="MD1157" s="19"/>
      <c r="ME1157" s="19"/>
      <c r="MF1157" s="19"/>
      <c r="MG1157" s="19"/>
      <c r="MH1157" s="19"/>
      <c r="MI1157" s="19"/>
      <c r="MJ1157" s="19"/>
      <c r="MK1157" s="19"/>
      <c r="ML1157" s="19"/>
      <c r="MM1157" s="19"/>
      <c r="MN1157" s="19"/>
      <c r="MO1157" s="19"/>
      <c r="MP1157" s="19"/>
      <c r="MQ1157" s="19"/>
      <c r="MR1157" s="19"/>
      <c r="MS1157" s="19"/>
      <c r="MT1157" s="19"/>
      <c r="MU1157" s="19"/>
      <c r="MV1157" s="19"/>
      <c r="MW1157" s="19"/>
      <c r="MX1157" s="19"/>
      <c r="MY1157" s="19"/>
      <c r="MZ1157" s="19"/>
      <c r="NA1157" s="19"/>
      <c r="NB1157" s="19"/>
      <c r="NC1157" s="19"/>
      <c r="ND1157" s="19"/>
      <c r="NE1157" s="19"/>
      <c r="NF1157" s="19"/>
      <c r="NG1157" s="19"/>
      <c r="NH1157" s="19"/>
      <c r="NI1157" s="19"/>
      <c r="NJ1157" s="19"/>
      <c r="NK1157" s="19"/>
      <c r="NL1157" s="19"/>
      <c r="NM1157" s="19"/>
      <c r="NN1157" s="19"/>
      <c r="NO1157" s="19"/>
      <c r="NP1157" s="19"/>
      <c r="NQ1157" s="19"/>
      <c r="NR1157" s="19"/>
      <c r="NS1157" s="19"/>
      <c r="NT1157" s="19"/>
      <c r="NU1157" s="19"/>
      <c r="NV1157" s="19"/>
      <c r="NW1157" s="19"/>
      <c r="NX1157" s="19"/>
      <c r="NY1157" s="19"/>
      <c r="NZ1157" s="19"/>
      <c r="OA1157" s="19"/>
      <c r="OB1157" s="19"/>
      <c r="OC1157" s="19"/>
      <c r="OD1157" s="19"/>
      <c r="OE1157" s="19"/>
      <c r="OF1157" s="19"/>
      <c r="OG1157" s="19"/>
      <c r="OH1157" s="19"/>
      <c r="OI1157" s="19"/>
      <c r="OJ1157" s="19"/>
      <c r="OK1157" s="19"/>
      <c r="OL1157" s="19"/>
      <c r="OM1157" s="19"/>
      <c r="ON1157" s="19"/>
      <c r="OO1157" s="19"/>
      <c r="OP1157" s="19"/>
      <c r="OQ1157" s="19"/>
      <c r="OR1157" s="19"/>
      <c r="OS1157" s="19"/>
      <c r="OT1157" s="19"/>
      <c r="OU1157" s="19"/>
      <c r="OV1157" s="19"/>
      <c r="OW1157" s="19"/>
      <c r="OX1157" s="19"/>
      <c r="OY1157" s="19"/>
      <c r="OZ1157" s="19"/>
      <c r="PA1157" s="19"/>
      <c r="PB1157" s="19"/>
      <c r="PC1157" s="19"/>
      <c r="PD1157" s="19"/>
      <c r="PE1157" s="19"/>
      <c r="PF1157" s="19"/>
      <c r="PG1157" s="19"/>
      <c r="PH1157" s="19"/>
      <c r="PI1157" s="19"/>
      <c r="PJ1157" s="19"/>
      <c r="PK1157" s="19"/>
      <c r="PL1157" s="19"/>
      <c r="PM1157" s="19"/>
      <c r="PN1157" s="19"/>
      <c r="PO1157" s="19"/>
      <c r="PP1157" s="19"/>
      <c r="PQ1157" s="19"/>
      <c r="PR1157" s="19"/>
      <c r="PS1157" s="19"/>
      <c r="PT1157" s="19"/>
      <c r="PU1157" s="19"/>
      <c r="PV1157" s="19"/>
      <c r="PW1157" s="19"/>
      <c r="PX1157" s="19"/>
      <c r="PY1157" s="19"/>
      <c r="PZ1157" s="19"/>
      <c r="QA1157" s="19"/>
      <c r="QB1157" s="19"/>
      <c r="QC1157" s="19"/>
      <c r="QD1157" s="19"/>
      <c r="QE1157" s="19"/>
      <c r="QF1157" s="19"/>
      <c r="QG1157" s="19"/>
      <c r="QH1157" s="19"/>
      <c r="QI1157" s="19"/>
      <c r="QJ1157" s="19"/>
      <c r="QK1157" s="19"/>
      <c r="QL1157" s="19"/>
      <c r="QM1157" s="19"/>
      <c r="QN1157" s="19"/>
      <c r="QO1157" s="19"/>
      <c r="QP1157" s="19"/>
      <c r="QQ1157" s="19"/>
      <c r="QR1157" s="19"/>
      <c r="QS1157" s="19"/>
      <c r="QT1157" s="19"/>
      <c r="QU1157" s="19"/>
      <c r="QV1157" s="19"/>
      <c r="QW1157" s="19"/>
      <c r="QX1157" s="19"/>
      <c r="QY1157" s="19"/>
      <c r="QZ1157" s="19"/>
      <c r="RA1157" s="19"/>
      <c r="RB1157" s="19"/>
      <c r="RC1157" s="19"/>
      <c r="RD1157" s="19"/>
      <c r="RE1157" s="19"/>
      <c r="RF1157" s="19"/>
      <c r="RG1157" s="19"/>
      <c r="RH1157" s="19"/>
      <c r="RI1157" s="19"/>
      <c r="RJ1157" s="19"/>
      <c r="RK1157" s="19"/>
      <c r="RL1157" s="19"/>
      <c r="RM1157" s="19"/>
      <c r="RN1157" s="19"/>
      <c r="RO1157" s="19"/>
      <c r="RP1157" s="19"/>
      <c r="RQ1157" s="19"/>
      <c r="RR1157" s="19"/>
      <c r="RS1157" s="19"/>
      <c r="RT1157" s="19"/>
      <c r="RU1157" s="19"/>
      <c r="RV1157" s="19"/>
      <c r="RW1157" s="19"/>
      <c r="RX1157" s="19"/>
      <c r="RY1157" s="19"/>
      <c r="RZ1157" s="19"/>
      <c r="SA1157" s="19"/>
      <c r="SB1157" s="19"/>
      <c r="SC1157" s="19"/>
      <c r="SD1157" s="19"/>
      <c r="SE1157" s="19"/>
      <c r="SF1157" s="19"/>
      <c r="SG1157" s="19"/>
      <c r="SH1157" s="19"/>
      <c r="SI1157" s="19"/>
      <c r="SJ1157" s="19"/>
      <c r="SK1157" s="19"/>
      <c r="SL1157" s="19"/>
      <c r="SM1157" s="19"/>
      <c r="SN1157" s="19"/>
      <c r="SO1157" s="19"/>
      <c r="SP1157" s="19"/>
      <c r="SQ1157" s="19"/>
      <c r="SR1157" s="19"/>
      <c r="SS1157" s="19"/>
      <c r="ST1157" s="19"/>
      <c r="SU1157" s="19"/>
      <c r="SV1157" s="19"/>
      <c r="SW1157" s="19"/>
      <c r="SX1157" s="19"/>
      <c r="SY1157" s="19"/>
      <c r="SZ1157" s="19"/>
      <c r="TA1157" s="19"/>
      <c r="TB1157" s="19"/>
      <c r="TC1157" s="19"/>
      <c r="TD1157" s="19"/>
      <c r="TE1157" s="19"/>
      <c r="TF1157" s="19"/>
      <c r="TG1157" s="19"/>
      <c r="TH1157" s="19"/>
      <c r="TI1157" s="19"/>
      <c r="TJ1157" s="19"/>
      <c r="TK1157" s="19"/>
      <c r="TL1157" s="19"/>
      <c r="TM1157" s="19"/>
      <c r="TN1157" s="19"/>
      <c r="TO1157" s="19"/>
      <c r="TP1157" s="19"/>
      <c r="TQ1157" s="19"/>
      <c r="TR1157" s="19"/>
      <c r="TS1157" s="19"/>
      <c r="TT1157" s="19"/>
      <c r="TU1157" s="19"/>
      <c r="TV1157" s="19"/>
      <c r="TW1157" s="19"/>
      <c r="TX1157" s="19"/>
      <c r="TY1157" s="19"/>
      <c r="TZ1157" s="19"/>
      <c r="UA1157" s="19"/>
      <c r="UB1157" s="19"/>
      <c r="UC1157" s="19"/>
      <c r="UD1157" s="19"/>
      <c r="UE1157" s="19"/>
      <c r="UF1157" s="19"/>
      <c r="UG1157" s="19"/>
      <c r="UH1157" s="19"/>
      <c r="UI1157" s="19"/>
      <c r="UJ1157" s="19"/>
      <c r="UK1157" s="19"/>
      <c r="UL1157" s="19"/>
      <c r="UM1157" s="19"/>
      <c r="UN1157" s="19"/>
      <c r="UO1157" s="19"/>
      <c r="UP1157" s="19"/>
      <c r="UQ1157" s="19"/>
      <c r="UR1157" s="19"/>
      <c r="US1157" s="19"/>
      <c r="UT1157" s="19"/>
      <c r="UU1157" s="19"/>
      <c r="UV1157" s="19"/>
      <c r="UW1157" s="19"/>
      <c r="UX1157" s="19"/>
      <c r="UY1157" s="19"/>
      <c r="UZ1157" s="19"/>
      <c r="VA1157" s="19"/>
      <c r="VB1157" s="19"/>
      <c r="VC1157" s="19"/>
      <c r="VD1157" s="19"/>
      <c r="VE1157" s="19"/>
      <c r="VF1157" s="19"/>
      <c r="VG1157" s="19"/>
      <c r="VH1157" s="19"/>
      <c r="VI1157" s="19"/>
      <c r="VJ1157" s="19"/>
      <c r="VK1157" s="19"/>
      <c r="VL1157" s="19"/>
      <c r="VM1157" s="19"/>
      <c r="VN1157" s="19"/>
      <c r="VO1157" s="19"/>
      <c r="VP1157" s="19"/>
      <c r="VQ1157" s="19"/>
      <c r="VR1157" s="19"/>
      <c r="VS1157" s="19"/>
      <c r="VT1157" s="19"/>
      <c r="VU1157" s="19"/>
      <c r="VV1157" s="19"/>
      <c r="VW1157" s="19"/>
      <c r="VX1157" s="19"/>
      <c r="VY1157" s="19"/>
      <c r="VZ1157" s="19"/>
      <c r="WA1157" s="19"/>
      <c r="WB1157" s="19"/>
      <c r="WC1157" s="19"/>
      <c r="WD1157" s="19"/>
      <c r="WE1157" s="19"/>
      <c r="WF1157" s="19"/>
      <c r="WG1157" s="19"/>
      <c r="WH1157" s="19"/>
      <c r="WI1157" s="19"/>
      <c r="WJ1157" s="19"/>
      <c r="WK1157" s="19"/>
      <c r="WL1157" s="19"/>
      <c r="WM1157" s="19"/>
      <c r="WN1157" s="19"/>
      <c r="WO1157" s="19"/>
      <c r="WP1157" s="19"/>
      <c r="WQ1157" s="19"/>
      <c r="WR1157" s="19"/>
      <c r="WS1157" s="19"/>
      <c r="WT1157" s="19"/>
      <c r="WU1157" s="19"/>
      <c r="WV1157" s="19"/>
    </row>
    <row r="1158" spans="1:620" s="20" customFormat="1" ht="45.75" customHeight="1" x14ac:dyDescent="0.2">
      <c r="A1158" s="43" t="s">
        <v>1497</v>
      </c>
      <c r="B1158" s="44"/>
      <c r="C1158" s="44"/>
      <c r="D1158" s="44"/>
      <c r="E1158" s="45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60" t="s">
        <v>411</v>
      </c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 t="s">
        <v>77</v>
      </c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/>
      <c r="AU1158" s="60"/>
      <c r="AV1158" s="60"/>
      <c r="AW1158" s="60"/>
      <c r="AX1158" s="60"/>
      <c r="AY1158" s="84" t="s">
        <v>78</v>
      </c>
      <c r="AZ1158" s="84"/>
      <c r="BA1158" s="84"/>
      <c r="BB1158" s="84"/>
      <c r="BC1158" s="84"/>
      <c r="BD1158" s="84"/>
      <c r="BE1158" s="62" t="s">
        <v>79</v>
      </c>
      <c r="BF1158" s="62"/>
      <c r="BG1158" s="62"/>
      <c r="BH1158" s="62"/>
      <c r="BI1158" s="62"/>
      <c r="BJ1158" s="62"/>
      <c r="BK1158" s="62"/>
      <c r="BL1158" s="62"/>
      <c r="BM1158" s="62"/>
      <c r="BN1158" s="62">
        <v>1</v>
      </c>
      <c r="BO1158" s="62"/>
      <c r="BP1158" s="62"/>
      <c r="BQ1158" s="62"/>
      <c r="BR1158" s="62"/>
      <c r="BS1158" s="62"/>
      <c r="BT1158" s="62"/>
      <c r="BU1158" s="62"/>
      <c r="BV1158" s="62"/>
      <c r="BW1158" s="62"/>
      <c r="BX1158" s="62"/>
      <c r="BY1158" s="80">
        <v>71701000</v>
      </c>
      <c r="BZ1158" s="76"/>
      <c r="CA1158" s="76"/>
      <c r="CB1158" s="76"/>
      <c r="CC1158" s="76"/>
      <c r="CD1158" s="76"/>
      <c r="CE1158" s="62" t="s">
        <v>80</v>
      </c>
      <c r="CF1158" s="62"/>
      <c r="CG1158" s="62"/>
      <c r="CH1158" s="62"/>
      <c r="CI1158" s="62"/>
      <c r="CJ1158" s="62"/>
      <c r="CK1158" s="62"/>
      <c r="CL1158" s="62"/>
      <c r="CM1158" s="62"/>
      <c r="CN1158" s="61">
        <v>816132</v>
      </c>
      <c r="CO1158" s="61"/>
      <c r="CP1158" s="61"/>
      <c r="CQ1158" s="61"/>
      <c r="CR1158" s="61"/>
      <c r="CS1158" s="61"/>
      <c r="CT1158" s="61"/>
      <c r="CU1158" s="61"/>
      <c r="CV1158" s="61"/>
      <c r="CW1158" s="61"/>
      <c r="CX1158" s="61"/>
      <c r="CY1158" s="61"/>
      <c r="CZ1158" s="61"/>
      <c r="DA1158" s="61"/>
      <c r="DB1158" s="59" t="s">
        <v>640</v>
      </c>
      <c r="DC1158" s="59"/>
      <c r="DD1158" s="59"/>
      <c r="DE1158" s="59"/>
      <c r="DF1158" s="59"/>
      <c r="DG1158" s="59"/>
      <c r="DH1158" s="59"/>
      <c r="DI1158" s="59"/>
      <c r="DJ1158" s="59"/>
      <c r="DK1158" s="59"/>
      <c r="DL1158" s="59"/>
      <c r="DM1158" s="59"/>
      <c r="DN1158" s="59"/>
      <c r="DO1158" s="59" t="s">
        <v>650</v>
      </c>
      <c r="DP1158" s="59"/>
      <c r="DQ1158" s="59"/>
      <c r="DR1158" s="59"/>
      <c r="DS1158" s="59"/>
      <c r="DT1158" s="59"/>
      <c r="DU1158" s="59"/>
      <c r="DV1158" s="59"/>
      <c r="DW1158" s="59"/>
      <c r="DX1158" s="59"/>
      <c r="DY1158" s="59"/>
      <c r="DZ1158" s="62" t="s">
        <v>86</v>
      </c>
      <c r="EA1158" s="62"/>
      <c r="EB1158" s="62"/>
      <c r="EC1158" s="62"/>
      <c r="ED1158" s="62"/>
      <c r="EE1158" s="62"/>
      <c r="EF1158" s="62"/>
      <c r="EG1158" s="62"/>
      <c r="EH1158" s="62"/>
      <c r="EI1158" s="62"/>
      <c r="EJ1158" s="62"/>
      <c r="EK1158" s="62"/>
      <c r="EL1158" s="62" t="s">
        <v>84</v>
      </c>
      <c r="EM1158" s="62"/>
      <c r="EN1158" s="62"/>
      <c r="EO1158" s="62"/>
      <c r="EP1158" s="62"/>
      <c r="EQ1158" s="62"/>
      <c r="ER1158" s="62"/>
      <c r="ES1158" s="62"/>
      <c r="ET1158" s="62"/>
      <c r="EU1158" s="62"/>
      <c r="EV1158" s="62"/>
      <c r="EW1158" s="62"/>
      <c r="EX1158" s="62"/>
      <c r="EY1158" s="143"/>
      <c r="EZ1158" s="143"/>
      <c r="FA1158" s="143"/>
      <c r="FB1158" s="143"/>
      <c r="FC1158" s="143"/>
      <c r="FD1158" s="143"/>
      <c r="FE1158" s="143"/>
      <c r="FF1158" s="143"/>
      <c r="FG1158" s="143"/>
      <c r="FH1158" s="143"/>
      <c r="FI1158" s="143"/>
      <c r="FJ1158" s="143"/>
      <c r="FK1158" s="143"/>
      <c r="FL1158" s="141"/>
      <c r="FM1158" s="141"/>
      <c r="FN1158" s="141"/>
      <c r="FO1158" s="141"/>
      <c r="FP1158" s="141"/>
      <c r="FQ1158" s="141"/>
      <c r="FR1158" s="141"/>
      <c r="FS1158" s="141"/>
      <c r="FT1158" s="141"/>
      <c r="FU1158" s="141"/>
      <c r="FV1158" s="141"/>
      <c r="FW1158" s="141"/>
      <c r="FX1158" s="141"/>
      <c r="FY1158" s="141"/>
      <c r="FZ1158" s="141"/>
      <c r="GA1158" s="141"/>
      <c r="GB1158" s="141"/>
      <c r="GC1158" s="141"/>
      <c r="GD1158" s="141"/>
      <c r="GE1158" s="141"/>
      <c r="GF1158" s="141"/>
      <c r="GG1158" s="141"/>
      <c r="GH1158" s="141"/>
      <c r="GI1158" s="141"/>
      <c r="GJ1158" s="141"/>
      <c r="GK1158" s="141"/>
      <c r="GL1158" s="141"/>
      <c r="GM1158" s="140"/>
      <c r="GN1158" s="140"/>
      <c r="GO1158" s="140"/>
      <c r="GP1158" s="140"/>
      <c r="GQ1158" s="140"/>
      <c r="GR1158" s="140"/>
      <c r="GS1158" s="141"/>
      <c r="GT1158" s="141"/>
      <c r="GU1158" s="141"/>
      <c r="GV1158" s="141"/>
      <c r="GW1158" s="141"/>
      <c r="GX1158" s="141"/>
      <c r="GY1158" s="141"/>
      <c r="GZ1158" s="141"/>
      <c r="HA1158" s="141"/>
      <c r="HB1158" s="142"/>
      <c r="HC1158" s="142"/>
      <c r="HD1158" s="142"/>
      <c r="HE1158" s="142"/>
      <c r="HF1158" s="142"/>
      <c r="HG1158" s="142"/>
      <c r="HH1158" s="142"/>
      <c r="HI1158" s="142"/>
      <c r="HJ1158" s="142"/>
      <c r="HK1158" s="142"/>
      <c r="HL1158" s="142"/>
      <c r="HM1158" s="143"/>
      <c r="HN1158" s="143"/>
      <c r="HO1158" s="143"/>
      <c r="HP1158" s="143"/>
      <c r="HQ1158" s="143"/>
      <c r="HR1158" s="143"/>
      <c r="HS1158" s="141"/>
      <c r="HT1158" s="141"/>
      <c r="HU1158" s="141"/>
      <c r="HV1158" s="141"/>
      <c r="HW1158" s="141"/>
      <c r="HX1158" s="141"/>
      <c r="HY1158" s="141"/>
      <c r="HZ1158" s="141"/>
      <c r="IA1158" s="141"/>
      <c r="IB1158" s="144"/>
      <c r="IC1158" s="144"/>
      <c r="ID1158" s="144"/>
      <c r="IE1158" s="144"/>
      <c r="IF1158" s="144"/>
      <c r="IG1158" s="144"/>
      <c r="IH1158" s="144"/>
      <c r="II1158" s="144"/>
      <c r="IJ1158" s="144"/>
      <c r="IK1158" s="144"/>
      <c r="IL1158" s="144"/>
      <c r="IM1158" s="144"/>
      <c r="IN1158" s="144"/>
      <c r="IO1158" s="144"/>
      <c r="IP1158" s="138"/>
      <c r="IQ1158" s="138"/>
      <c r="IR1158" s="138"/>
      <c r="IS1158" s="138"/>
      <c r="IT1158" s="138"/>
      <c r="IU1158" s="138"/>
      <c r="IV1158" s="138"/>
      <c r="IW1158" s="138"/>
      <c r="IX1158" s="138"/>
      <c r="IY1158" s="138"/>
      <c r="IZ1158" s="138"/>
      <c r="JA1158" s="138"/>
      <c r="JB1158" s="138"/>
      <c r="JC1158" s="138"/>
      <c r="JD1158" s="138"/>
      <c r="JE1158" s="138"/>
      <c r="JF1158" s="138"/>
      <c r="JG1158" s="138"/>
      <c r="JH1158" s="138"/>
      <c r="JI1158" s="138"/>
      <c r="JJ1158" s="138"/>
      <c r="JK1158" s="138"/>
      <c r="JL1158" s="138"/>
      <c r="JM1158" s="138"/>
      <c r="JN1158" s="139"/>
      <c r="JO1158" s="139"/>
      <c r="JP1158" s="139"/>
      <c r="JQ1158" s="139"/>
      <c r="JR1158" s="139"/>
      <c r="JS1158" s="139"/>
      <c r="JT1158" s="139"/>
      <c r="JU1158" s="139"/>
      <c r="JV1158" s="139"/>
      <c r="JW1158" s="139"/>
      <c r="JX1158" s="139"/>
      <c r="JY1158" s="139"/>
      <c r="JZ1158" s="139"/>
      <c r="KA1158" s="139"/>
      <c r="KB1158" s="139"/>
      <c r="KC1158" s="139"/>
      <c r="KD1158" s="139"/>
      <c r="KE1158" s="139"/>
      <c r="KF1158" s="139"/>
      <c r="KG1158" s="139"/>
      <c r="KH1158" s="139"/>
      <c r="KI1158" s="139"/>
      <c r="KJ1158" s="139"/>
      <c r="KK1158" s="139"/>
      <c r="KL1158" s="139"/>
      <c r="KM1158" s="139"/>
      <c r="KN1158" s="139"/>
      <c r="KO1158" s="139"/>
      <c r="KP1158" s="139"/>
      <c r="KQ1158" s="22"/>
      <c r="KR1158" s="23"/>
      <c r="KS1158" s="19"/>
      <c r="KT1158" s="19"/>
      <c r="KU1158" s="19"/>
      <c r="KV1158" s="19"/>
      <c r="KW1158" s="19"/>
      <c r="KX1158" s="19"/>
      <c r="KY1158" s="19"/>
      <c r="KZ1158" s="19"/>
      <c r="LA1158" s="19"/>
      <c r="LB1158" s="19"/>
      <c r="LC1158" s="19"/>
      <c r="LD1158" s="19"/>
      <c r="LE1158" s="19"/>
      <c r="LF1158" s="19"/>
      <c r="LG1158" s="19"/>
      <c r="LH1158" s="19"/>
      <c r="LI1158" s="19"/>
      <c r="LJ1158" s="19"/>
      <c r="LK1158" s="19"/>
      <c r="LL1158" s="19"/>
      <c r="LM1158" s="19"/>
      <c r="LN1158" s="19"/>
      <c r="LO1158" s="19"/>
      <c r="LP1158" s="19"/>
      <c r="LQ1158" s="19"/>
      <c r="LR1158" s="19"/>
      <c r="LS1158" s="19"/>
      <c r="LT1158" s="19"/>
      <c r="LU1158" s="19"/>
      <c r="LV1158" s="19"/>
      <c r="LW1158" s="19"/>
      <c r="LX1158" s="19"/>
      <c r="LY1158" s="19"/>
      <c r="LZ1158" s="19"/>
      <c r="MA1158" s="19"/>
      <c r="MB1158" s="19"/>
      <c r="MC1158" s="19"/>
      <c r="MD1158" s="19"/>
      <c r="ME1158" s="19"/>
      <c r="MF1158" s="19"/>
      <c r="MG1158" s="19"/>
      <c r="MH1158" s="19"/>
      <c r="MI1158" s="19"/>
      <c r="MJ1158" s="19"/>
      <c r="MK1158" s="19"/>
      <c r="ML1158" s="19"/>
      <c r="MM1158" s="19"/>
      <c r="MN1158" s="19"/>
      <c r="MO1158" s="19"/>
      <c r="MP1158" s="19"/>
      <c r="MQ1158" s="19"/>
      <c r="MR1158" s="19"/>
      <c r="MS1158" s="19"/>
      <c r="MT1158" s="19"/>
      <c r="MU1158" s="19"/>
      <c r="MV1158" s="19"/>
      <c r="MW1158" s="19"/>
      <c r="MX1158" s="19"/>
      <c r="MY1158" s="19"/>
      <c r="MZ1158" s="19"/>
      <c r="NA1158" s="19"/>
      <c r="NB1158" s="19"/>
      <c r="NC1158" s="19"/>
      <c r="ND1158" s="19"/>
      <c r="NE1158" s="19"/>
      <c r="NF1158" s="19"/>
      <c r="NG1158" s="19"/>
      <c r="NH1158" s="19"/>
      <c r="NI1158" s="19"/>
      <c r="NJ1158" s="19"/>
      <c r="NK1158" s="19"/>
      <c r="NL1158" s="19"/>
      <c r="NM1158" s="19"/>
      <c r="NN1158" s="19"/>
      <c r="NO1158" s="19"/>
      <c r="NP1158" s="19"/>
      <c r="NQ1158" s="19"/>
      <c r="NR1158" s="19"/>
      <c r="NS1158" s="19"/>
      <c r="NT1158" s="19"/>
      <c r="NU1158" s="19"/>
      <c r="NV1158" s="19"/>
      <c r="NW1158" s="19"/>
      <c r="NX1158" s="19"/>
      <c r="NY1158" s="19"/>
      <c r="NZ1158" s="19"/>
      <c r="OA1158" s="19"/>
      <c r="OB1158" s="19"/>
      <c r="OC1158" s="19"/>
      <c r="OD1158" s="19"/>
      <c r="OE1158" s="19"/>
      <c r="OF1158" s="19"/>
      <c r="OG1158" s="19"/>
      <c r="OH1158" s="19"/>
      <c r="OI1158" s="19"/>
      <c r="OJ1158" s="19"/>
      <c r="OK1158" s="19"/>
      <c r="OL1158" s="19"/>
      <c r="OM1158" s="19"/>
      <c r="ON1158" s="19"/>
      <c r="OO1158" s="19"/>
      <c r="OP1158" s="19"/>
      <c r="OQ1158" s="19"/>
      <c r="OR1158" s="19"/>
      <c r="OS1158" s="19"/>
      <c r="OT1158" s="19"/>
      <c r="OU1158" s="19"/>
      <c r="OV1158" s="19"/>
      <c r="OW1158" s="19"/>
      <c r="OX1158" s="19"/>
      <c r="OY1158" s="19"/>
      <c r="OZ1158" s="19"/>
      <c r="PA1158" s="19"/>
      <c r="PB1158" s="19"/>
      <c r="PC1158" s="19"/>
      <c r="PD1158" s="19"/>
      <c r="PE1158" s="19"/>
      <c r="PF1158" s="19"/>
      <c r="PG1158" s="19"/>
      <c r="PH1158" s="19"/>
      <c r="PI1158" s="19"/>
      <c r="PJ1158" s="19"/>
      <c r="PK1158" s="19"/>
      <c r="PL1158" s="19"/>
      <c r="PM1158" s="19"/>
      <c r="PN1158" s="19"/>
      <c r="PO1158" s="19"/>
      <c r="PP1158" s="19"/>
      <c r="PQ1158" s="19"/>
      <c r="PR1158" s="19"/>
      <c r="PS1158" s="19"/>
      <c r="PT1158" s="19"/>
      <c r="PU1158" s="19"/>
      <c r="PV1158" s="19"/>
      <c r="PW1158" s="19"/>
      <c r="PX1158" s="19"/>
      <c r="PY1158" s="19"/>
      <c r="PZ1158" s="19"/>
      <c r="QA1158" s="19"/>
      <c r="QB1158" s="19"/>
      <c r="QC1158" s="19"/>
      <c r="QD1158" s="19"/>
      <c r="QE1158" s="19"/>
      <c r="QF1158" s="19"/>
      <c r="QG1158" s="19"/>
      <c r="QH1158" s="19"/>
      <c r="QI1158" s="19"/>
      <c r="QJ1158" s="19"/>
      <c r="QK1158" s="19"/>
      <c r="QL1158" s="19"/>
      <c r="QM1158" s="19"/>
      <c r="QN1158" s="19"/>
      <c r="QO1158" s="19"/>
      <c r="QP1158" s="19"/>
      <c r="QQ1158" s="19"/>
      <c r="QR1158" s="19"/>
      <c r="QS1158" s="19"/>
      <c r="QT1158" s="19"/>
      <c r="QU1158" s="19"/>
      <c r="QV1158" s="19"/>
      <c r="QW1158" s="19"/>
      <c r="QX1158" s="19"/>
      <c r="QY1158" s="19"/>
      <c r="QZ1158" s="19"/>
      <c r="RA1158" s="19"/>
      <c r="RB1158" s="19"/>
      <c r="RC1158" s="19"/>
      <c r="RD1158" s="19"/>
      <c r="RE1158" s="19"/>
      <c r="RF1158" s="19"/>
      <c r="RG1158" s="19"/>
      <c r="RH1158" s="19"/>
      <c r="RI1158" s="19"/>
      <c r="RJ1158" s="19"/>
      <c r="RK1158" s="19"/>
      <c r="RL1158" s="19"/>
      <c r="RM1158" s="19"/>
      <c r="RN1158" s="19"/>
      <c r="RO1158" s="19"/>
      <c r="RP1158" s="19"/>
      <c r="RQ1158" s="19"/>
      <c r="RR1158" s="19"/>
      <c r="RS1158" s="19"/>
      <c r="RT1158" s="19"/>
      <c r="RU1158" s="19"/>
      <c r="RV1158" s="19"/>
      <c r="RW1158" s="19"/>
      <c r="RX1158" s="19"/>
      <c r="RY1158" s="19"/>
      <c r="RZ1158" s="19"/>
      <c r="SA1158" s="19"/>
      <c r="SB1158" s="19"/>
      <c r="SC1158" s="19"/>
      <c r="SD1158" s="19"/>
      <c r="SE1158" s="19"/>
      <c r="SF1158" s="19"/>
      <c r="SG1158" s="19"/>
      <c r="SH1158" s="19"/>
      <c r="SI1158" s="19"/>
      <c r="SJ1158" s="19"/>
      <c r="SK1158" s="19"/>
      <c r="SL1158" s="19"/>
      <c r="SM1158" s="19"/>
      <c r="SN1158" s="19"/>
      <c r="SO1158" s="19"/>
      <c r="SP1158" s="19"/>
      <c r="SQ1158" s="19"/>
      <c r="SR1158" s="19"/>
      <c r="SS1158" s="19"/>
      <c r="ST1158" s="19"/>
      <c r="SU1158" s="19"/>
      <c r="SV1158" s="19"/>
      <c r="SW1158" s="19"/>
      <c r="SX1158" s="19"/>
      <c r="SY1158" s="19"/>
      <c r="SZ1158" s="19"/>
      <c r="TA1158" s="19"/>
      <c r="TB1158" s="19"/>
      <c r="TC1158" s="19"/>
      <c r="TD1158" s="19"/>
      <c r="TE1158" s="19"/>
      <c r="TF1158" s="19"/>
      <c r="TG1158" s="19"/>
      <c r="TH1158" s="19"/>
      <c r="TI1158" s="19"/>
      <c r="TJ1158" s="19"/>
      <c r="TK1158" s="19"/>
      <c r="TL1158" s="19"/>
      <c r="TM1158" s="19"/>
      <c r="TN1158" s="19"/>
      <c r="TO1158" s="19"/>
      <c r="TP1158" s="19"/>
      <c r="TQ1158" s="19"/>
      <c r="TR1158" s="19"/>
      <c r="TS1158" s="19"/>
      <c r="TT1158" s="19"/>
      <c r="TU1158" s="19"/>
      <c r="TV1158" s="19"/>
      <c r="TW1158" s="19"/>
      <c r="TX1158" s="19"/>
      <c r="TY1158" s="19"/>
      <c r="TZ1158" s="19"/>
      <c r="UA1158" s="19"/>
      <c r="UB1158" s="19"/>
      <c r="UC1158" s="19"/>
      <c r="UD1158" s="19"/>
      <c r="UE1158" s="19"/>
      <c r="UF1158" s="19"/>
      <c r="UG1158" s="19"/>
      <c r="UH1158" s="19"/>
      <c r="UI1158" s="19"/>
      <c r="UJ1158" s="19"/>
      <c r="UK1158" s="19"/>
      <c r="UL1158" s="19"/>
      <c r="UM1158" s="19"/>
      <c r="UN1158" s="19"/>
      <c r="UO1158" s="19"/>
      <c r="UP1158" s="19"/>
      <c r="UQ1158" s="19"/>
      <c r="UR1158" s="19"/>
      <c r="US1158" s="19"/>
      <c r="UT1158" s="19"/>
      <c r="UU1158" s="19"/>
      <c r="UV1158" s="19"/>
      <c r="UW1158" s="19"/>
      <c r="UX1158" s="19"/>
      <c r="UY1158" s="19"/>
      <c r="UZ1158" s="19"/>
      <c r="VA1158" s="19"/>
      <c r="VB1158" s="19"/>
      <c r="VC1158" s="19"/>
      <c r="VD1158" s="19"/>
      <c r="VE1158" s="19"/>
      <c r="VF1158" s="19"/>
      <c r="VG1158" s="19"/>
      <c r="VH1158" s="19"/>
      <c r="VI1158" s="19"/>
      <c r="VJ1158" s="19"/>
      <c r="VK1158" s="19"/>
      <c r="VL1158" s="19"/>
      <c r="VM1158" s="19"/>
      <c r="VN1158" s="19"/>
      <c r="VO1158" s="19"/>
      <c r="VP1158" s="19"/>
      <c r="VQ1158" s="19"/>
      <c r="VR1158" s="19"/>
      <c r="VS1158" s="19"/>
      <c r="VT1158" s="19"/>
      <c r="VU1158" s="19"/>
      <c r="VV1158" s="19"/>
      <c r="VW1158" s="19"/>
      <c r="VX1158" s="19"/>
      <c r="VY1158" s="19"/>
      <c r="VZ1158" s="19"/>
      <c r="WA1158" s="19"/>
      <c r="WB1158" s="19"/>
      <c r="WC1158" s="19"/>
      <c r="WD1158" s="19"/>
      <c r="WE1158" s="19"/>
      <c r="WF1158" s="19"/>
      <c r="WG1158" s="19"/>
      <c r="WH1158" s="19"/>
      <c r="WI1158" s="19"/>
      <c r="WJ1158" s="19"/>
      <c r="WK1158" s="19"/>
      <c r="WL1158" s="19"/>
      <c r="WM1158" s="19"/>
      <c r="WN1158" s="19"/>
      <c r="WO1158" s="19"/>
      <c r="WP1158" s="19"/>
      <c r="WQ1158" s="19"/>
      <c r="WR1158" s="19"/>
      <c r="WS1158" s="19"/>
      <c r="WT1158" s="19"/>
      <c r="WU1158" s="19"/>
      <c r="WV1158" s="19"/>
    </row>
    <row r="1159" spans="1:620" s="20" customFormat="1" ht="54.75" customHeight="1" x14ac:dyDescent="0.2">
      <c r="A1159" s="43" t="s">
        <v>1498</v>
      </c>
      <c r="B1159" s="44"/>
      <c r="C1159" s="44"/>
      <c r="D1159" s="44"/>
      <c r="E1159" s="45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60" t="s">
        <v>413</v>
      </c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 t="s">
        <v>77</v>
      </c>
      <c r="AK1159" s="60"/>
      <c r="AL1159" s="60"/>
      <c r="AM1159" s="60"/>
      <c r="AN1159" s="60"/>
      <c r="AO1159" s="60"/>
      <c r="AP1159" s="60"/>
      <c r="AQ1159" s="60"/>
      <c r="AR1159" s="60"/>
      <c r="AS1159" s="60"/>
      <c r="AT1159" s="60"/>
      <c r="AU1159" s="60"/>
      <c r="AV1159" s="60"/>
      <c r="AW1159" s="60"/>
      <c r="AX1159" s="60"/>
      <c r="AY1159" s="84" t="s">
        <v>78</v>
      </c>
      <c r="AZ1159" s="84"/>
      <c r="BA1159" s="84"/>
      <c r="BB1159" s="84"/>
      <c r="BC1159" s="84"/>
      <c r="BD1159" s="84"/>
      <c r="BE1159" s="62" t="s">
        <v>79</v>
      </c>
      <c r="BF1159" s="62"/>
      <c r="BG1159" s="62"/>
      <c r="BH1159" s="62"/>
      <c r="BI1159" s="62"/>
      <c r="BJ1159" s="62"/>
      <c r="BK1159" s="62"/>
      <c r="BL1159" s="62"/>
      <c r="BM1159" s="62"/>
      <c r="BN1159" s="62">
        <v>1</v>
      </c>
      <c r="BO1159" s="62"/>
      <c r="BP1159" s="62"/>
      <c r="BQ1159" s="62"/>
      <c r="BR1159" s="62"/>
      <c r="BS1159" s="62"/>
      <c r="BT1159" s="62"/>
      <c r="BU1159" s="62"/>
      <c r="BV1159" s="62"/>
      <c r="BW1159" s="62"/>
      <c r="BX1159" s="62"/>
      <c r="BY1159" s="80">
        <v>71701000</v>
      </c>
      <c r="BZ1159" s="76"/>
      <c r="CA1159" s="76"/>
      <c r="CB1159" s="76"/>
      <c r="CC1159" s="76"/>
      <c r="CD1159" s="76"/>
      <c r="CE1159" s="62" t="s">
        <v>80</v>
      </c>
      <c r="CF1159" s="62"/>
      <c r="CG1159" s="62"/>
      <c r="CH1159" s="62"/>
      <c r="CI1159" s="62"/>
      <c r="CJ1159" s="62"/>
      <c r="CK1159" s="62"/>
      <c r="CL1159" s="62"/>
      <c r="CM1159" s="62"/>
      <c r="CN1159" s="61">
        <v>816000</v>
      </c>
      <c r="CO1159" s="61"/>
      <c r="CP1159" s="61"/>
      <c r="CQ1159" s="61"/>
      <c r="CR1159" s="61"/>
      <c r="CS1159" s="61"/>
      <c r="CT1159" s="61"/>
      <c r="CU1159" s="61"/>
      <c r="CV1159" s="61"/>
      <c r="CW1159" s="61"/>
      <c r="CX1159" s="61"/>
      <c r="CY1159" s="61"/>
      <c r="CZ1159" s="61"/>
      <c r="DA1159" s="61"/>
      <c r="DB1159" s="59" t="s">
        <v>640</v>
      </c>
      <c r="DC1159" s="59"/>
      <c r="DD1159" s="59"/>
      <c r="DE1159" s="59"/>
      <c r="DF1159" s="59"/>
      <c r="DG1159" s="59"/>
      <c r="DH1159" s="59"/>
      <c r="DI1159" s="59"/>
      <c r="DJ1159" s="59"/>
      <c r="DK1159" s="59"/>
      <c r="DL1159" s="59"/>
      <c r="DM1159" s="59"/>
      <c r="DN1159" s="59"/>
      <c r="DO1159" s="59" t="s">
        <v>650</v>
      </c>
      <c r="DP1159" s="59"/>
      <c r="DQ1159" s="59"/>
      <c r="DR1159" s="59"/>
      <c r="DS1159" s="59"/>
      <c r="DT1159" s="59"/>
      <c r="DU1159" s="59"/>
      <c r="DV1159" s="59"/>
      <c r="DW1159" s="59"/>
      <c r="DX1159" s="59"/>
      <c r="DY1159" s="59"/>
      <c r="DZ1159" s="62" t="s">
        <v>86</v>
      </c>
      <c r="EA1159" s="62"/>
      <c r="EB1159" s="62"/>
      <c r="EC1159" s="62"/>
      <c r="ED1159" s="62"/>
      <c r="EE1159" s="62"/>
      <c r="EF1159" s="62"/>
      <c r="EG1159" s="62"/>
      <c r="EH1159" s="62"/>
      <c r="EI1159" s="62"/>
      <c r="EJ1159" s="62"/>
      <c r="EK1159" s="62"/>
      <c r="EL1159" s="62" t="s">
        <v>84</v>
      </c>
      <c r="EM1159" s="62"/>
      <c r="EN1159" s="62"/>
      <c r="EO1159" s="62"/>
      <c r="EP1159" s="62"/>
      <c r="EQ1159" s="62"/>
      <c r="ER1159" s="62"/>
      <c r="ES1159" s="62"/>
      <c r="ET1159" s="62"/>
      <c r="EU1159" s="62"/>
      <c r="EV1159" s="62"/>
      <c r="EW1159" s="62"/>
      <c r="EX1159" s="62"/>
      <c r="EY1159" s="143"/>
      <c r="EZ1159" s="143"/>
      <c r="FA1159" s="143"/>
      <c r="FB1159" s="143"/>
      <c r="FC1159" s="143"/>
      <c r="FD1159" s="143"/>
      <c r="FE1159" s="143"/>
      <c r="FF1159" s="143"/>
      <c r="FG1159" s="143"/>
      <c r="FH1159" s="143"/>
      <c r="FI1159" s="143"/>
      <c r="FJ1159" s="143"/>
      <c r="FK1159" s="143"/>
      <c r="FL1159" s="141"/>
      <c r="FM1159" s="141"/>
      <c r="FN1159" s="141"/>
      <c r="FO1159" s="141"/>
      <c r="FP1159" s="141"/>
      <c r="FQ1159" s="141"/>
      <c r="FR1159" s="141"/>
      <c r="FS1159" s="141"/>
      <c r="FT1159" s="141"/>
      <c r="FU1159" s="141"/>
      <c r="FV1159" s="141"/>
      <c r="FW1159" s="141"/>
      <c r="FX1159" s="141"/>
      <c r="FY1159" s="141"/>
      <c r="FZ1159" s="141"/>
      <c r="GA1159" s="141"/>
      <c r="GB1159" s="141"/>
      <c r="GC1159" s="141"/>
      <c r="GD1159" s="141"/>
      <c r="GE1159" s="141"/>
      <c r="GF1159" s="141"/>
      <c r="GG1159" s="141"/>
      <c r="GH1159" s="141"/>
      <c r="GI1159" s="141"/>
      <c r="GJ1159" s="141"/>
      <c r="GK1159" s="141"/>
      <c r="GL1159" s="141"/>
      <c r="GM1159" s="140"/>
      <c r="GN1159" s="140"/>
      <c r="GO1159" s="140"/>
      <c r="GP1159" s="140"/>
      <c r="GQ1159" s="140"/>
      <c r="GR1159" s="140"/>
      <c r="GS1159" s="141"/>
      <c r="GT1159" s="141"/>
      <c r="GU1159" s="141"/>
      <c r="GV1159" s="141"/>
      <c r="GW1159" s="141"/>
      <c r="GX1159" s="141"/>
      <c r="GY1159" s="141"/>
      <c r="GZ1159" s="141"/>
      <c r="HA1159" s="141"/>
      <c r="HB1159" s="142"/>
      <c r="HC1159" s="142"/>
      <c r="HD1159" s="142"/>
      <c r="HE1159" s="142"/>
      <c r="HF1159" s="142"/>
      <c r="HG1159" s="142"/>
      <c r="HH1159" s="142"/>
      <c r="HI1159" s="142"/>
      <c r="HJ1159" s="142"/>
      <c r="HK1159" s="142"/>
      <c r="HL1159" s="142"/>
      <c r="HM1159" s="143"/>
      <c r="HN1159" s="143"/>
      <c r="HO1159" s="143"/>
      <c r="HP1159" s="143"/>
      <c r="HQ1159" s="143"/>
      <c r="HR1159" s="143"/>
      <c r="HS1159" s="141"/>
      <c r="HT1159" s="141"/>
      <c r="HU1159" s="141"/>
      <c r="HV1159" s="141"/>
      <c r="HW1159" s="141"/>
      <c r="HX1159" s="141"/>
      <c r="HY1159" s="141"/>
      <c r="HZ1159" s="141"/>
      <c r="IA1159" s="141"/>
      <c r="IB1159" s="144"/>
      <c r="IC1159" s="144"/>
      <c r="ID1159" s="144"/>
      <c r="IE1159" s="144"/>
      <c r="IF1159" s="144"/>
      <c r="IG1159" s="144"/>
      <c r="IH1159" s="144"/>
      <c r="II1159" s="144"/>
      <c r="IJ1159" s="144"/>
      <c r="IK1159" s="144"/>
      <c r="IL1159" s="144"/>
      <c r="IM1159" s="144"/>
      <c r="IN1159" s="144"/>
      <c r="IO1159" s="144"/>
      <c r="IP1159" s="138"/>
      <c r="IQ1159" s="138"/>
      <c r="IR1159" s="138"/>
      <c r="IS1159" s="138"/>
      <c r="IT1159" s="138"/>
      <c r="IU1159" s="138"/>
      <c r="IV1159" s="138"/>
      <c r="IW1159" s="138"/>
      <c r="IX1159" s="138"/>
      <c r="IY1159" s="138"/>
      <c r="IZ1159" s="138"/>
      <c r="JA1159" s="138"/>
      <c r="JB1159" s="138"/>
      <c r="JC1159" s="138"/>
      <c r="JD1159" s="138"/>
      <c r="JE1159" s="138"/>
      <c r="JF1159" s="138"/>
      <c r="JG1159" s="138"/>
      <c r="JH1159" s="138"/>
      <c r="JI1159" s="138"/>
      <c r="JJ1159" s="138"/>
      <c r="JK1159" s="138"/>
      <c r="JL1159" s="138"/>
      <c r="JM1159" s="138"/>
      <c r="JN1159" s="139"/>
      <c r="JO1159" s="139"/>
      <c r="JP1159" s="139"/>
      <c r="JQ1159" s="139"/>
      <c r="JR1159" s="139"/>
      <c r="JS1159" s="139"/>
      <c r="JT1159" s="139"/>
      <c r="JU1159" s="139"/>
      <c r="JV1159" s="139"/>
      <c r="JW1159" s="139"/>
      <c r="JX1159" s="139"/>
      <c r="JY1159" s="139"/>
      <c r="JZ1159" s="139"/>
      <c r="KA1159" s="139"/>
      <c r="KB1159" s="139"/>
      <c r="KC1159" s="139"/>
      <c r="KD1159" s="139"/>
      <c r="KE1159" s="139"/>
      <c r="KF1159" s="139"/>
      <c r="KG1159" s="139"/>
      <c r="KH1159" s="139"/>
      <c r="KI1159" s="139"/>
      <c r="KJ1159" s="139"/>
      <c r="KK1159" s="139"/>
      <c r="KL1159" s="139"/>
      <c r="KM1159" s="139"/>
      <c r="KN1159" s="139"/>
      <c r="KO1159" s="139"/>
      <c r="KP1159" s="139"/>
      <c r="KQ1159" s="22"/>
      <c r="KR1159" s="23"/>
      <c r="KS1159" s="19"/>
      <c r="KT1159" s="19"/>
      <c r="KU1159" s="19"/>
      <c r="KV1159" s="19"/>
      <c r="KW1159" s="19"/>
      <c r="KX1159" s="19"/>
      <c r="KY1159" s="19"/>
      <c r="KZ1159" s="19"/>
      <c r="LA1159" s="19"/>
      <c r="LB1159" s="19"/>
      <c r="LC1159" s="19"/>
      <c r="LD1159" s="19"/>
      <c r="LE1159" s="19"/>
      <c r="LF1159" s="19"/>
      <c r="LG1159" s="19"/>
      <c r="LH1159" s="19"/>
      <c r="LI1159" s="19"/>
      <c r="LJ1159" s="19"/>
      <c r="LK1159" s="19"/>
      <c r="LL1159" s="19"/>
      <c r="LM1159" s="19"/>
      <c r="LN1159" s="19"/>
      <c r="LO1159" s="19"/>
      <c r="LP1159" s="19"/>
      <c r="LQ1159" s="19"/>
      <c r="LR1159" s="19"/>
      <c r="LS1159" s="19"/>
      <c r="LT1159" s="19"/>
      <c r="LU1159" s="19"/>
      <c r="LV1159" s="19"/>
      <c r="LW1159" s="19"/>
      <c r="LX1159" s="19"/>
      <c r="LY1159" s="19"/>
      <c r="LZ1159" s="19"/>
      <c r="MA1159" s="19"/>
      <c r="MB1159" s="19"/>
      <c r="MC1159" s="19"/>
      <c r="MD1159" s="19"/>
      <c r="ME1159" s="19"/>
      <c r="MF1159" s="19"/>
      <c r="MG1159" s="19"/>
      <c r="MH1159" s="19"/>
      <c r="MI1159" s="19"/>
      <c r="MJ1159" s="19"/>
      <c r="MK1159" s="19"/>
      <c r="ML1159" s="19"/>
      <c r="MM1159" s="19"/>
      <c r="MN1159" s="19"/>
      <c r="MO1159" s="19"/>
      <c r="MP1159" s="19"/>
      <c r="MQ1159" s="19"/>
      <c r="MR1159" s="19"/>
      <c r="MS1159" s="19"/>
      <c r="MT1159" s="19"/>
      <c r="MU1159" s="19"/>
      <c r="MV1159" s="19"/>
      <c r="MW1159" s="19"/>
      <c r="MX1159" s="19"/>
      <c r="MY1159" s="19"/>
      <c r="MZ1159" s="19"/>
      <c r="NA1159" s="19"/>
      <c r="NB1159" s="19"/>
      <c r="NC1159" s="19"/>
      <c r="ND1159" s="19"/>
      <c r="NE1159" s="19"/>
      <c r="NF1159" s="19"/>
      <c r="NG1159" s="19"/>
      <c r="NH1159" s="19"/>
      <c r="NI1159" s="19"/>
      <c r="NJ1159" s="19"/>
      <c r="NK1159" s="19"/>
      <c r="NL1159" s="19"/>
      <c r="NM1159" s="19"/>
      <c r="NN1159" s="19"/>
      <c r="NO1159" s="19"/>
      <c r="NP1159" s="19"/>
      <c r="NQ1159" s="19"/>
      <c r="NR1159" s="19"/>
      <c r="NS1159" s="19"/>
      <c r="NT1159" s="19"/>
      <c r="NU1159" s="19"/>
      <c r="NV1159" s="19"/>
      <c r="NW1159" s="19"/>
      <c r="NX1159" s="19"/>
      <c r="NY1159" s="19"/>
      <c r="NZ1159" s="19"/>
      <c r="OA1159" s="19"/>
      <c r="OB1159" s="19"/>
      <c r="OC1159" s="19"/>
      <c r="OD1159" s="19"/>
      <c r="OE1159" s="19"/>
      <c r="OF1159" s="19"/>
      <c r="OG1159" s="19"/>
      <c r="OH1159" s="19"/>
      <c r="OI1159" s="19"/>
      <c r="OJ1159" s="19"/>
      <c r="OK1159" s="19"/>
      <c r="OL1159" s="19"/>
      <c r="OM1159" s="19"/>
      <c r="ON1159" s="19"/>
      <c r="OO1159" s="19"/>
      <c r="OP1159" s="19"/>
      <c r="OQ1159" s="19"/>
      <c r="OR1159" s="19"/>
      <c r="OS1159" s="19"/>
      <c r="OT1159" s="19"/>
      <c r="OU1159" s="19"/>
      <c r="OV1159" s="19"/>
      <c r="OW1159" s="19"/>
      <c r="OX1159" s="19"/>
      <c r="OY1159" s="19"/>
      <c r="OZ1159" s="19"/>
      <c r="PA1159" s="19"/>
      <c r="PB1159" s="19"/>
      <c r="PC1159" s="19"/>
      <c r="PD1159" s="19"/>
      <c r="PE1159" s="19"/>
      <c r="PF1159" s="19"/>
      <c r="PG1159" s="19"/>
      <c r="PH1159" s="19"/>
      <c r="PI1159" s="19"/>
      <c r="PJ1159" s="19"/>
      <c r="PK1159" s="19"/>
      <c r="PL1159" s="19"/>
      <c r="PM1159" s="19"/>
      <c r="PN1159" s="19"/>
      <c r="PO1159" s="19"/>
      <c r="PP1159" s="19"/>
      <c r="PQ1159" s="19"/>
      <c r="PR1159" s="19"/>
      <c r="PS1159" s="19"/>
      <c r="PT1159" s="19"/>
      <c r="PU1159" s="19"/>
      <c r="PV1159" s="19"/>
      <c r="PW1159" s="19"/>
      <c r="PX1159" s="19"/>
      <c r="PY1159" s="19"/>
      <c r="PZ1159" s="19"/>
      <c r="QA1159" s="19"/>
      <c r="QB1159" s="19"/>
      <c r="QC1159" s="19"/>
      <c r="QD1159" s="19"/>
      <c r="QE1159" s="19"/>
      <c r="QF1159" s="19"/>
      <c r="QG1159" s="19"/>
      <c r="QH1159" s="19"/>
      <c r="QI1159" s="19"/>
      <c r="QJ1159" s="19"/>
      <c r="QK1159" s="19"/>
      <c r="QL1159" s="19"/>
      <c r="QM1159" s="19"/>
      <c r="QN1159" s="19"/>
      <c r="QO1159" s="19"/>
      <c r="QP1159" s="19"/>
      <c r="QQ1159" s="19"/>
      <c r="QR1159" s="19"/>
      <c r="QS1159" s="19"/>
      <c r="QT1159" s="19"/>
      <c r="QU1159" s="19"/>
      <c r="QV1159" s="19"/>
      <c r="QW1159" s="19"/>
      <c r="QX1159" s="19"/>
      <c r="QY1159" s="19"/>
      <c r="QZ1159" s="19"/>
      <c r="RA1159" s="19"/>
      <c r="RB1159" s="19"/>
      <c r="RC1159" s="19"/>
      <c r="RD1159" s="19"/>
      <c r="RE1159" s="19"/>
      <c r="RF1159" s="19"/>
      <c r="RG1159" s="19"/>
      <c r="RH1159" s="19"/>
      <c r="RI1159" s="19"/>
      <c r="RJ1159" s="19"/>
      <c r="RK1159" s="19"/>
      <c r="RL1159" s="19"/>
      <c r="RM1159" s="19"/>
      <c r="RN1159" s="19"/>
      <c r="RO1159" s="19"/>
      <c r="RP1159" s="19"/>
      <c r="RQ1159" s="19"/>
      <c r="RR1159" s="19"/>
      <c r="RS1159" s="19"/>
      <c r="RT1159" s="19"/>
      <c r="RU1159" s="19"/>
      <c r="RV1159" s="19"/>
      <c r="RW1159" s="19"/>
      <c r="RX1159" s="19"/>
      <c r="RY1159" s="19"/>
      <c r="RZ1159" s="19"/>
      <c r="SA1159" s="19"/>
      <c r="SB1159" s="19"/>
      <c r="SC1159" s="19"/>
      <c r="SD1159" s="19"/>
      <c r="SE1159" s="19"/>
      <c r="SF1159" s="19"/>
      <c r="SG1159" s="19"/>
      <c r="SH1159" s="19"/>
      <c r="SI1159" s="19"/>
      <c r="SJ1159" s="19"/>
      <c r="SK1159" s="19"/>
      <c r="SL1159" s="19"/>
      <c r="SM1159" s="19"/>
      <c r="SN1159" s="19"/>
      <c r="SO1159" s="19"/>
      <c r="SP1159" s="19"/>
      <c r="SQ1159" s="19"/>
      <c r="SR1159" s="19"/>
      <c r="SS1159" s="19"/>
      <c r="ST1159" s="19"/>
      <c r="SU1159" s="19"/>
      <c r="SV1159" s="19"/>
      <c r="SW1159" s="19"/>
      <c r="SX1159" s="19"/>
      <c r="SY1159" s="19"/>
      <c r="SZ1159" s="19"/>
      <c r="TA1159" s="19"/>
      <c r="TB1159" s="19"/>
      <c r="TC1159" s="19"/>
      <c r="TD1159" s="19"/>
      <c r="TE1159" s="19"/>
      <c r="TF1159" s="19"/>
      <c r="TG1159" s="19"/>
      <c r="TH1159" s="19"/>
      <c r="TI1159" s="19"/>
      <c r="TJ1159" s="19"/>
      <c r="TK1159" s="19"/>
      <c r="TL1159" s="19"/>
      <c r="TM1159" s="19"/>
      <c r="TN1159" s="19"/>
      <c r="TO1159" s="19"/>
      <c r="TP1159" s="19"/>
      <c r="TQ1159" s="19"/>
      <c r="TR1159" s="19"/>
      <c r="TS1159" s="19"/>
      <c r="TT1159" s="19"/>
      <c r="TU1159" s="19"/>
      <c r="TV1159" s="19"/>
      <c r="TW1159" s="19"/>
      <c r="TX1159" s="19"/>
      <c r="TY1159" s="19"/>
      <c r="TZ1159" s="19"/>
      <c r="UA1159" s="19"/>
      <c r="UB1159" s="19"/>
      <c r="UC1159" s="19"/>
      <c r="UD1159" s="19"/>
      <c r="UE1159" s="19"/>
      <c r="UF1159" s="19"/>
      <c r="UG1159" s="19"/>
      <c r="UH1159" s="19"/>
      <c r="UI1159" s="19"/>
      <c r="UJ1159" s="19"/>
      <c r="UK1159" s="19"/>
      <c r="UL1159" s="19"/>
      <c r="UM1159" s="19"/>
      <c r="UN1159" s="19"/>
      <c r="UO1159" s="19"/>
      <c r="UP1159" s="19"/>
      <c r="UQ1159" s="19"/>
      <c r="UR1159" s="19"/>
      <c r="US1159" s="19"/>
      <c r="UT1159" s="19"/>
      <c r="UU1159" s="19"/>
      <c r="UV1159" s="19"/>
      <c r="UW1159" s="19"/>
      <c r="UX1159" s="19"/>
      <c r="UY1159" s="19"/>
      <c r="UZ1159" s="19"/>
      <c r="VA1159" s="19"/>
      <c r="VB1159" s="19"/>
      <c r="VC1159" s="19"/>
      <c r="VD1159" s="19"/>
      <c r="VE1159" s="19"/>
      <c r="VF1159" s="19"/>
      <c r="VG1159" s="19"/>
      <c r="VH1159" s="19"/>
      <c r="VI1159" s="19"/>
      <c r="VJ1159" s="19"/>
      <c r="VK1159" s="19"/>
      <c r="VL1159" s="19"/>
      <c r="VM1159" s="19"/>
      <c r="VN1159" s="19"/>
      <c r="VO1159" s="19"/>
      <c r="VP1159" s="19"/>
      <c r="VQ1159" s="19"/>
      <c r="VR1159" s="19"/>
      <c r="VS1159" s="19"/>
      <c r="VT1159" s="19"/>
      <c r="VU1159" s="19"/>
      <c r="VV1159" s="19"/>
      <c r="VW1159" s="19"/>
      <c r="VX1159" s="19"/>
      <c r="VY1159" s="19"/>
      <c r="VZ1159" s="19"/>
      <c r="WA1159" s="19"/>
      <c r="WB1159" s="19"/>
      <c r="WC1159" s="19"/>
      <c r="WD1159" s="19"/>
      <c r="WE1159" s="19"/>
      <c r="WF1159" s="19"/>
      <c r="WG1159" s="19"/>
      <c r="WH1159" s="19"/>
      <c r="WI1159" s="19"/>
      <c r="WJ1159" s="19"/>
      <c r="WK1159" s="19"/>
      <c r="WL1159" s="19"/>
      <c r="WM1159" s="19"/>
      <c r="WN1159" s="19"/>
      <c r="WO1159" s="19"/>
      <c r="WP1159" s="19"/>
      <c r="WQ1159" s="19"/>
      <c r="WR1159" s="19"/>
      <c r="WS1159" s="19"/>
      <c r="WT1159" s="19"/>
      <c r="WU1159" s="19"/>
      <c r="WV1159" s="19"/>
    </row>
    <row r="1160" spans="1:620" s="20" customFormat="1" ht="47.25" customHeight="1" x14ac:dyDescent="0.2">
      <c r="A1160" s="43" t="s">
        <v>1499</v>
      </c>
      <c r="B1160" s="44"/>
      <c r="C1160" s="44"/>
      <c r="D1160" s="44"/>
      <c r="E1160" s="45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60" t="s">
        <v>415</v>
      </c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 t="s">
        <v>77</v>
      </c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/>
      <c r="AU1160" s="60"/>
      <c r="AV1160" s="60"/>
      <c r="AW1160" s="60"/>
      <c r="AX1160" s="60"/>
      <c r="AY1160" s="84" t="s">
        <v>78</v>
      </c>
      <c r="AZ1160" s="84"/>
      <c r="BA1160" s="84"/>
      <c r="BB1160" s="84"/>
      <c r="BC1160" s="84"/>
      <c r="BD1160" s="84"/>
      <c r="BE1160" s="62" t="s">
        <v>79</v>
      </c>
      <c r="BF1160" s="62"/>
      <c r="BG1160" s="62"/>
      <c r="BH1160" s="62"/>
      <c r="BI1160" s="62"/>
      <c r="BJ1160" s="62"/>
      <c r="BK1160" s="62"/>
      <c r="BL1160" s="62"/>
      <c r="BM1160" s="62"/>
      <c r="BN1160" s="62">
        <v>1</v>
      </c>
      <c r="BO1160" s="62"/>
      <c r="BP1160" s="62"/>
      <c r="BQ1160" s="62"/>
      <c r="BR1160" s="62"/>
      <c r="BS1160" s="62"/>
      <c r="BT1160" s="62"/>
      <c r="BU1160" s="62"/>
      <c r="BV1160" s="62"/>
      <c r="BW1160" s="62"/>
      <c r="BX1160" s="62"/>
      <c r="BY1160" s="80">
        <v>71701000</v>
      </c>
      <c r="BZ1160" s="76"/>
      <c r="CA1160" s="76"/>
      <c r="CB1160" s="76"/>
      <c r="CC1160" s="76"/>
      <c r="CD1160" s="76"/>
      <c r="CE1160" s="62" t="s">
        <v>80</v>
      </c>
      <c r="CF1160" s="62"/>
      <c r="CG1160" s="62"/>
      <c r="CH1160" s="62"/>
      <c r="CI1160" s="62"/>
      <c r="CJ1160" s="62"/>
      <c r="CK1160" s="62"/>
      <c r="CL1160" s="62"/>
      <c r="CM1160" s="62"/>
      <c r="CN1160" s="61">
        <v>1560000</v>
      </c>
      <c r="CO1160" s="61"/>
      <c r="CP1160" s="61"/>
      <c r="CQ1160" s="61"/>
      <c r="CR1160" s="61"/>
      <c r="CS1160" s="61"/>
      <c r="CT1160" s="61"/>
      <c r="CU1160" s="61"/>
      <c r="CV1160" s="61"/>
      <c r="CW1160" s="61"/>
      <c r="CX1160" s="61"/>
      <c r="CY1160" s="61"/>
      <c r="CZ1160" s="61"/>
      <c r="DA1160" s="61"/>
      <c r="DB1160" s="59" t="s">
        <v>640</v>
      </c>
      <c r="DC1160" s="59"/>
      <c r="DD1160" s="59"/>
      <c r="DE1160" s="59"/>
      <c r="DF1160" s="59"/>
      <c r="DG1160" s="59"/>
      <c r="DH1160" s="59"/>
      <c r="DI1160" s="59"/>
      <c r="DJ1160" s="59"/>
      <c r="DK1160" s="59"/>
      <c r="DL1160" s="59"/>
      <c r="DM1160" s="59"/>
      <c r="DN1160" s="59"/>
      <c r="DO1160" s="59" t="s">
        <v>650</v>
      </c>
      <c r="DP1160" s="59"/>
      <c r="DQ1160" s="59"/>
      <c r="DR1160" s="59"/>
      <c r="DS1160" s="59"/>
      <c r="DT1160" s="59"/>
      <c r="DU1160" s="59"/>
      <c r="DV1160" s="59"/>
      <c r="DW1160" s="59"/>
      <c r="DX1160" s="59"/>
      <c r="DY1160" s="59"/>
      <c r="DZ1160" s="62" t="s">
        <v>86</v>
      </c>
      <c r="EA1160" s="62"/>
      <c r="EB1160" s="62"/>
      <c r="EC1160" s="62"/>
      <c r="ED1160" s="62"/>
      <c r="EE1160" s="62"/>
      <c r="EF1160" s="62"/>
      <c r="EG1160" s="62"/>
      <c r="EH1160" s="62"/>
      <c r="EI1160" s="62"/>
      <c r="EJ1160" s="62"/>
      <c r="EK1160" s="62"/>
      <c r="EL1160" s="62" t="s">
        <v>84</v>
      </c>
      <c r="EM1160" s="62"/>
      <c r="EN1160" s="62"/>
      <c r="EO1160" s="62"/>
      <c r="EP1160" s="62"/>
      <c r="EQ1160" s="62"/>
      <c r="ER1160" s="62"/>
      <c r="ES1160" s="62"/>
      <c r="ET1160" s="62"/>
      <c r="EU1160" s="62"/>
      <c r="EV1160" s="62"/>
      <c r="EW1160" s="62"/>
      <c r="EX1160" s="62"/>
      <c r="EY1160" s="143"/>
      <c r="EZ1160" s="143"/>
      <c r="FA1160" s="143"/>
      <c r="FB1160" s="143"/>
      <c r="FC1160" s="143"/>
      <c r="FD1160" s="143"/>
      <c r="FE1160" s="143"/>
      <c r="FF1160" s="143"/>
      <c r="FG1160" s="143"/>
      <c r="FH1160" s="143"/>
      <c r="FI1160" s="143"/>
      <c r="FJ1160" s="143"/>
      <c r="FK1160" s="143"/>
      <c r="FL1160" s="141"/>
      <c r="FM1160" s="141"/>
      <c r="FN1160" s="141"/>
      <c r="FO1160" s="141"/>
      <c r="FP1160" s="141"/>
      <c r="FQ1160" s="141"/>
      <c r="FR1160" s="141"/>
      <c r="FS1160" s="141"/>
      <c r="FT1160" s="141"/>
      <c r="FU1160" s="141"/>
      <c r="FV1160" s="141"/>
      <c r="FW1160" s="141"/>
      <c r="FX1160" s="141"/>
      <c r="FY1160" s="141"/>
      <c r="FZ1160" s="141"/>
      <c r="GA1160" s="141"/>
      <c r="GB1160" s="141"/>
      <c r="GC1160" s="141"/>
      <c r="GD1160" s="141"/>
      <c r="GE1160" s="141"/>
      <c r="GF1160" s="141"/>
      <c r="GG1160" s="141"/>
      <c r="GH1160" s="141"/>
      <c r="GI1160" s="141"/>
      <c r="GJ1160" s="141"/>
      <c r="GK1160" s="141"/>
      <c r="GL1160" s="141"/>
      <c r="GM1160" s="140"/>
      <c r="GN1160" s="140"/>
      <c r="GO1160" s="140"/>
      <c r="GP1160" s="140"/>
      <c r="GQ1160" s="140"/>
      <c r="GR1160" s="140"/>
      <c r="GS1160" s="141"/>
      <c r="GT1160" s="141"/>
      <c r="GU1160" s="141"/>
      <c r="GV1160" s="141"/>
      <c r="GW1160" s="141"/>
      <c r="GX1160" s="141"/>
      <c r="GY1160" s="141"/>
      <c r="GZ1160" s="141"/>
      <c r="HA1160" s="141"/>
      <c r="HB1160" s="142"/>
      <c r="HC1160" s="142"/>
      <c r="HD1160" s="142"/>
      <c r="HE1160" s="142"/>
      <c r="HF1160" s="142"/>
      <c r="HG1160" s="142"/>
      <c r="HH1160" s="142"/>
      <c r="HI1160" s="142"/>
      <c r="HJ1160" s="142"/>
      <c r="HK1160" s="142"/>
      <c r="HL1160" s="142"/>
      <c r="HM1160" s="143"/>
      <c r="HN1160" s="143"/>
      <c r="HO1160" s="143"/>
      <c r="HP1160" s="143"/>
      <c r="HQ1160" s="143"/>
      <c r="HR1160" s="143"/>
      <c r="HS1160" s="141"/>
      <c r="HT1160" s="141"/>
      <c r="HU1160" s="141"/>
      <c r="HV1160" s="141"/>
      <c r="HW1160" s="141"/>
      <c r="HX1160" s="141"/>
      <c r="HY1160" s="141"/>
      <c r="HZ1160" s="141"/>
      <c r="IA1160" s="141"/>
      <c r="IB1160" s="144"/>
      <c r="IC1160" s="144"/>
      <c r="ID1160" s="144"/>
      <c r="IE1160" s="144"/>
      <c r="IF1160" s="144"/>
      <c r="IG1160" s="144"/>
      <c r="IH1160" s="144"/>
      <c r="II1160" s="144"/>
      <c r="IJ1160" s="144"/>
      <c r="IK1160" s="144"/>
      <c r="IL1160" s="144"/>
      <c r="IM1160" s="144"/>
      <c r="IN1160" s="144"/>
      <c r="IO1160" s="144"/>
      <c r="IP1160" s="138"/>
      <c r="IQ1160" s="138"/>
      <c r="IR1160" s="138"/>
      <c r="IS1160" s="138"/>
      <c r="IT1160" s="138"/>
      <c r="IU1160" s="138"/>
      <c r="IV1160" s="138"/>
      <c r="IW1160" s="138"/>
      <c r="IX1160" s="138"/>
      <c r="IY1160" s="138"/>
      <c r="IZ1160" s="138"/>
      <c r="JA1160" s="138"/>
      <c r="JB1160" s="138"/>
      <c r="JC1160" s="138"/>
      <c r="JD1160" s="138"/>
      <c r="JE1160" s="138"/>
      <c r="JF1160" s="138"/>
      <c r="JG1160" s="138"/>
      <c r="JH1160" s="138"/>
      <c r="JI1160" s="138"/>
      <c r="JJ1160" s="138"/>
      <c r="JK1160" s="138"/>
      <c r="JL1160" s="138"/>
      <c r="JM1160" s="138"/>
      <c r="JN1160" s="139"/>
      <c r="JO1160" s="139"/>
      <c r="JP1160" s="139"/>
      <c r="JQ1160" s="139"/>
      <c r="JR1160" s="139"/>
      <c r="JS1160" s="139"/>
      <c r="JT1160" s="139"/>
      <c r="JU1160" s="139"/>
      <c r="JV1160" s="139"/>
      <c r="JW1160" s="139"/>
      <c r="JX1160" s="139"/>
      <c r="JY1160" s="139"/>
      <c r="JZ1160" s="139"/>
      <c r="KA1160" s="139"/>
      <c r="KB1160" s="139"/>
      <c r="KC1160" s="139"/>
      <c r="KD1160" s="139"/>
      <c r="KE1160" s="139"/>
      <c r="KF1160" s="139"/>
      <c r="KG1160" s="139"/>
      <c r="KH1160" s="139"/>
      <c r="KI1160" s="139"/>
      <c r="KJ1160" s="139"/>
      <c r="KK1160" s="139"/>
      <c r="KL1160" s="139"/>
      <c r="KM1160" s="139"/>
      <c r="KN1160" s="139"/>
      <c r="KO1160" s="139"/>
      <c r="KP1160" s="139"/>
      <c r="KQ1160" s="22"/>
      <c r="KR1160" s="23"/>
      <c r="KS1160" s="19"/>
      <c r="KT1160" s="19"/>
      <c r="KU1160" s="19"/>
      <c r="KV1160" s="19"/>
      <c r="KW1160" s="19"/>
      <c r="KX1160" s="19"/>
      <c r="KY1160" s="19"/>
      <c r="KZ1160" s="19"/>
      <c r="LA1160" s="19"/>
      <c r="LB1160" s="19"/>
      <c r="LC1160" s="19"/>
      <c r="LD1160" s="19"/>
      <c r="LE1160" s="19"/>
      <c r="LF1160" s="19"/>
      <c r="LG1160" s="19"/>
      <c r="LH1160" s="19"/>
      <c r="LI1160" s="19"/>
      <c r="LJ1160" s="19"/>
      <c r="LK1160" s="19"/>
      <c r="LL1160" s="19"/>
      <c r="LM1160" s="19"/>
      <c r="LN1160" s="19"/>
      <c r="LO1160" s="19"/>
      <c r="LP1160" s="19"/>
      <c r="LQ1160" s="19"/>
      <c r="LR1160" s="19"/>
      <c r="LS1160" s="19"/>
      <c r="LT1160" s="19"/>
      <c r="LU1160" s="19"/>
      <c r="LV1160" s="19"/>
      <c r="LW1160" s="19"/>
      <c r="LX1160" s="19"/>
      <c r="LY1160" s="19"/>
      <c r="LZ1160" s="19"/>
      <c r="MA1160" s="19"/>
      <c r="MB1160" s="19"/>
      <c r="MC1160" s="19"/>
      <c r="MD1160" s="19"/>
      <c r="ME1160" s="19"/>
      <c r="MF1160" s="19"/>
      <c r="MG1160" s="19"/>
      <c r="MH1160" s="19"/>
      <c r="MI1160" s="19"/>
      <c r="MJ1160" s="19"/>
      <c r="MK1160" s="19"/>
      <c r="ML1160" s="19"/>
      <c r="MM1160" s="19"/>
      <c r="MN1160" s="19"/>
      <c r="MO1160" s="19"/>
      <c r="MP1160" s="19"/>
      <c r="MQ1160" s="19"/>
      <c r="MR1160" s="19"/>
      <c r="MS1160" s="19"/>
      <c r="MT1160" s="19"/>
      <c r="MU1160" s="19"/>
      <c r="MV1160" s="19"/>
      <c r="MW1160" s="19"/>
      <c r="MX1160" s="19"/>
      <c r="MY1160" s="19"/>
      <c r="MZ1160" s="19"/>
      <c r="NA1160" s="19"/>
      <c r="NB1160" s="19"/>
      <c r="NC1160" s="19"/>
      <c r="ND1160" s="19"/>
      <c r="NE1160" s="19"/>
      <c r="NF1160" s="19"/>
      <c r="NG1160" s="19"/>
      <c r="NH1160" s="19"/>
      <c r="NI1160" s="19"/>
      <c r="NJ1160" s="19"/>
      <c r="NK1160" s="19"/>
      <c r="NL1160" s="19"/>
      <c r="NM1160" s="19"/>
      <c r="NN1160" s="19"/>
      <c r="NO1160" s="19"/>
      <c r="NP1160" s="19"/>
      <c r="NQ1160" s="19"/>
      <c r="NR1160" s="19"/>
      <c r="NS1160" s="19"/>
      <c r="NT1160" s="19"/>
      <c r="NU1160" s="19"/>
      <c r="NV1160" s="19"/>
      <c r="NW1160" s="19"/>
      <c r="NX1160" s="19"/>
      <c r="NY1160" s="19"/>
      <c r="NZ1160" s="19"/>
      <c r="OA1160" s="19"/>
      <c r="OB1160" s="19"/>
      <c r="OC1160" s="19"/>
      <c r="OD1160" s="19"/>
      <c r="OE1160" s="19"/>
      <c r="OF1160" s="19"/>
      <c r="OG1160" s="19"/>
      <c r="OH1160" s="19"/>
      <c r="OI1160" s="19"/>
      <c r="OJ1160" s="19"/>
      <c r="OK1160" s="19"/>
      <c r="OL1160" s="19"/>
      <c r="OM1160" s="19"/>
      <c r="ON1160" s="19"/>
      <c r="OO1160" s="19"/>
      <c r="OP1160" s="19"/>
      <c r="OQ1160" s="19"/>
      <c r="OR1160" s="19"/>
      <c r="OS1160" s="19"/>
      <c r="OT1160" s="19"/>
      <c r="OU1160" s="19"/>
      <c r="OV1160" s="19"/>
      <c r="OW1160" s="19"/>
      <c r="OX1160" s="19"/>
      <c r="OY1160" s="19"/>
      <c r="OZ1160" s="19"/>
      <c r="PA1160" s="19"/>
      <c r="PB1160" s="19"/>
      <c r="PC1160" s="19"/>
      <c r="PD1160" s="19"/>
      <c r="PE1160" s="19"/>
      <c r="PF1160" s="19"/>
      <c r="PG1160" s="19"/>
      <c r="PH1160" s="19"/>
      <c r="PI1160" s="19"/>
      <c r="PJ1160" s="19"/>
      <c r="PK1160" s="19"/>
      <c r="PL1160" s="19"/>
      <c r="PM1160" s="19"/>
      <c r="PN1160" s="19"/>
      <c r="PO1160" s="19"/>
      <c r="PP1160" s="19"/>
      <c r="PQ1160" s="19"/>
      <c r="PR1160" s="19"/>
      <c r="PS1160" s="19"/>
      <c r="PT1160" s="19"/>
      <c r="PU1160" s="19"/>
      <c r="PV1160" s="19"/>
      <c r="PW1160" s="19"/>
      <c r="PX1160" s="19"/>
      <c r="PY1160" s="19"/>
      <c r="PZ1160" s="19"/>
      <c r="QA1160" s="19"/>
      <c r="QB1160" s="19"/>
      <c r="QC1160" s="19"/>
      <c r="QD1160" s="19"/>
      <c r="QE1160" s="19"/>
      <c r="QF1160" s="19"/>
      <c r="QG1160" s="19"/>
      <c r="QH1160" s="19"/>
      <c r="QI1160" s="19"/>
      <c r="QJ1160" s="19"/>
      <c r="QK1160" s="19"/>
      <c r="QL1160" s="19"/>
      <c r="QM1160" s="19"/>
      <c r="QN1160" s="19"/>
      <c r="QO1160" s="19"/>
      <c r="QP1160" s="19"/>
      <c r="QQ1160" s="19"/>
      <c r="QR1160" s="19"/>
      <c r="QS1160" s="19"/>
      <c r="QT1160" s="19"/>
      <c r="QU1160" s="19"/>
      <c r="QV1160" s="19"/>
      <c r="QW1160" s="19"/>
      <c r="QX1160" s="19"/>
      <c r="QY1160" s="19"/>
      <c r="QZ1160" s="19"/>
      <c r="RA1160" s="19"/>
      <c r="RB1160" s="19"/>
      <c r="RC1160" s="19"/>
      <c r="RD1160" s="19"/>
      <c r="RE1160" s="19"/>
      <c r="RF1160" s="19"/>
      <c r="RG1160" s="19"/>
      <c r="RH1160" s="19"/>
      <c r="RI1160" s="19"/>
      <c r="RJ1160" s="19"/>
      <c r="RK1160" s="19"/>
      <c r="RL1160" s="19"/>
      <c r="RM1160" s="19"/>
      <c r="RN1160" s="19"/>
      <c r="RO1160" s="19"/>
      <c r="RP1160" s="19"/>
      <c r="RQ1160" s="19"/>
      <c r="RR1160" s="19"/>
      <c r="RS1160" s="19"/>
      <c r="RT1160" s="19"/>
      <c r="RU1160" s="19"/>
      <c r="RV1160" s="19"/>
      <c r="RW1160" s="19"/>
      <c r="RX1160" s="19"/>
      <c r="RY1160" s="19"/>
      <c r="RZ1160" s="19"/>
      <c r="SA1160" s="19"/>
      <c r="SB1160" s="19"/>
      <c r="SC1160" s="19"/>
      <c r="SD1160" s="19"/>
      <c r="SE1160" s="19"/>
      <c r="SF1160" s="19"/>
      <c r="SG1160" s="19"/>
      <c r="SH1160" s="19"/>
      <c r="SI1160" s="19"/>
      <c r="SJ1160" s="19"/>
      <c r="SK1160" s="19"/>
      <c r="SL1160" s="19"/>
      <c r="SM1160" s="19"/>
      <c r="SN1160" s="19"/>
      <c r="SO1160" s="19"/>
      <c r="SP1160" s="19"/>
      <c r="SQ1160" s="19"/>
      <c r="SR1160" s="19"/>
      <c r="SS1160" s="19"/>
      <c r="ST1160" s="19"/>
      <c r="SU1160" s="19"/>
      <c r="SV1160" s="19"/>
      <c r="SW1160" s="19"/>
      <c r="SX1160" s="19"/>
      <c r="SY1160" s="19"/>
      <c r="SZ1160" s="19"/>
      <c r="TA1160" s="19"/>
      <c r="TB1160" s="19"/>
      <c r="TC1160" s="19"/>
      <c r="TD1160" s="19"/>
      <c r="TE1160" s="19"/>
      <c r="TF1160" s="19"/>
      <c r="TG1160" s="19"/>
      <c r="TH1160" s="19"/>
      <c r="TI1160" s="19"/>
      <c r="TJ1160" s="19"/>
      <c r="TK1160" s="19"/>
      <c r="TL1160" s="19"/>
      <c r="TM1160" s="19"/>
      <c r="TN1160" s="19"/>
      <c r="TO1160" s="19"/>
      <c r="TP1160" s="19"/>
      <c r="TQ1160" s="19"/>
      <c r="TR1160" s="19"/>
      <c r="TS1160" s="19"/>
      <c r="TT1160" s="19"/>
      <c r="TU1160" s="19"/>
      <c r="TV1160" s="19"/>
      <c r="TW1160" s="19"/>
      <c r="TX1160" s="19"/>
      <c r="TY1160" s="19"/>
      <c r="TZ1160" s="19"/>
      <c r="UA1160" s="19"/>
      <c r="UB1160" s="19"/>
      <c r="UC1160" s="19"/>
      <c r="UD1160" s="19"/>
      <c r="UE1160" s="19"/>
      <c r="UF1160" s="19"/>
      <c r="UG1160" s="19"/>
      <c r="UH1160" s="19"/>
      <c r="UI1160" s="19"/>
      <c r="UJ1160" s="19"/>
      <c r="UK1160" s="19"/>
      <c r="UL1160" s="19"/>
      <c r="UM1160" s="19"/>
      <c r="UN1160" s="19"/>
      <c r="UO1160" s="19"/>
      <c r="UP1160" s="19"/>
      <c r="UQ1160" s="19"/>
      <c r="UR1160" s="19"/>
      <c r="US1160" s="19"/>
      <c r="UT1160" s="19"/>
      <c r="UU1160" s="19"/>
      <c r="UV1160" s="19"/>
      <c r="UW1160" s="19"/>
      <c r="UX1160" s="19"/>
      <c r="UY1160" s="19"/>
      <c r="UZ1160" s="19"/>
      <c r="VA1160" s="19"/>
      <c r="VB1160" s="19"/>
      <c r="VC1160" s="19"/>
      <c r="VD1160" s="19"/>
      <c r="VE1160" s="19"/>
      <c r="VF1160" s="19"/>
      <c r="VG1160" s="19"/>
      <c r="VH1160" s="19"/>
      <c r="VI1160" s="19"/>
      <c r="VJ1160" s="19"/>
      <c r="VK1160" s="19"/>
      <c r="VL1160" s="19"/>
      <c r="VM1160" s="19"/>
      <c r="VN1160" s="19"/>
      <c r="VO1160" s="19"/>
      <c r="VP1160" s="19"/>
      <c r="VQ1160" s="19"/>
      <c r="VR1160" s="19"/>
      <c r="VS1160" s="19"/>
      <c r="VT1160" s="19"/>
      <c r="VU1160" s="19"/>
      <c r="VV1160" s="19"/>
      <c r="VW1160" s="19"/>
      <c r="VX1160" s="19"/>
      <c r="VY1160" s="19"/>
      <c r="VZ1160" s="19"/>
      <c r="WA1160" s="19"/>
      <c r="WB1160" s="19"/>
      <c r="WC1160" s="19"/>
      <c r="WD1160" s="19"/>
      <c r="WE1160" s="19"/>
      <c r="WF1160" s="19"/>
      <c r="WG1160" s="19"/>
      <c r="WH1160" s="19"/>
      <c r="WI1160" s="19"/>
      <c r="WJ1160" s="19"/>
      <c r="WK1160" s="19"/>
      <c r="WL1160" s="19"/>
      <c r="WM1160" s="19"/>
      <c r="WN1160" s="19"/>
      <c r="WO1160" s="19"/>
      <c r="WP1160" s="19"/>
      <c r="WQ1160" s="19"/>
      <c r="WR1160" s="19"/>
      <c r="WS1160" s="19"/>
      <c r="WT1160" s="19"/>
      <c r="WU1160" s="19"/>
      <c r="WV1160" s="19"/>
    </row>
    <row r="1161" spans="1:620" s="20" customFormat="1" ht="47.25" customHeight="1" x14ac:dyDescent="0.2">
      <c r="A1161" s="43" t="s">
        <v>1500</v>
      </c>
      <c r="B1161" s="44"/>
      <c r="C1161" s="44"/>
      <c r="D1161" s="44"/>
      <c r="E1161" s="45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60" t="s">
        <v>417</v>
      </c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 t="s">
        <v>77</v>
      </c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/>
      <c r="AV1161" s="60"/>
      <c r="AW1161" s="60"/>
      <c r="AX1161" s="60"/>
      <c r="AY1161" s="84" t="s">
        <v>78</v>
      </c>
      <c r="AZ1161" s="84"/>
      <c r="BA1161" s="84"/>
      <c r="BB1161" s="84"/>
      <c r="BC1161" s="84"/>
      <c r="BD1161" s="84"/>
      <c r="BE1161" s="62" t="s">
        <v>79</v>
      </c>
      <c r="BF1161" s="62"/>
      <c r="BG1161" s="62"/>
      <c r="BH1161" s="62"/>
      <c r="BI1161" s="62"/>
      <c r="BJ1161" s="62"/>
      <c r="BK1161" s="62"/>
      <c r="BL1161" s="62"/>
      <c r="BM1161" s="62"/>
      <c r="BN1161" s="62">
        <v>1</v>
      </c>
      <c r="BO1161" s="62"/>
      <c r="BP1161" s="62"/>
      <c r="BQ1161" s="62"/>
      <c r="BR1161" s="62"/>
      <c r="BS1161" s="62"/>
      <c r="BT1161" s="62"/>
      <c r="BU1161" s="62"/>
      <c r="BV1161" s="62"/>
      <c r="BW1161" s="62"/>
      <c r="BX1161" s="62"/>
      <c r="BY1161" s="80">
        <v>71701000</v>
      </c>
      <c r="BZ1161" s="76"/>
      <c r="CA1161" s="76"/>
      <c r="CB1161" s="76"/>
      <c r="CC1161" s="76"/>
      <c r="CD1161" s="76"/>
      <c r="CE1161" s="62" t="s">
        <v>80</v>
      </c>
      <c r="CF1161" s="62"/>
      <c r="CG1161" s="62"/>
      <c r="CH1161" s="62"/>
      <c r="CI1161" s="62"/>
      <c r="CJ1161" s="62"/>
      <c r="CK1161" s="62"/>
      <c r="CL1161" s="62"/>
      <c r="CM1161" s="62"/>
      <c r="CN1161" s="61">
        <v>600000</v>
      </c>
      <c r="CO1161" s="61"/>
      <c r="CP1161" s="61"/>
      <c r="CQ1161" s="61"/>
      <c r="CR1161" s="61"/>
      <c r="CS1161" s="61"/>
      <c r="CT1161" s="61"/>
      <c r="CU1161" s="61"/>
      <c r="CV1161" s="61"/>
      <c r="CW1161" s="61"/>
      <c r="CX1161" s="61"/>
      <c r="CY1161" s="61"/>
      <c r="CZ1161" s="61"/>
      <c r="DA1161" s="61"/>
      <c r="DB1161" s="59" t="s">
        <v>640</v>
      </c>
      <c r="DC1161" s="59"/>
      <c r="DD1161" s="59"/>
      <c r="DE1161" s="59"/>
      <c r="DF1161" s="59"/>
      <c r="DG1161" s="59"/>
      <c r="DH1161" s="59"/>
      <c r="DI1161" s="59"/>
      <c r="DJ1161" s="59"/>
      <c r="DK1161" s="59"/>
      <c r="DL1161" s="59"/>
      <c r="DM1161" s="59"/>
      <c r="DN1161" s="59"/>
      <c r="DO1161" s="59" t="s">
        <v>650</v>
      </c>
      <c r="DP1161" s="59"/>
      <c r="DQ1161" s="59"/>
      <c r="DR1161" s="59"/>
      <c r="DS1161" s="59"/>
      <c r="DT1161" s="59"/>
      <c r="DU1161" s="59"/>
      <c r="DV1161" s="59"/>
      <c r="DW1161" s="59"/>
      <c r="DX1161" s="59"/>
      <c r="DY1161" s="59"/>
      <c r="DZ1161" s="62" t="s">
        <v>86</v>
      </c>
      <c r="EA1161" s="62"/>
      <c r="EB1161" s="62"/>
      <c r="EC1161" s="62"/>
      <c r="ED1161" s="62"/>
      <c r="EE1161" s="62"/>
      <c r="EF1161" s="62"/>
      <c r="EG1161" s="62"/>
      <c r="EH1161" s="62"/>
      <c r="EI1161" s="62"/>
      <c r="EJ1161" s="62"/>
      <c r="EK1161" s="62"/>
      <c r="EL1161" s="62" t="s">
        <v>84</v>
      </c>
      <c r="EM1161" s="62"/>
      <c r="EN1161" s="62"/>
      <c r="EO1161" s="62"/>
      <c r="EP1161" s="62"/>
      <c r="EQ1161" s="62"/>
      <c r="ER1161" s="62"/>
      <c r="ES1161" s="62"/>
      <c r="ET1161" s="62"/>
      <c r="EU1161" s="62"/>
      <c r="EV1161" s="62"/>
      <c r="EW1161" s="62"/>
      <c r="EX1161" s="62"/>
      <c r="EY1161" s="143"/>
      <c r="EZ1161" s="143"/>
      <c r="FA1161" s="143"/>
      <c r="FB1161" s="143"/>
      <c r="FC1161" s="143"/>
      <c r="FD1161" s="143"/>
      <c r="FE1161" s="143"/>
      <c r="FF1161" s="143"/>
      <c r="FG1161" s="143"/>
      <c r="FH1161" s="143"/>
      <c r="FI1161" s="143"/>
      <c r="FJ1161" s="143"/>
      <c r="FK1161" s="143"/>
      <c r="FL1161" s="141"/>
      <c r="FM1161" s="141"/>
      <c r="FN1161" s="141"/>
      <c r="FO1161" s="141"/>
      <c r="FP1161" s="141"/>
      <c r="FQ1161" s="141"/>
      <c r="FR1161" s="141"/>
      <c r="FS1161" s="141"/>
      <c r="FT1161" s="141"/>
      <c r="FU1161" s="141"/>
      <c r="FV1161" s="141"/>
      <c r="FW1161" s="141"/>
      <c r="FX1161" s="141"/>
      <c r="FY1161" s="141"/>
      <c r="FZ1161" s="141"/>
      <c r="GA1161" s="141"/>
      <c r="GB1161" s="141"/>
      <c r="GC1161" s="141"/>
      <c r="GD1161" s="141"/>
      <c r="GE1161" s="141"/>
      <c r="GF1161" s="141"/>
      <c r="GG1161" s="141"/>
      <c r="GH1161" s="141"/>
      <c r="GI1161" s="141"/>
      <c r="GJ1161" s="141"/>
      <c r="GK1161" s="141"/>
      <c r="GL1161" s="141"/>
      <c r="GM1161" s="140"/>
      <c r="GN1161" s="140"/>
      <c r="GO1161" s="140"/>
      <c r="GP1161" s="140"/>
      <c r="GQ1161" s="140"/>
      <c r="GR1161" s="140"/>
      <c r="GS1161" s="141"/>
      <c r="GT1161" s="141"/>
      <c r="GU1161" s="141"/>
      <c r="GV1161" s="141"/>
      <c r="GW1161" s="141"/>
      <c r="GX1161" s="141"/>
      <c r="GY1161" s="141"/>
      <c r="GZ1161" s="141"/>
      <c r="HA1161" s="141"/>
      <c r="HB1161" s="142"/>
      <c r="HC1161" s="142"/>
      <c r="HD1161" s="142"/>
      <c r="HE1161" s="142"/>
      <c r="HF1161" s="142"/>
      <c r="HG1161" s="142"/>
      <c r="HH1161" s="142"/>
      <c r="HI1161" s="142"/>
      <c r="HJ1161" s="142"/>
      <c r="HK1161" s="142"/>
      <c r="HL1161" s="142"/>
      <c r="HM1161" s="143"/>
      <c r="HN1161" s="143"/>
      <c r="HO1161" s="143"/>
      <c r="HP1161" s="143"/>
      <c r="HQ1161" s="143"/>
      <c r="HR1161" s="143"/>
      <c r="HS1161" s="141"/>
      <c r="HT1161" s="141"/>
      <c r="HU1161" s="141"/>
      <c r="HV1161" s="141"/>
      <c r="HW1161" s="141"/>
      <c r="HX1161" s="141"/>
      <c r="HY1161" s="141"/>
      <c r="HZ1161" s="141"/>
      <c r="IA1161" s="141"/>
      <c r="IB1161" s="144"/>
      <c r="IC1161" s="144"/>
      <c r="ID1161" s="144"/>
      <c r="IE1161" s="144"/>
      <c r="IF1161" s="144"/>
      <c r="IG1161" s="144"/>
      <c r="IH1161" s="144"/>
      <c r="II1161" s="144"/>
      <c r="IJ1161" s="144"/>
      <c r="IK1161" s="144"/>
      <c r="IL1161" s="144"/>
      <c r="IM1161" s="144"/>
      <c r="IN1161" s="144"/>
      <c r="IO1161" s="144"/>
      <c r="IP1161" s="138"/>
      <c r="IQ1161" s="138"/>
      <c r="IR1161" s="138"/>
      <c r="IS1161" s="138"/>
      <c r="IT1161" s="138"/>
      <c r="IU1161" s="138"/>
      <c r="IV1161" s="138"/>
      <c r="IW1161" s="138"/>
      <c r="IX1161" s="138"/>
      <c r="IY1161" s="138"/>
      <c r="IZ1161" s="138"/>
      <c r="JA1161" s="138"/>
      <c r="JB1161" s="138"/>
      <c r="JC1161" s="138"/>
      <c r="JD1161" s="138"/>
      <c r="JE1161" s="138"/>
      <c r="JF1161" s="138"/>
      <c r="JG1161" s="138"/>
      <c r="JH1161" s="138"/>
      <c r="JI1161" s="138"/>
      <c r="JJ1161" s="138"/>
      <c r="JK1161" s="138"/>
      <c r="JL1161" s="138"/>
      <c r="JM1161" s="138"/>
      <c r="JN1161" s="139"/>
      <c r="JO1161" s="139"/>
      <c r="JP1161" s="139"/>
      <c r="JQ1161" s="139"/>
      <c r="JR1161" s="139"/>
      <c r="JS1161" s="139"/>
      <c r="JT1161" s="139"/>
      <c r="JU1161" s="139"/>
      <c r="JV1161" s="139"/>
      <c r="JW1161" s="139"/>
      <c r="JX1161" s="139"/>
      <c r="JY1161" s="139"/>
      <c r="JZ1161" s="139"/>
      <c r="KA1161" s="139"/>
      <c r="KB1161" s="139"/>
      <c r="KC1161" s="139"/>
      <c r="KD1161" s="139"/>
      <c r="KE1161" s="139"/>
      <c r="KF1161" s="139"/>
      <c r="KG1161" s="139"/>
      <c r="KH1161" s="139"/>
      <c r="KI1161" s="139"/>
      <c r="KJ1161" s="139"/>
      <c r="KK1161" s="139"/>
      <c r="KL1161" s="139"/>
      <c r="KM1161" s="139"/>
      <c r="KN1161" s="139"/>
      <c r="KO1161" s="139"/>
      <c r="KP1161" s="139"/>
      <c r="KQ1161" s="22"/>
      <c r="KR1161" s="23"/>
      <c r="KS1161" s="19"/>
      <c r="KT1161" s="19"/>
      <c r="KU1161" s="19"/>
      <c r="KV1161" s="19"/>
      <c r="KW1161" s="19"/>
      <c r="KX1161" s="19"/>
      <c r="KY1161" s="19"/>
      <c r="KZ1161" s="19"/>
      <c r="LA1161" s="19"/>
      <c r="LB1161" s="19"/>
      <c r="LC1161" s="19"/>
      <c r="LD1161" s="19"/>
      <c r="LE1161" s="19"/>
      <c r="LF1161" s="19"/>
      <c r="LG1161" s="19"/>
      <c r="LH1161" s="19"/>
      <c r="LI1161" s="19"/>
      <c r="LJ1161" s="19"/>
      <c r="LK1161" s="19"/>
      <c r="LL1161" s="19"/>
      <c r="LM1161" s="19"/>
      <c r="LN1161" s="19"/>
      <c r="LO1161" s="19"/>
      <c r="LP1161" s="19"/>
      <c r="LQ1161" s="19"/>
      <c r="LR1161" s="19"/>
      <c r="LS1161" s="19"/>
      <c r="LT1161" s="19"/>
      <c r="LU1161" s="19"/>
      <c r="LV1161" s="19"/>
      <c r="LW1161" s="19"/>
      <c r="LX1161" s="19"/>
      <c r="LY1161" s="19"/>
      <c r="LZ1161" s="19"/>
      <c r="MA1161" s="19"/>
      <c r="MB1161" s="19"/>
      <c r="MC1161" s="19"/>
      <c r="MD1161" s="19"/>
      <c r="ME1161" s="19"/>
      <c r="MF1161" s="19"/>
      <c r="MG1161" s="19"/>
      <c r="MH1161" s="19"/>
      <c r="MI1161" s="19"/>
      <c r="MJ1161" s="19"/>
      <c r="MK1161" s="19"/>
      <c r="ML1161" s="19"/>
      <c r="MM1161" s="19"/>
      <c r="MN1161" s="19"/>
      <c r="MO1161" s="19"/>
      <c r="MP1161" s="19"/>
      <c r="MQ1161" s="19"/>
      <c r="MR1161" s="19"/>
      <c r="MS1161" s="19"/>
      <c r="MT1161" s="19"/>
      <c r="MU1161" s="19"/>
      <c r="MV1161" s="19"/>
      <c r="MW1161" s="19"/>
      <c r="MX1161" s="19"/>
      <c r="MY1161" s="19"/>
      <c r="MZ1161" s="19"/>
      <c r="NA1161" s="19"/>
      <c r="NB1161" s="19"/>
      <c r="NC1161" s="19"/>
      <c r="ND1161" s="19"/>
      <c r="NE1161" s="19"/>
      <c r="NF1161" s="19"/>
      <c r="NG1161" s="19"/>
      <c r="NH1161" s="19"/>
      <c r="NI1161" s="19"/>
      <c r="NJ1161" s="19"/>
      <c r="NK1161" s="19"/>
      <c r="NL1161" s="19"/>
      <c r="NM1161" s="19"/>
      <c r="NN1161" s="19"/>
      <c r="NO1161" s="19"/>
      <c r="NP1161" s="19"/>
      <c r="NQ1161" s="19"/>
      <c r="NR1161" s="19"/>
      <c r="NS1161" s="19"/>
      <c r="NT1161" s="19"/>
      <c r="NU1161" s="19"/>
      <c r="NV1161" s="19"/>
      <c r="NW1161" s="19"/>
      <c r="NX1161" s="19"/>
      <c r="NY1161" s="19"/>
      <c r="NZ1161" s="19"/>
      <c r="OA1161" s="19"/>
      <c r="OB1161" s="19"/>
      <c r="OC1161" s="19"/>
      <c r="OD1161" s="19"/>
      <c r="OE1161" s="19"/>
      <c r="OF1161" s="19"/>
      <c r="OG1161" s="19"/>
      <c r="OH1161" s="19"/>
      <c r="OI1161" s="19"/>
      <c r="OJ1161" s="19"/>
      <c r="OK1161" s="19"/>
      <c r="OL1161" s="19"/>
      <c r="OM1161" s="19"/>
      <c r="ON1161" s="19"/>
      <c r="OO1161" s="19"/>
      <c r="OP1161" s="19"/>
      <c r="OQ1161" s="19"/>
      <c r="OR1161" s="19"/>
      <c r="OS1161" s="19"/>
      <c r="OT1161" s="19"/>
      <c r="OU1161" s="19"/>
      <c r="OV1161" s="19"/>
      <c r="OW1161" s="19"/>
      <c r="OX1161" s="19"/>
      <c r="OY1161" s="19"/>
      <c r="OZ1161" s="19"/>
      <c r="PA1161" s="19"/>
      <c r="PB1161" s="19"/>
      <c r="PC1161" s="19"/>
      <c r="PD1161" s="19"/>
      <c r="PE1161" s="19"/>
      <c r="PF1161" s="19"/>
      <c r="PG1161" s="19"/>
      <c r="PH1161" s="19"/>
      <c r="PI1161" s="19"/>
      <c r="PJ1161" s="19"/>
      <c r="PK1161" s="19"/>
      <c r="PL1161" s="19"/>
      <c r="PM1161" s="19"/>
      <c r="PN1161" s="19"/>
      <c r="PO1161" s="19"/>
      <c r="PP1161" s="19"/>
      <c r="PQ1161" s="19"/>
      <c r="PR1161" s="19"/>
      <c r="PS1161" s="19"/>
      <c r="PT1161" s="19"/>
      <c r="PU1161" s="19"/>
      <c r="PV1161" s="19"/>
      <c r="PW1161" s="19"/>
      <c r="PX1161" s="19"/>
      <c r="PY1161" s="19"/>
      <c r="PZ1161" s="19"/>
      <c r="QA1161" s="19"/>
      <c r="QB1161" s="19"/>
      <c r="QC1161" s="19"/>
      <c r="QD1161" s="19"/>
      <c r="QE1161" s="19"/>
      <c r="QF1161" s="19"/>
      <c r="QG1161" s="19"/>
      <c r="QH1161" s="19"/>
      <c r="QI1161" s="19"/>
      <c r="QJ1161" s="19"/>
      <c r="QK1161" s="19"/>
      <c r="QL1161" s="19"/>
      <c r="QM1161" s="19"/>
      <c r="QN1161" s="19"/>
      <c r="QO1161" s="19"/>
      <c r="QP1161" s="19"/>
      <c r="QQ1161" s="19"/>
      <c r="QR1161" s="19"/>
      <c r="QS1161" s="19"/>
      <c r="QT1161" s="19"/>
      <c r="QU1161" s="19"/>
      <c r="QV1161" s="19"/>
      <c r="QW1161" s="19"/>
      <c r="QX1161" s="19"/>
      <c r="QY1161" s="19"/>
      <c r="QZ1161" s="19"/>
      <c r="RA1161" s="19"/>
      <c r="RB1161" s="19"/>
      <c r="RC1161" s="19"/>
      <c r="RD1161" s="19"/>
      <c r="RE1161" s="19"/>
      <c r="RF1161" s="19"/>
      <c r="RG1161" s="19"/>
      <c r="RH1161" s="19"/>
      <c r="RI1161" s="19"/>
      <c r="RJ1161" s="19"/>
      <c r="RK1161" s="19"/>
      <c r="RL1161" s="19"/>
      <c r="RM1161" s="19"/>
      <c r="RN1161" s="19"/>
      <c r="RO1161" s="19"/>
      <c r="RP1161" s="19"/>
      <c r="RQ1161" s="19"/>
      <c r="RR1161" s="19"/>
      <c r="RS1161" s="19"/>
      <c r="RT1161" s="19"/>
      <c r="RU1161" s="19"/>
      <c r="RV1161" s="19"/>
      <c r="RW1161" s="19"/>
      <c r="RX1161" s="19"/>
      <c r="RY1161" s="19"/>
      <c r="RZ1161" s="19"/>
      <c r="SA1161" s="19"/>
      <c r="SB1161" s="19"/>
      <c r="SC1161" s="19"/>
      <c r="SD1161" s="19"/>
      <c r="SE1161" s="19"/>
      <c r="SF1161" s="19"/>
      <c r="SG1161" s="19"/>
      <c r="SH1161" s="19"/>
      <c r="SI1161" s="19"/>
      <c r="SJ1161" s="19"/>
      <c r="SK1161" s="19"/>
      <c r="SL1161" s="19"/>
      <c r="SM1161" s="19"/>
      <c r="SN1161" s="19"/>
      <c r="SO1161" s="19"/>
      <c r="SP1161" s="19"/>
      <c r="SQ1161" s="19"/>
      <c r="SR1161" s="19"/>
      <c r="SS1161" s="19"/>
      <c r="ST1161" s="19"/>
      <c r="SU1161" s="19"/>
      <c r="SV1161" s="19"/>
      <c r="SW1161" s="19"/>
      <c r="SX1161" s="19"/>
      <c r="SY1161" s="19"/>
      <c r="SZ1161" s="19"/>
      <c r="TA1161" s="19"/>
      <c r="TB1161" s="19"/>
      <c r="TC1161" s="19"/>
      <c r="TD1161" s="19"/>
      <c r="TE1161" s="19"/>
      <c r="TF1161" s="19"/>
      <c r="TG1161" s="19"/>
      <c r="TH1161" s="19"/>
      <c r="TI1161" s="19"/>
      <c r="TJ1161" s="19"/>
      <c r="TK1161" s="19"/>
      <c r="TL1161" s="19"/>
      <c r="TM1161" s="19"/>
      <c r="TN1161" s="19"/>
      <c r="TO1161" s="19"/>
      <c r="TP1161" s="19"/>
      <c r="TQ1161" s="19"/>
      <c r="TR1161" s="19"/>
      <c r="TS1161" s="19"/>
      <c r="TT1161" s="19"/>
      <c r="TU1161" s="19"/>
      <c r="TV1161" s="19"/>
      <c r="TW1161" s="19"/>
      <c r="TX1161" s="19"/>
      <c r="TY1161" s="19"/>
      <c r="TZ1161" s="19"/>
      <c r="UA1161" s="19"/>
      <c r="UB1161" s="19"/>
      <c r="UC1161" s="19"/>
      <c r="UD1161" s="19"/>
      <c r="UE1161" s="19"/>
      <c r="UF1161" s="19"/>
      <c r="UG1161" s="19"/>
      <c r="UH1161" s="19"/>
      <c r="UI1161" s="19"/>
      <c r="UJ1161" s="19"/>
      <c r="UK1161" s="19"/>
      <c r="UL1161" s="19"/>
      <c r="UM1161" s="19"/>
      <c r="UN1161" s="19"/>
      <c r="UO1161" s="19"/>
      <c r="UP1161" s="19"/>
      <c r="UQ1161" s="19"/>
      <c r="UR1161" s="19"/>
      <c r="US1161" s="19"/>
      <c r="UT1161" s="19"/>
      <c r="UU1161" s="19"/>
      <c r="UV1161" s="19"/>
      <c r="UW1161" s="19"/>
      <c r="UX1161" s="19"/>
      <c r="UY1161" s="19"/>
      <c r="UZ1161" s="19"/>
      <c r="VA1161" s="19"/>
      <c r="VB1161" s="19"/>
      <c r="VC1161" s="19"/>
      <c r="VD1161" s="19"/>
      <c r="VE1161" s="19"/>
      <c r="VF1161" s="19"/>
      <c r="VG1161" s="19"/>
      <c r="VH1161" s="19"/>
      <c r="VI1161" s="19"/>
      <c r="VJ1161" s="19"/>
      <c r="VK1161" s="19"/>
      <c r="VL1161" s="19"/>
      <c r="VM1161" s="19"/>
      <c r="VN1161" s="19"/>
      <c r="VO1161" s="19"/>
      <c r="VP1161" s="19"/>
      <c r="VQ1161" s="19"/>
      <c r="VR1161" s="19"/>
      <c r="VS1161" s="19"/>
      <c r="VT1161" s="19"/>
      <c r="VU1161" s="19"/>
      <c r="VV1161" s="19"/>
      <c r="VW1161" s="19"/>
      <c r="VX1161" s="19"/>
      <c r="VY1161" s="19"/>
      <c r="VZ1161" s="19"/>
      <c r="WA1161" s="19"/>
      <c r="WB1161" s="19"/>
      <c r="WC1161" s="19"/>
      <c r="WD1161" s="19"/>
      <c r="WE1161" s="19"/>
      <c r="WF1161" s="19"/>
      <c r="WG1161" s="19"/>
      <c r="WH1161" s="19"/>
      <c r="WI1161" s="19"/>
      <c r="WJ1161" s="19"/>
      <c r="WK1161" s="19"/>
      <c r="WL1161" s="19"/>
      <c r="WM1161" s="19"/>
      <c r="WN1161" s="19"/>
      <c r="WO1161" s="19"/>
      <c r="WP1161" s="19"/>
      <c r="WQ1161" s="19"/>
      <c r="WR1161" s="19"/>
      <c r="WS1161" s="19"/>
      <c r="WT1161" s="19"/>
      <c r="WU1161" s="19"/>
      <c r="WV1161" s="19"/>
    </row>
    <row r="1162" spans="1:620" s="20" customFormat="1" ht="47.25" customHeight="1" x14ac:dyDescent="0.2">
      <c r="A1162" s="43" t="s">
        <v>1501</v>
      </c>
      <c r="B1162" s="44"/>
      <c r="C1162" s="44"/>
      <c r="D1162" s="44"/>
      <c r="E1162" s="45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60" t="s">
        <v>335</v>
      </c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 t="s">
        <v>77</v>
      </c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/>
      <c r="AU1162" s="60"/>
      <c r="AV1162" s="60"/>
      <c r="AW1162" s="60"/>
      <c r="AX1162" s="60"/>
      <c r="AY1162" s="84" t="s">
        <v>88</v>
      </c>
      <c r="AZ1162" s="84"/>
      <c r="BA1162" s="84"/>
      <c r="BB1162" s="84"/>
      <c r="BC1162" s="84"/>
      <c r="BD1162" s="84"/>
      <c r="BE1162" s="62" t="s">
        <v>89</v>
      </c>
      <c r="BF1162" s="62"/>
      <c r="BG1162" s="62"/>
      <c r="BH1162" s="62"/>
      <c r="BI1162" s="62"/>
      <c r="BJ1162" s="62"/>
      <c r="BK1162" s="62"/>
      <c r="BL1162" s="62"/>
      <c r="BM1162" s="62"/>
      <c r="BN1162" s="62">
        <v>60</v>
      </c>
      <c r="BO1162" s="62"/>
      <c r="BP1162" s="62"/>
      <c r="BQ1162" s="62"/>
      <c r="BR1162" s="62"/>
      <c r="BS1162" s="62"/>
      <c r="BT1162" s="62"/>
      <c r="BU1162" s="62"/>
      <c r="BV1162" s="62"/>
      <c r="BW1162" s="62"/>
      <c r="BX1162" s="62"/>
      <c r="BY1162" s="80">
        <v>71701000</v>
      </c>
      <c r="BZ1162" s="76"/>
      <c r="CA1162" s="76"/>
      <c r="CB1162" s="76"/>
      <c r="CC1162" s="76"/>
      <c r="CD1162" s="76"/>
      <c r="CE1162" s="62" t="s">
        <v>80</v>
      </c>
      <c r="CF1162" s="62"/>
      <c r="CG1162" s="62"/>
      <c r="CH1162" s="62"/>
      <c r="CI1162" s="62"/>
      <c r="CJ1162" s="62"/>
      <c r="CK1162" s="62"/>
      <c r="CL1162" s="62"/>
      <c r="CM1162" s="62"/>
      <c r="CN1162" s="61">
        <f>6379200*1.05</f>
        <v>6698160</v>
      </c>
      <c r="CO1162" s="61"/>
      <c r="CP1162" s="61"/>
      <c r="CQ1162" s="61"/>
      <c r="CR1162" s="61"/>
      <c r="CS1162" s="61"/>
      <c r="CT1162" s="61"/>
      <c r="CU1162" s="61"/>
      <c r="CV1162" s="61"/>
      <c r="CW1162" s="61"/>
      <c r="CX1162" s="61"/>
      <c r="CY1162" s="61"/>
      <c r="CZ1162" s="61"/>
      <c r="DA1162" s="61"/>
      <c r="DB1162" s="59" t="s">
        <v>641</v>
      </c>
      <c r="DC1162" s="59"/>
      <c r="DD1162" s="59"/>
      <c r="DE1162" s="59"/>
      <c r="DF1162" s="59"/>
      <c r="DG1162" s="59"/>
      <c r="DH1162" s="59"/>
      <c r="DI1162" s="59"/>
      <c r="DJ1162" s="59"/>
      <c r="DK1162" s="59"/>
      <c r="DL1162" s="59"/>
      <c r="DM1162" s="59"/>
      <c r="DN1162" s="59"/>
      <c r="DO1162" s="59" t="s">
        <v>651</v>
      </c>
      <c r="DP1162" s="59"/>
      <c r="DQ1162" s="59"/>
      <c r="DR1162" s="59"/>
      <c r="DS1162" s="59"/>
      <c r="DT1162" s="59"/>
      <c r="DU1162" s="59"/>
      <c r="DV1162" s="59"/>
      <c r="DW1162" s="59"/>
      <c r="DX1162" s="59"/>
      <c r="DY1162" s="59"/>
      <c r="DZ1162" s="62" t="s">
        <v>102</v>
      </c>
      <c r="EA1162" s="62"/>
      <c r="EB1162" s="62"/>
      <c r="EC1162" s="62"/>
      <c r="ED1162" s="62"/>
      <c r="EE1162" s="62"/>
      <c r="EF1162" s="62"/>
      <c r="EG1162" s="62"/>
      <c r="EH1162" s="62"/>
      <c r="EI1162" s="62"/>
      <c r="EJ1162" s="62"/>
      <c r="EK1162" s="62"/>
      <c r="EL1162" s="62" t="s">
        <v>103</v>
      </c>
      <c r="EM1162" s="62"/>
      <c r="EN1162" s="62"/>
      <c r="EO1162" s="62"/>
      <c r="EP1162" s="62"/>
      <c r="EQ1162" s="62"/>
      <c r="ER1162" s="62"/>
      <c r="ES1162" s="62"/>
      <c r="ET1162" s="62"/>
      <c r="EU1162" s="62"/>
      <c r="EV1162" s="62"/>
      <c r="EW1162" s="62"/>
      <c r="EX1162" s="62"/>
      <c r="EY1162" s="143"/>
      <c r="EZ1162" s="143"/>
      <c r="FA1162" s="143"/>
      <c r="FB1162" s="143"/>
      <c r="FC1162" s="143"/>
      <c r="FD1162" s="143"/>
      <c r="FE1162" s="143"/>
      <c r="FF1162" s="143"/>
      <c r="FG1162" s="143"/>
      <c r="FH1162" s="143"/>
      <c r="FI1162" s="143"/>
      <c r="FJ1162" s="143"/>
      <c r="FK1162" s="143"/>
      <c r="FL1162" s="141"/>
      <c r="FM1162" s="141"/>
      <c r="FN1162" s="141"/>
      <c r="FO1162" s="141"/>
      <c r="FP1162" s="141"/>
      <c r="FQ1162" s="141"/>
      <c r="FR1162" s="141"/>
      <c r="FS1162" s="141"/>
      <c r="FT1162" s="141"/>
      <c r="FU1162" s="141"/>
      <c r="FV1162" s="141"/>
      <c r="FW1162" s="141"/>
      <c r="FX1162" s="141"/>
      <c r="FY1162" s="141"/>
      <c r="FZ1162" s="141"/>
      <c r="GA1162" s="141"/>
      <c r="GB1162" s="141"/>
      <c r="GC1162" s="141"/>
      <c r="GD1162" s="141"/>
      <c r="GE1162" s="141"/>
      <c r="GF1162" s="141"/>
      <c r="GG1162" s="141"/>
      <c r="GH1162" s="141"/>
      <c r="GI1162" s="141"/>
      <c r="GJ1162" s="141"/>
      <c r="GK1162" s="141"/>
      <c r="GL1162" s="141"/>
      <c r="GM1162" s="140"/>
      <c r="GN1162" s="140"/>
      <c r="GO1162" s="140"/>
      <c r="GP1162" s="140"/>
      <c r="GQ1162" s="140"/>
      <c r="GR1162" s="140"/>
      <c r="GS1162" s="141"/>
      <c r="GT1162" s="141"/>
      <c r="GU1162" s="141"/>
      <c r="GV1162" s="141"/>
      <c r="GW1162" s="141"/>
      <c r="GX1162" s="141"/>
      <c r="GY1162" s="141"/>
      <c r="GZ1162" s="141"/>
      <c r="HA1162" s="141"/>
      <c r="HB1162" s="142"/>
      <c r="HC1162" s="142"/>
      <c r="HD1162" s="142"/>
      <c r="HE1162" s="142"/>
      <c r="HF1162" s="142"/>
      <c r="HG1162" s="142"/>
      <c r="HH1162" s="142"/>
      <c r="HI1162" s="142"/>
      <c r="HJ1162" s="142"/>
      <c r="HK1162" s="142"/>
      <c r="HL1162" s="142"/>
      <c r="HM1162" s="143"/>
      <c r="HN1162" s="143"/>
      <c r="HO1162" s="143"/>
      <c r="HP1162" s="143"/>
      <c r="HQ1162" s="143"/>
      <c r="HR1162" s="143"/>
      <c r="HS1162" s="141"/>
      <c r="HT1162" s="141"/>
      <c r="HU1162" s="141"/>
      <c r="HV1162" s="141"/>
      <c r="HW1162" s="141"/>
      <c r="HX1162" s="141"/>
      <c r="HY1162" s="141"/>
      <c r="HZ1162" s="141"/>
      <c r="IA1162" s="141"/>
      <c r="IB1162" s="144"/>
      <c r="IC1162" s="144"/>
      <c r="ID1162" s="144"/>
      <c r="IE1162" s="144"/>
      <c r="IF1162" s="144"/>
      <c r="IG1162" s="144"/>
      <c r="IH1162" s="144"/>
      <c r="II1162" s="144"/>
      <c r="IJ1162" s="144"/>
      <c r="IK1162" s="144"/>
      <c r="IL1162" s="144"/>
      <c r="IM1162" s="144"/>
      <c r="IN1162" s="144"/>
      <c r="IO1162" s="144"/>
      <c r="IP1162" s="138"/>
      <c r="IQ1162" s="138"/>
      <c r="IR1162" s="138"/>
      <c r="IS1162" s="138"/>
      <c r="IT1162" s="138"/>
      <c r="IU1162" s="138"/>
      <c r="IV1162" s="138"/>
      <c r="IW1162" s="138"/>
      <c r="IX1162" s="138"/>
      <c r="IY1162" s="138"/>
      <c r="IZ1162" s="138"/>
      <c r="JA1162" s="138"/>
      <c r="JB1162" s="138"/>
      <c r="JC1162" s="138"/>
      <c r="JD1162" s="138"/>
      <c r="JE1162" s="138"/>
      <c r="JF1162" s="138"/>
      <c r="JG1162" s="138"/>
      <c r="JH1162" s="138"/>
      <c r="JI1162" s="138"/>
      <c r="JJ1162" s="138"/>
      <c r="JK1162" s="138"/>
      <c r="JL1162" s="138"/>
      <c r="JM1162" s="138"/>
      <c r="JN1162" s="139"/>
      <c r="JO1162" s="139"/>
      <c r="JP1162" s="139"/>
      <c r="JQ1162" s="139"/>
      <c r="JR1162" s="139"/>
      <c r="JS1162" s="139"/>
      <c r="JT1162" s="139"/>
      <c r="JU1162" s="139"/>
      <c r="JV1162" s="139"/>
      <c r="JW1162" s="139"/>
      <c r="JX1162" s="139"/>
      <c r="JY1162" s="139"/>
      <c r="JZ1162" s="139"/>
      <c r="KA1162" s="139"/>
      <c r="KB1162" s="139"/>
      <c r="KC1162" s="139"/>
      <c r="KD1162" s="139"/>
      <c r="KE1162" s="139"/>
      <c r="KF1162" s="139"/>
      <c r="KG1162" s="139"/>
      <c r="KH1162" s="139"/>
      <c r="KI1162" s="139"/>
      <c r="KJ1162" s="139"/>
      <c r="KK1162" s="139"/>
      <c r="KL1162" s="139"/>
      <c r="KM1162" s="139"/>
      <c r="KN1162" s="139"/>
      <c r="KO1162" s="139"/>
      <c r="KP1162" s="139"/>
      <c r="KQ1162" s="22"/>
      <c r="KR1162" s="23"/>
      <c r="KS1162" s="19"/>
      <c r="KT1162" s="19"/>
      <c r="KU1162" s="19"/>
      <c r="KV1162" s="19"/>
      <c r="KW1162" s="19"/>
      <c r="KX1162" s="19"/>
      <c r="KY1162" s="19"/>
      <c r="KZ1162" s="19"/>
      <c r="LA1162" s="19"/>
      <c r="LB1162" s="19"/>
      <c r="LC1162" s="19"/>
      <c r="LD1162" s="19"/>
      <c r="LE1162" s="19"/>
      <c r="LF1162" s="19"/>
      <c r="LG1162" s="19"/>
      <c r="LH1162" s="19"/>
      <c r="LI1162" s="19"/>
      <c r="LJ1162" s="19"/>
      <c r="LK1162" s="19"/>
      <c r="LL1162" s="19"/>
      <c r="LM1162" s="19"/>
      <c r="LN1162" s="19"/>
      <c r="LO1162" s="19"/>
      <c r="LP1162" s="19"/>
      <c r="LQ1162" s="19"/>
      <c r="LR1162" s="19"/>
      <c r="LS1162" s="19"/>
      <c r="LT1162" s="19"/>
      <c r="LU1162" s="19"/>
      <c r="LV1162" s="19"/>
      <c r="LW1162" s="19"/>
      <c r="LX1162" s="19"/>
      <c r="LY1162" s="19"/>
      <c r="LZ1162" s="19"/>
      <c r="MA1162" s="19"/>
      <c r="MB1162" s="19"/>
      <c r="MC1162" s="19"/>
      <c r="MD1162" s="19"/>
      <c r="ME1162" s="19"/>
      <c r="MF1162" s="19"/>
      <c r="MG1162" s="19"/>
      <c r="MH1162" s="19"/>
      <c r="MI1162" s="19"/>
      <c r="MJ1162" s="19"/>
      <c r="MK1162" s="19"/>
      <c r="ML1162" s="19"/>
      <c r="MM1162" s="19"/>
      <c r="MN1162" s="19"/>
      <c r="MO1162" s="19"/>
      <c r="MP1162" s="19"/>
      <c r="MQ1162" s="19"/>
      <c r="MR1162" s="19"/>
      <c r="MS1162" s="19"/>
      <c r="MT1162" s="19"/>
      <c r="MU1162" s="19"/>
      <c r="MV1162" s="19"/>
      <c r="MW1162" s="19"/>
      <c r="MX1162" s="19"/>
      <c r="MY1162" s="19"/>
      <c r="MZ1162" s="19"/>
      <c r="NA1162" s="19"/>
      <c r="NB1162" s="19"/>
      <c r="NC1162" s="19"/>
      <c r="ND1162" s="19"/>
      <c r="NE1162" s="19"/>
      <c r="NF1162" s="19"/>
      <c r="NG1162" s="19"/>
      <c r="NH1162" s="19"/>
      <c r="NI1162" s="19"/>
      <c r="NJ1162" s="19"/>
      <c r="NK1162" s="19"/>
      <c r="NL1162" s="19"/>
      <c r="NM1162" s="19"/>
      <c r="NN1162" s="19"/>
      <c r="NO1162" s="19"/>
      <c r="NP1162" s="19"/>
      <c r="NQ1162" s="19"/>
      <c r="NR1162" s="19"/>
      <c r="NS1162" s="19"/>
      <c r="NT1162" s="19"/>
      <c r="NU1162" s="19"/>
      <c r="NV1162" s="19"/>
      <c r="NW1162" s="19"/>
      <c r="NX1162" s="19"/>
      <c r="NY1162" s="19"/>
      <c r="NZ1162" s="19"/>
      <c r="OA1162" s="19"/>
      <c r="OB1162" s="19"/>
      <c r="OC1162" s="19"/>
      <c r="OD1162" s="19"/>
      <c r="OE1162" s="19"/>
      <c r="OF1162" s="19"/>
      <c r="OG1162" s="19"/>
      <c r="OH1162" s="19"/>
      <c r="OI1162" s="19"/>
      <c r="OJ1162" s="19"/>
      <c r="OK1162" s="19"/>
      <c r="OL1162" s="19"/>
      <c r="OM1162" s="19"/>
      <c r="ON1162" s="19"/>
      <c r="OO1162" s="19"/>
      <c r="OP1162" s="19"/>
      <c r="OQ1162" s="19"/>
      <c r="OR1162" s="19"/>
      <c r="OS1162" s="19"/>
      <c r="OT1162" s="19"/>
      <c r="OU1162" s="19"/>
      <c r="OV1162" s="19"/>
      <c r="OW1162" s="19"/>
      <c r="OX1162" s="19"/>
      <c r="OY1162" s="19"/>
      <c r="OZ1162" s="19"/>
      <c r="PA1162" s="19"/>
      <c r="PB1162" s="19"/>
      <c r="PC1162" s="19"/>
      <c r="PD1162" s="19"/>
      <c r="PE1162" s="19"/>
      <c r="PF1162" s="19"/>
      <c r="PG1162" s="19"/>
      <c r="PH1162" s="19"/>
      <c r="PI1162" s="19"/>
      <c r="PJ1162" s="19"/>
      <c r="PK1162" s="19"/>
      <c r="PL1162" s="19"/>
      <c r="PM1162" s="19"/>
      <c r="PN1162" s="19"/>
      <c r="PO1162" s="19"/>
      <c r="PP1162" s="19"/>
      <c r="PQ1162" s="19"/>
      <c r="PR1162" s="19"/>
      <c r="PS1162" s="19"/>
      <c r="PT1162" s="19"/>
      <c r="PU1162" s="19"/>
      <c r="PV1162" s="19"/>
      <c r="PW1162" s="19"/>
      <c r="PX1162" s="19"/>
      <c r="PY1162" s="19"/>
      <c r="PZ1162" s="19"/>
      <c r="QA1162" s="19"/>
      <c r="QB1162" s="19"/>
      <c r="QC1162" s="19"/>
      <c r="QD1162" s="19"/>
      <c r="QE1162" s="19"/>
      <c r="QF1162" s="19"/>
      <c r="QG1162" s="19"/>
      <c r="QH1162" s="19"/>
      <c r="QI1162" s="19"/>
      <c r="QJ1162" s="19"/>
      <c r="QK1162" s="19"/>
      <c r="QL1162" s="19"/>
      <c r="QM1162" s="19"/>
      <c r="QN1162" s="19"/>
      <c r="QO1162" s="19"/>
      <c r="QP1162" s="19"/>
      <c r="QQ1162" s="19"/>
      <c r="QR1162" s="19"/>
      <c r="QS1162" s="19"/>
      <c r="QT1162" s="19"/>
      <c r="QU1162" s="19"/>
      <c r="QV1162" s="19"/>
      <c r="QW1162" s="19"/>
      <c r="QX1162" s="19"/>
      <c r="QY1162" s="19"/>
      <c r="QZ1162" s="19"/>
      <c r="RA1162" s="19"/>
      <c r="RB1162" s="19"/>
      <c r="RC1162" s="19"/>
      <c r="RD1162" s="19"/>
      <c r="RE1162" s="19"/>
      <c r="RF1162" s="19"/>
      <c r="RG1162" s="19"/>
      <c r="RH1162" s="19"/>
      <c r="RI1162" s="19"/>
      <c r="RJ1162" s="19"/>
      <c r="RK1162" s="19"/>
      <c r="RL1162" s="19"/>
      <c r="RM1162" s="19"/>
      <c r="RN1162" s="19"/>
      <c r="RO1162" s="19"/>
      <c r="RP1162" s="19"/>
      <c r="RQ1162" s="19"/>
      <c r="RR1162" s="19"/>
      <c r="RS1162" s="19"/>
      <c r="RT1162" s="19"/>
      <c r="RU1162" s="19"/>
      <c r="RV1162" s="19"/>
      <c r="RW1162" s="19"/>
      <c r="RX1162" s="19"/>
      <c r="RY1162" s="19"/>
      <c r="RZ1162" s="19"/>
      <c r="SA1162" s="19"/>
      <c r="SB1162" s="19"/>
      <c r="SC1162" s="19"/>
      <c r="SD1162" s="19"/>
      <c r="SE1162" s="19"/>
      <c r="SF1162" s="19"/>
      <c r="SG1162" s="19"/>
      <c r="SH1162" s="19"/>
      <c r="SI1162" s="19"/>
      <c r="SJ1162" s="19"/>
      <c r="SK1162" s="19"/>
      <c r="SL1162" s="19"/>
      <c r="SM1162" s="19"/>
      <c r="SN1162" s="19"/>
      <c r="SO1162" s="19"/>
      <c r="SP1162" s="19"/>
      <c r="SQ1162" s="19"/>
      <c r="SR1162" s="19"/>
      <c r="SS1162" s="19"/>
      <c r="ST1162" s="19"/>
      <c r="SU1162" s="19"/>
      <c r="SV1162" s="19"/>
      <c r="SW1162" s="19"/>
      <c r="SX1162" s="19"/>
      <c r="SY1162" s="19"/>
      <c r="SZ1162" s="19"/>
      <c r="TA1162" s="19"/>
      <c r="TB1162" s="19"/>
      <c r="TC1162" s="19"/>
      <c r="TD1162" s="19"/>
      <c r="TE1162" s="19"/>
      <c r="TF1162" s="19"/>
      <c r="TG1162" s="19"/>
      <c r="TH1162" s="19"/>
      <c r="TI1162" s="19"/>
      <c r="TJ1162" s="19"/>
      <c r="TK1162" s="19"/>
      <c r="TL1162" s="19"/>
      <c r="TM1162" s="19"/>
      <c r="TN1162" s="19"/>
      <c r="TO1162" s="19"/>
      <c r="TP1162" s="19"/>
      <c r="TQ1162" s="19"/>
      <c r="TR1162" s="19"/>
      <c r="TS1162" s="19"/>
      <c r="TT1162" s="19"/>
      <c r="TU1162" s="19"/>
      <c r="TV1162" s="19"/>
      <c r="TW1162" s="19"/>
      <c r="TX1162" s="19"/>
      <c r="TY1162" s="19"/>
      <c r="TZ1162" s="19"/>
      <c r="UA1162" s="19"/>
      <c r="UB1162" s="19"/>
      <c r="UC1162" s="19"/>
      <c r="UD1162" s="19"/>
      <c r="UE1162" s="19"/>
      <c r="UF1162" s="19"/>
      <c r="UG1162" s="19"/>
      <c r="UH1162" s="19"/>
      <c r="UI1162" s="19"/>
      <c r="UJ1162" s="19"/>
      <c r="UK1162" s="19"/>
      <c r="UL1162" s="19"/>
      <c r="UM1162" s="19"/>
      <c r="UN1162" s="19"/>
      <c r="UO1162" s="19"/>
      <c r="UP1162" s="19"/>
      <c r="UQ1162" s="19"/>
      <c r="UR1162" s="19"/>
      <c r="US1162" s="19"/>
      <c r="UT1162" s="19"/>
      <c r="UU1162" s="19"/>
      <c r="UV1162" s="19"/>
      <c r="UW1162" s="19"/>
      <c r="UX1162" s="19"/>
      <c r="UY1162" s="19"/>
      <c r="UZ1162" s="19"/>
      <c r="VA1162" s="19"/>
      <c r="VB1162" s="19"/>
      <c r="VC1162" s="19"/>
      <c r="VD1162" s="19"/>
      <c r="VE1162" s="19"/>
      <c r="VF1162" s="19"/>
      <c r="VG1162" s="19"/>
      <c r="VH1162" s="19"/>
      <c r="VI1162" s="19"/>
      <c r="VJ1162" s="19"/>
      <c r="VK1162" s="19"/>
      <c r="VL1162" s="19"/>
      <c r="VM1162" s="19"/>
      <c r="VN1162" s="19"/>
      <c r="VO1162" s="19"/>
      <c r="VP1162" s="19"/>
      <c r="VQ1162" s="19"/>
      <c r="VR1162" s="19"/>
      <c r="VS1162" s="19"/>
      <c r="VT1162" s="19"/>
      <c r="VU1162" s="19"/>
      <c r="VV1162" s="19"/>
      <c r="VW1162" s="19"/>
      <c r="VX1162" s="19"/>
      <c r="VY1162" s="19"/>
      <c r="VZ1162" s="19"/>
      <c r="WA1162" s="19"/>
      <c r="WB1162" s="19"/>
      <c r="WC1162" s="19"/>
      <c r="WD1162" s="19"/>
      <c r="WE1162" s="19"/>
      <c r="WF1162" s="19"/>
      <c r="WG1162" s="19"/>
      <c r="WH1162" s="19"/>
      <c r="WI1162" s="19"/>
      <c r="WJ1162" s="19"/>
      <c r="WK1162" s="19"/>
      <c r="WL1162" s="19"/>
      <c r="WM1162" s="19"/>
      <c r="WN1162" s="19"/>
      <c r="WO1162" s="19"/>
      <c r="WP1162" s="19"/>
      <c r="WQ1162" s="19"/>
      <c r="WR1162" s="19"/>
      <c r="WS1162" s="19"/>
      <c r="WT1162" s="19"/>
      <c r="WU1162" s="19"/>
      <c r="WV1162" s="19"/>
    </row>
    <row r="1163" spans="1:620" s="20" customFormat="1" ht="47.25" customHeight="1" x14ac:dyDescent="0.2">
      <c r="A1163" s="43" t="s">
        <v>1502</v>
      </c>
      <c r="B1163" s="44"/>
      <c r="C1163" s="44"/>
      <c r="D1163" s="44"/>
      <c r="E1163" s="45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60" t="s">
        <v>337</v>
      </c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 t="s">
        <v>77</v>
      </c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/>
      <c r="AU1163" s="60"/>
      <c r="AV1163" s="60"/>
      <c r="AW1163" s="60"/>
      <c r="AX1163" s="60"/>
      <c r="AY1163" s="84" t="s">
        <v>88</v>
      </c>
      <c r="AZ1163" s="84"/>
      <c r="BA1163" s="84"/>
      <c r="BB1163" s="84"/>
      <c r="BC1163" s="84"/>
      <c r="BD1163" s="84"/>
      <c r="BE1163" s="62" t="s">
        <v>89</v>
      </c>
      <c r="BF1163" s="62"/>
      <c r="BG1163" s="62"/>
      <c r="BH1163" s="62"/>
      <c r="BI1163" s="62"/>
      <c r="BJ1163" s="62"/>
      <c r="BK1163" s="62"/>
      <c r="BL1163" s="62"/>
      <c r="BM1163" s="62"/>
      <c r="BN1163" s="62">
        <v>463</v>
      </c>
      <c r="BO1163" s="62"/>
      <c r="BP1163" s="62"/>
      <c r="BQ1163" s="62"/>
      <c r="BR1163" s="62"/>
      <c r="BS1163" s="62"/>
      <c r="BT1163" s="62"/>
      <c r="BU1163" s="62"/>
      <c r="BV1163" s="62"/>
      <c r="BW1163" s="62"/>
      <c r="BX1163" s="62"/>
      <c r="BY1163" s="80">
        <v>71701000</v>
      </c>
      <c r="BZ1163" s="76"/>
      <c r="CA1163" s="76"/>
      <c r="CB1163" s="76"/>
      <c r="CC1163" s="76"/>
      <c r="CD1163" s="76"/>
      <c r="CE1163" s="62" t="s">
        <v>80</v>
      </c>
      <c r="CF1163" s="62"/>
      <c r="CG1163" s="62"/>
      <c r="CH1163" s="62"/>
      <c r="CI1163" s="62"/>
      <c r="CJ1163" s="62"/>
      <c r="CK1163" s="62"/>
      <c r="CL1163" s="62"/>
      <c r="CM1163" s="62"/>
      <c r="CN1163" s="61">
        <f>27772381.248*1.05</f>
        <v>29161000.310400002</v>
      </c>
      <c r="CO1163" s="61"/>
      <c r="CP1163" s="61"/>
      <c r="CQ1163" s="61"/>
      <c r="CR1163" s="61"/>
      <c r="CS1163" s="61"/>
      <c r="CT1163" s="61"/>
      <c r="CU1163" s="61"/>
      <c r="CV1163" s="61"/>
      <c r="CW1163" s="61"/>
      <c r="CX1163" s="61"/>
      <c r="CY1163" s="61"/>
      <c r="CZ1163" s="61"/>
      <c r="DA1163" s="61"/>
      <c r="DB1163" s="59" t="s">
        <v>641</v>
      </c>
      <c r="DC1163" s="59"/>
      <c r="DD1163" s="59"/>
      <c r="DE1163" s="59"/>
      <c r="DF1163" s="59"/>
      <c r="DG1163" s="59"/>
      <c r="DH1163" s="59"/>
      <c r="DI1163" s="59"/>
      <c r="DJ1163" s="59"/>
      <c r="DK1163" s="59"/>
      <c r="DL1163" s="59"/>
      <c r="DM1163" s="59"/>
      <c r="DN1163" s="59"/>
      <c r="DO1163" s="59" t="s">
        <v>651</v>
      </c>
      <c r="DP1163" s="59"/>
      <c r="DQ1163" s="59"/>
      <c r="DR1163" s="59"/>
      <c r="DS1163" s="59"/>
      <c r="DT1163" s="59"/>
      <c r="DU1163" s="59"/>
      <c r="DV1163" s="59"/>
      <c r="DW1163" s="59"/>
      <c r="DX1163" s="59"/>
      <c r="DY1163" s="59"/>
      <c r="DZ1163" s="62" t="s">
        <v>102</v>
      </c>
      <c r="EA1163" s="62"/>
      <c r="EB1163" s="62"/>
      <c r="EC1163" s="62"/>
      <c r="ED1163" s="62"/>
      <c r="EE1163" s="62"/>
      <c r="EF1163" s="62"/>
      <c r="EG1163" s="62"/>
      <c r="EH1163" s="62"/>
      <c r="EI1163" s="62"/>
      <c r="EJ1163" s="62"/>
      <c r="EK1163" s="62"/>
      <c r="EL1163" s="62" t="s">
        <v>103</v>
      </c>
      <c r="EM1163" s="62"/>
      <c r="EN1163" s="62"/>
      <c r="EO1163" s="62"/>
      <c r="EP1163" s="62"/>
      <c r="EQ1163" s="62"/>
      <c r="ER1163" s="62"/>
      <c r="ES1163" s="62"/>
      <c r="ET1163" s="62"/>
      <c r="EU1163" s="62"/>
      <c r="EV1163" s="62"/>
      <c r="EW1163" s="62"/>
      <c r="EX1163" s="62"/>
      <c r="EY1163" s="143"/>
      <c r="EZ1163" s="143"/>
      <c r="FA1163" s="143"/>
      <c r="FB1163" s="143"/>
      <c r="FC1163" s="143"/>
      <c r="FD1163" s="143"/>
      <c r="FE1163" s="143"/>
      <c r="FF1163" s="143"/>
      <c r="FG1163" s="143"/>
      <c r="FH1163" s="143"/>
      <c r="FI1163" s="143"/>
      <c r="FJ1163" s="143"/>
      <c r="FK1163" s="143"/>
      <c r="FL1163" s="141"/>
      <c r="FM1163" s="141"/>
      <c r="FN1163" s="141"/>
      <c r="FO1163" s="141"/>
      <c r="FP1163" s="141"/>
      <c r="FQ1163" s="141"/>
      <c r="FR1163" s="141"/>
      <c r="FS1163" s="141"/>
      <c r="FT1163" s="141"/>
      <c r="FU1163" s="141"/>
      <c r="FV1163" s="141"/>
      <c r="FW1163" s="141"/>
      <c r="FX1163" s="141"/>
      <c r="FY1163" s="141"/>
      <c r="FZ1163" s="141"/>
      <c r="GA1163" s="141"/>
      <c r="GB1163" s="141"/>
      <c r="GC1163" s="141"/>
      <c r="GD1163" s="141"/>
      <c r="GE1163" s="141"/>
      <c r="GF1163" s="141"/>
      <c r="GG1163" s="141"/>
      <c r="GH1163" s="141"/>
      <c r="GI1163" s="141"/>
      <c r="GJ1163" s="141"/>
      <c r="GK1163" s="141"/>
      <c r="GL1163" s="141"/>
      <c r="GM1163" s="140"/>
      <c r="GN1163" s="140"/>
      <c r="GO1163" s="140"/>
      <c r="GP1163" s="140"/>
      <c r="GQ1163" s="140"/>
      <c r="GR1163" s="140"/>
      <c r="GS1163" s="141"/>
      <c r="GT1163" s="141"/>
      <c r="GU1163" s="141"/>
      <c r="GV1163" s="141"/>
      <c r="GW1163" s="141"/>
      <c r="GX1163" s="141"/>
      <c r="GY1163" s="141"/>
      <c r="GZ1163" s="141"/>
      <c r="HA1163" s="141"/>
      <c r="HB1163" s="142"/>
      <c r="HC1163" s="142"/>
      <c r="HD1163" s="142"/>
      <c r="HE1163" s="142"/>
      <c r="HF1163" s="142"/>
      <c r="HG1163" s="142"/>
      <c r="HH1163" s="142"/>
      <c r="HI1163" s="142"/>
      <c r="HJ1163" s="142"/>
      <c r="HK1163" s="142"/>
      <c r="HL1163" s="142"/>
      <c r="HM1163" s="143"/>
      <c r="HN1163" s="143"/>
      <c r="HO1163" s="143"/>
      <c r="HP1163" s="143"/>
      <c r="HQ1163" s="143"/>
      <c r="HR1163" s="143"/>
      <c r="HS1163" s="141"/>
      <c r="HT1163" s="141"/>
      <c r="HU1163" s="141"/>
      <c r="HV1163" s="141"/>
      <c r="HW1163" s="141"/>
      <c r="HX1163" s="141"/>
      <c r="HY1163" s="141"/>
      <c r="HZ1163" s="141"/>
      <c r="IA1163" s="141"/>
      <c r="IB1163" s="144"/>
      <c r="IC1163" s="144"/>
      <c r="ID1163" s="144"/>
      <c r="IE1163" s="144"/>
      <c r="IF1163" s="144"/>
      <c r="IG1163" s="144"/>
      <c r="IH1163" s="144"/>
      <c r="II1163" s="144"/>
      <c r="IJ1163" s="144"/>
      <c r="IK1163" s="144"/>
      <c r="IL1163" s="144"/>
      <c r="IM1163" s="144"/>
      <c r="IN1163" s="144"/>
      <c r="IO1163" s="144"/>
      <c r="IP1163" s="138"/>
      <c r="IQ1163" s="138"/>
      <c r="IR1163" s="138"/>
      <c r="IS1163" s="138"/>
      <c r="IT1163" s="138"/>
      <c r="IU1163" s="138"/>
      <c r="IV1163" s="138"/>
      <c r="IW1163" s="138"/>
      <c r="IX1163" s="138"/>
      <c r="IY1163" s="138"/>
      <c r="IZ1163" s="138"/>
      <c r="JA1163" s="138"/>
      <c r="JB1163" s="138"/>
      <c r="JC1163" s="138"/>
      <c r="JD1163" s="138"/>
      <c r="JE1163" s="138"/>
      <c r="JF1163" s="138"/>
      <c r="JG1163" s="138"/>
      <c r="JH1163" s="138"/>
      <c r="JI1163" s="138"/>
      <c r="JJ1163" s="138"/>
      <c r="JK1163" s="138"/>
      <c r="JL1163" s="138"/>
      <c r="JM1163" s="138"/>
      <c r="JN1163" s="139"/>
      <c r="JO1163" s="139"/>
      <c r="JP1163" s="139"/>
      <c r="JQ1163" s="139"/>
      <c r="JR1163" s="139"/>
      <c r="JS1163" s="139"/>
      <c r="JT1163" s="139"/>
      <c r="JU1163" s="139"/>
      <c r="JV1163" s="139"/>
      <c r="JW1163" s="139"/>
      <c r="JX1163" s="139"/>
      <c r="JY1163" s="139"/>
      <c r="JZ1163" s="139"/>
      <c r="KA1163" s="139"/>
      <c r="KB1163" s="139"/>
      <c r="KC1163" s="139"/>
      <c r="KD1163" s="139"/>
      <c r="KE1163" s="139"/>
      <c r="KF1163" s="139"/>
      <c r="KG1163" s="139"/>
      <c r="KH1163" s="139"/>
      <c r="KI1163" s="139"/>
      <c r="KJ1163" s="139"/>
      <c r="KK1163" s="139"/>
      <c r="KL1163" s="139"/>
      <c r="KM1163" s="139"/>
      <c r="KN1163" s="139"/>
      <c r="KO1163" s="139"/>
      <c r="KP1163" s="139"/>
      <c r="KQ1163" s="22"/>
      <c r="KR1163" s="23"/>
      <c r="KS1163" s="19"/>
      <c r="KT1163" s="19"/>
      <c r="KU1163" s="19"/>
      <c r="KV1163" s="19"/>
      <c r="KW1163" s="19"/>
      <c r="KX1163" s="19"/>
      <c r="KY1163" s="19"/>
      <c r="KZ1163" s="19"/>
      <c r="LA1163" s="19"/>
      <c r="LB1163" s="19"/>
      <c r="LC1163" s="19"/>
      <c r="LD1163" s="19"/>
      <c r="LE1163" s="19"/>
      <c r="LF1163" s="19"/>
      <c r="LG1163" s="19"/>
      <c r="LH1163" s="19"/>
      <c r="LI1163" s="19"/>
      <c r="LJ1163" s="19"/>
      <c r="LK1163" s="19"/>
      <c r="LL1163" s="19"/>
      <c r="LM1163" s="19"/>
      <c r="LN1163" s="19"/>
      <c r="LO1163" s="19"/>
      <c r="LP1163" s="19"/>
      <c r="LQ1163" s="19"/>
      <c r="LR1163" s="19"/>
      <c r="LS1163" s="19"/>
      <c r="LT1163" s="19"/>
      <c r="LU1163" s="19"/>
      <c r="LV1163" s="19"/>
      <c r="LW1163" s="19"/>
      <c r="LX1163" s="19"/>
      <c r="LY1163" s="19"/>
      <c r="LZ1163" s="19"/>
      <c r="MA1163" s="19"/>
      <c r="MB1163" s="19"/>
      <c r="MC1163" s="19"/>
      <c r="MD1163" s="19"/>
      <c r="ME1163" s="19"/>
      <c r="MF1163" s="19"/>
      <c r="MG1163" s="19"/>
      <c r="MH1163" s="19"/>
      <c r="MI1163" s="19"/>
      <c r="MJ1163" s="19"/>
      <c r="MK1163" s="19"/>
      <c r="ML1163" s="19"/>
      <c r="MM1163" s="19"/>
      <c r="MN1163" s="19"/>
      <c r="MO1163" s="19"/>
      <c r="MP1163" s="19"/>
      <c r="MQ1163" s="19"/>
      <c r="MR1163" s="19"/>
      <c r="MS1163" s="19"/>
      <c r="MT1163" s="19"/>
      <c r="MU1163" s="19"/>
      <c r="MV1163" s="19"/>
      <c r="MW1163" s="19"/>
      <c r="MX1163" s="19"/>
      <c r="MY1163" s="19"/>
      <c r="MZ1163" s="19"/>
      <c r="NA1163" s="19"/>
      <c r="NB1163" s="19"/>
      <c r="NC1163" s="19"/>
      <c r="ND1163" s="19"/>
      <c r="NE1163" s="19"/>
      <c r="NF1163" s="19"/>
      <c r="NG1163" s="19"/>
      <c r="NH1163" s="19"/>
      <c r="NI1163" s="19"/>
      <c r="NJ1163" s="19"/>
      <c r="NK1163" s="19"/>
      <c r="NL1163" s="19"/>
      <c r="NM1163" s="19"/>
      <c r="NN1163" s="19"/>
      <c r="NO1163" s="19"/>
      <c r="NP1163" s="19"/>
      <c r="NQ1163" s="19"/>
      <c r="NR1163" s="19"/>
      <c r="NS1163" s="19"/>
      <c r="NT1163" s="19"/>
      <c r="NU1163" s="19"/>
      <c r="NV1163" s="19"/>
      <c r="NW1163" s="19"/>
      <c r="NX1163" s="19"/>
      <c r="NY1163" s="19"/>
      <c r="NZ1163" s="19"/>
      <c r="OA1163" s="19"/>
      <c r="OB1163" s="19"/>
      <c r="OC1163" s="19"/>
      <c r="OD1163" s="19"/>
      <c r="OE1163" s="19"/>
      <c r="OF1163" s="19"/>
      <c r="OG1163" s="19"/>
      <c r="OH1163" s="19"/>
      <c r="OI1163" s="19"/>
      <c r="OJ1163" s="19"/>
      <c r="OK1163" s="19"/>
      <c r="OL1163" s="19"/>
      <c r="OM1163" s="19"/>
      <c r="ON1163" s="19"/>
      <c r="OO1163" s="19"/>
      <c r="OP1163" s="19"/>
      <c r="OQ1163" s="19"/>
      <c r="OR1163" s="19"/>
      <c r="OS1163" s="19"/>
      <c r="OT1163" s="19"/>
      <c r="OU1163" s="19"/>
      <c r="OV1163" s="19"/>
      <c r="OW1163" s="19"/>
      <c r="OX1163" s="19"/>
      <c r="OY1163" s="19"/>
      <c r="OZ1163" s="19"/>
      <c r="PA1163" s="19"/>
      <c r="PB1163" s="19"/>
      <c r="PC1163" s="19"/>
      <c r="PD1163" s="19"/>
      <c r="PE1163" s="19"/>
      <c r="PF1163" s="19"/>
      <c r="PG1163" s="19"/>
      <c r="PH1163" s="19"/>
      <c r="PI1163" s="19"/>
      <c r="PJ1163" s="19"/>
      <c r="PK1163" s="19"/>
      <c r="PL1163" s="19"/>
      <c r="PM1163" s="19"/>
      <c r="PN1163" s="19"/>
      <c r="PO1163" s="19"/>
      <c r="PP1163" s="19"/>
      <c r="PQ1163" s="19"/>
      <c r="PR1163" s="19"/>
      <c r="PS1163" s="19"/>
      <c r="PT1163" s="19"/>
      <c r="PU1163" s="19"/>
      <c r="PV1163" s="19"/>
      <c r="PW1163" s="19"/>
      <c r="PX1163" s="19"/>
      <c r="PY1163" s="19"/>
      <c r="PZ1163" s="19"/>
      <c r="QA1163" s="19"/>
      <c r="QB1163" s="19"/>
      <c r="QC1163" s="19"/>
      <c r="QD1163" s="19"/>
      <c r="QE1163" s="19"/>
      <c r="QF1163" s="19"/>
      <c r="QG1163" s="19"/>
      <c r="QH1163" s="19"/>
      <c r="QI1163" s="19"/>
      <c r="QJ1163" s="19"/>
      <c r="QK1163" s="19"/>
      <c r="QL1163" s="19"/>
      <c r="QM1163" s="19"/>
      <c r="QN1163" s="19"/>
      <c r="QO1163" s="19"/>
      <c r="QP1163" s="19"/>
      <c r="QQ1163" s="19"/>
      <c r="QR1163" s="19"/>
      <c r="QS1163" s="19"/>
      <c r="QT1163" s="19"/>
      <c r="QU1163" s="19"/>
      <c r="QV1163" s="19"/>
      <c r="QW1163" s="19"/>
      <c r="QX1163" s="19"/>
      <c r="QY1163" s="19"/>
      <c r="QZ1163" s="19"/>
      <c r="RA1163" s="19"/>
      <c r="RB1163" s="19"/>
      <c r="RC1163" s="19"/>
      <c r="RD1163" s="19"/>
      <c r="RE1163" s="19"/>
      <c r="RF1163" s="19"/>
      <c r="RG1163" s="19"/>
      <c r="RH1163" s="19"/>
      <c r="RI1163" s="19"/>
      <c r="RJ1163" s="19"/>
      <c r="RK1163" s="19"/>
      <c r="RL1163" s="19"/>
      <c r="RM1163" s="19"/>
      <c r="RN1163" s="19"/>
      <c r="RO1163" s="19"/>
      <c r="RP1163" s="19"/>
      <c r="RQ1163" s="19"/>
      <c r="RR1163" s="19"/>
      <c r="RS1163" s="19"/>
      <c r="RT1163" s="19"/>
      <c r="RU1163" s="19"/>
      <c r="RV1163" s="19"/>
      <c r="RW1163" s="19"/>
      <c r="RX1163" s="19"/>
      <c r="RY1163" s="19"/>
      <c r="RZ1163" s="19"/>
      <c r="SA1163" s="19"/>
      <c r="SB1163" s="19"/>
      <c r="SC1163" s="19"/>
      <c r="SD1163" s="19"/>
      <c r="SE1163" s="19"/>
      <c r="SF1163" s="19"/>
      <c r="SG1163" s="19"/>
      <c r="SH1163" s="19"/>
      <c r="SI1163" s="19"/>
      <c r="SJ1163" s="19"/>
      <c r="SK1163" s="19"/>
      <c r="SL1163" s="19"/>
      <c r="SM1163" s="19"/>
      <c r="SN1163" s="19"/>
      <c r="SO1163" s="19"/>
      <c r="SP1163" s="19"/>
      <c r="SQ1163" s="19"/>
      <c r="SR1163" s="19"/>
      <c r="SS1163" s="19"/>
      <c r="ST1163" s="19"/>
      <c r="SU1163" s="19"/>
      <c r="SV1163" s="19"/>
      <c r="SW1163" s="19"/>
      <c r="SX1163" s="19"/>
      <c r="SY1163" s="19"/>
      <c r="SZ1163" s="19"/>
      <c r="TA1163" s="19"/>
      <c r="TB1163" s="19"/>
      <c r="TC1163" s="19"/>
      <c r="TD1163" s="19"/>
      <c r="TE1163" s="19"/>
      <c r="TF1163" s="19"/>
      <c r="TG1163" s="19"/>
      <c r="TH1163" s="19"/>
      <c r="TI1163" s="19"/>
      <c r="TJ1163" s="19"/>
      <c r="TK1163" s="19"/>
      <c r="TL1163" s="19"/>
      <c r="TM1163" s="19"/>
      <c r="TN1163" s="19"/>
      <c r="TO1163" s="19"/>
      <c r="TP1163" s="19"/>
      <c r="TQ1163" s="19"/>
      <c r="TR1163" s="19"/>
      <c r="TS1163" s="19"/>
      <c r="TT1163" s="19"/>
      <c r="TU1163" s="19"/>
      <c r="TV1163" s="19"/>
      <c r="TW1163" s="19"/>
      <c r="TX1163" s="19"/>
      <c r="TY1163" s="19"/>
      <c r="TZ1163" s="19"/>
      <c r="UA1163" s="19"/>
      <c r="UB1163" s="19"/>
      <c r="UC1163" s="19"/>
      <c r="UD1163" s="19"/>
      <c r="UE1163" s="19"/>
      <c r="UF1163" s="19"/>
      <c r="UG1163" s="19"/>
      <c r="UH1163" s="19"/>
      <c r="UI1163" s="19"/>
      <c r="UJ1163" s="19"/>
      <c r="UK1163" s="19"/>
      <c r="UL1163" s="19"/>
      <c r="UM1163" s="19"/>
      <c r="UN1163" s="19"/>
      <c r="UO1163" s="19"/>
      <c r="UP1163" s="19"/>
      <c r="UQ1163" s="19"/>
      <c r="UR1163" s="19"/>
      <c r="US1163" s="19"/>
      <c r="UT1163" s="19"/>
      <c r="UU1163" s="19"/>
      <c r="UV1163" s="19"/>
      <c r="UW1163" s="19"/>
      <c r="UX1163" s="19"/>
      <c r="UY1163" s="19"/>
      <c r="UZ1163" s="19"/>
      <c r="VA1163" s="19"/>
      <c r="VB1163" s="19"/>
      <c r="VC1163" s="19"/>
      <c r="VD1163" s="19"/>
      <c r="VE1163" s="19"/>
      <c r="VF1163" s="19"/>
      <c r="VG1163" s="19"/>
      <c r="VH1163" s="19"/>
      <c r="VI1163" s="19"/>
      <c r="VJ1163" s="19"/>
      <c r="VK1163" s="19"/>
      <c r="VL1163" s="19"/>
      <c r="VM1163" s="19"/>
      <c r="VN1163" s="19"/>
      <c r="VO1163" s="19"/>
      <c r="VP1163" s="19"/>
      <c r="VQ1163" s="19"/>
      <c r="VR1163" s="19"/>
      <c r="VS1163" s="19"/>
      <c r="VT1163" s="19"/>
      <c r="VU1163" s="19"/>
      <c r="VV1163" s="19"/>
      <c r="VW1163" s="19"/>
      <c r="VX1163" s="19"/>
      <c r="VY1163" s="19"/>
      <c r="VZ1163" s="19"/>
      <c r="WA1163" s="19"/>
      <c r="WB1163" s="19"/>
      <c r="WC1163" s="19"/>
      <c r="WD1163" s="19"/>
      <c r="WE1163" s="19"/>
      <c r="WF1163" s="19"/>
      <c r="WG1163" s="19"/>
      <c r="WH1163" s="19"/>
      <c r="WI1163" s="19"/>
      <c r="WJ1163" s="19"/>
      <c r="WK1163" s="19"/>
      <c r="WL1163" s="19"/>
      <c r="WM1163" s="19"/>
      <c r="WN1163" s="19"/>
      <c r="WO1163" s="19"/>
      <c r="WP1163" s="19"/>
      <c r="WQ1163" s="19"/>
      <c r="WR1163" s="19"/>
      <c r="WS1163" s="19"/>
      <c r="WT1163" s="19"/>
      <c r="WU1163" s="19"/>
      <c r="WV1163" s="19"/>
    </row>
    <row r="1164" spans="1:620" s="20" customFormat="1" ht="47.25" customHeight="1" x14ac:dyDescent="0.2">
      <c r="A1164" s="43" t="s">
        <v>1503</v>
      </c>
      <c r="B1164" s="44"/>
      <c r="C1164" s="44"/>
      <c r="D1164" s="44"/>
      <c r="E1164" s="45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60" t="s">
        <v>299</v>
      </c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 t="s">
        <v>77</v>
      </c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/>
      <c r="AU1164" s="60"/>
      <c r="AV1164" s="60"/>
      <c r="AW1164" s="60"/>
      <c r="AX1164" s="60"/>
      <c r="AY1164" s="84" t="s">
        <v>94</v>
      </c>
      <c r="AZ1164" s="84"/>
      <c r="BA1164" s="84"/>
      <c r="BB1164" s="84"/>
      <c r="BC1164" s="84"/>
      <c r="BD1164" s="84"/>
      <c r="BE1164" s="62" t="s">
        <v>95</v>
      </c>
      <c r="BF1164" s="62"/>
      <c r="BG1164" s="62"/>
      <c r="BH1164" s="62"/>
      <c r="BI1164" s="62"/>
      <c r="BJ1164" s="62"/>
      <c r="BK1164" s="62"/>
      <c r="BL1164" s="62"/>
      <c r="BM1164" s="62"/>
      <c r="BN1164" s="62">
        <v>105</v>
      </c>
      <c r="BO1164" s="62"/>
      <c r="BP1164" s="62"/>
      <c r="BQ1164" s="62"/>
      <c r="BR1164" s="62"/>
      <c r="BS1164" s="62"/>
      <c r="BT1164" s="62"/>
      <c r="BU1164" s="62"/>
      <c r="BV1164" s="62"/>
      <c r="BW1164" s="62"/>
      <c r="BX1164" s="62"/>
      <c r="BY1164" s="80">
        <v>71701000</v>
      </c>
      <c r="BZ1164" s="76"/>
      <c r="CA1164" s="76"/>
      <c r="CB1164" s="76"/>
      <c r="CC1164" s="76"/>
      <c r="CD1164" s="76"/>
      <c r="CE1164" s="62" t="s">
        <v>80</v>
      </c>
      <c r="CF1164" s="62"/>
      <c r="CG1164" s="62"/>
      <c r="CH1164" s="62"/>
      <c r="CI1164" s="62"/>
      <c r="CJ1164" s="62"/>
      <c r="CK1164" s="62"/>
      <c r="CL1164" s="62"/>
      <c r="CM1164" s="62"/>
      <c r="CN1164" s="61">
        <f>3605056.32*1.05</f>
        <v>3785309.1359999999</v>
      </c>
      <c r="CO1164" s="61"/>
      <c r="CP1164" s="61"/>
      <c r="CQ1164" s="61"/>
      <c r="CR1164" s="61"/>
      <c r="CS1164" s="61"/>
      <c r="CT1164" s="61"/>
      <c r="CU1164" s="61"/>
      <c r="CV1164" s="61"/>
      <c r="CW1164" s="61"/>
      <c r="CX1164" s="61"/>
      <c r="CY1164" s="61"/>
      <c r="CZ1164" s="61"/>
      <c r="DA1164" s="61"/>
      <c r="DB1164" s="59" t="s">
        <v>641</v>
      </c>
      <c r="DC1164" s="59"/>
      <c r="DD1164" s="59"/>
      <c r="DE1164" s="59"/>
      <c r="DF1164" s="59"/>
      <c r="DG1164" s="59"/>
      <c r="DH1164" s="59"/>
      <c r="DI1164" s="59"/>
      <c r="DJ1164" s="59"/>
      <c r="DK1164" s="59"/>
      <c r="DL1164" s="59"/>
      <c r="DM1164" s="59"/>
      <c r="DN1164" s="59"/>
      <c r="DO1164" s="59" t="s">
        <v>651</v>
      </c>
      <c r="DP1164" s="59"/>
      <c r="DQ1164" s="59"/>
      <c r="DR1164" s="59"/>
      <c r="DS1164" s="59"/>
      <c r="DT1164" s="59"/>
      <c r="DU1164" s="59"/>
      <c r="DV1164" s="59"/>
      <c r="DW1164" s="59"/>
      <c r="DX1164" s="59"/>
      <c r="DY1164" s="59"/>
      <c r="DZ1164" s="62" t="s">
        <v>102</v>
      </c>
      <c r="EA1164" s="62"/>
      <c r="EB1164" s="62"/>
      <c r="EC1164" s="62"/>
      <c r="ED1164" s="62"/>
      <c r="EE1164" s="62"/>
      <c r="EF1164" s="62"/>
      <c r="EG1164" s="62"/>
      <c r="EH1164" s="62"/>
      <c r="EI1164" s="62"/>
      <c r="EJ1164" s="62"/>
      <c r="EK1164" s="62"/>
      <c r="EL1164" s="62" t="s">
        <v>103</v>
      </c>
      <c r="EM1164" s="62"/>
      <c r="EN1164" s="62"/>
      <c r="EO1164" s="62"/>
      <c r="EP1164" s="62"/>
      <c r="EQ1164" s="62"/>
      <c r="ER1164" s="62"/>
      <c r="ES1164" s="62"/>
      <c r="ET1164" s="62"/>
      <c r="EU1164" s="62"/>
      <c r="EV1164" s="62"/>
      <c r="EW1164" s="62"/>
      <c r="EX1164" s="62"/>
      <c r="EY1164" s="143"/>
      <c r="EZ1164" s="143"/>
      <c r="FA1164" s="143"/>
      <c r="FB1164" s="143"/>
      <c r="FC1164" s="143"/>
      <c r="FD1164" s="143"/>
      <c r="FE1164" s="143"/>
      <c r="FF1164" s="143"/>
      <c r="FG1164" s="143"/>
      <c r="FH1164" s="143"/>
      <c r="FI1164" s="143"/>
      <c r="FJ1164" s="143"/>
      <c r="FK1164" s="143"/>
      <c r="FL1164" s="141"/>
      <c r="FM1164" s="141"/>
      <c r="FN1164" s="141"/>
      <c r="FO1164" s="141"/>
      <c r="FP1164" s="141"/>
      <c r="FQ1164" s="141"/>
      <c r="FR1164" s="141"/>
      <c r="FS1164" s="141"/>
      <c r="FT1164" s="141"/>
      <c r="FU1164" s="141"/>
      <c r="FV1164" s="141"/>
      <c r="FW1164" s="141"/>
      <c r="FX1164" s="141"/>
      <c r="FY1164" s="141"/>
      <c r="FZ1164" s="141"/>
      <c r="GA1164" s="141"/>
      <c r="GB1164" s="141"/>
      <c r="GC1164" s="141"/>
      <c r="GD1164" s="141"/>
      <c r="GE1164" s="141"/>
      <c r="GF1164" s="141"/>
      <c r="GG1164" s="141"/>
      <c r="GH1164" s="141"/>
      <c r="GI1164" s="141"/>
      <c r="GJ1164" s="141"/>
      <c r="GK1164" s="141"/>
      <c r="GL1164" s="141"/>
      <c r="GM1164" s="140"/>
      <c r="GN1164" s="140"/>
      <c r="GO1164" s="140"/>
      <c r="GP1164" s="140"/>
      <c r="GQ1164" s="140"/>
      <c r="GR1164" s="140"/>
      <c r="GS1164" s="141"/>
      <c r="GT1164" s="141"/>
      <c r="GU1164" s="141"/>
      <c r="GV1164" s="141"/>
      <c r="GW1164" s="141"/>
      <c r="GX1164" s="141"/>
      <c r="GY1164" s="141"/>
      <c r="GZ1164" s="141"/>
      <c r="HA1164" s="141"/>
      <c r="HB1164" s="142"/>
      <c r="HC1164" s="142"/>
      <c r="HD1164" s="142"/>
      <c r="HE1164" s="142"/>
      <c r="HF1164" s="142"/>
      <c r="HG1164" s="142"/>
      <c r="HH1164" s="142"/>
      <c r="HI1164" s="142"/>
      <c r="HJ1164" s="142"/>
      <c r="HK1164" s="142"/>
      <c r="HL1164" s="142"/>
      <c r="HM1164" s="143"/>
      <c r="HN1164" s="143"/>
      <c r="HO1164" s="143"/>
      <c r="HP1164" s="143"/>
      <c r="HQ1164" s="143"/>
      <c r="HR1164" s="143"/>
      <c r="HS1164" s="141"/>
      <c r="HT1164" s="141"/>
      <c r="HU1164" s="141"/>
      <c r="HV1164" s="141"/>
      <c r="HW1164" s="141"/>
      <c r="HX1164" s="141"/>
      <c r="HY1164" s="141"/>
      <c r="HZ1164" s="141"/>
      <c r="IA1164" s="141"/>
      <c r="IB1164" s="144"/>
      <c r="IC1164" s="144"/>
      <c r="ID1164" s="144"/>
      <c r="IE1164" s="144"/>
      <c r="IF1164" s="144"/>
      <c r="IG1164" s="144"/>
      <c r="IH1164" s="144"/>
      <c r="II1164" s="144"/>
      <c r="IJ1164" s="144"/>
      <c r="IK1164" s="144"/>
      <c r="IL1164" s="144"/>
      <c r="IM1164" s="144"/>
      <c r="IN1164" s="144"/>
      <c r="IO1164" s="144"/>
      <c r="IP1164" s="138"/>
      <c r="IQ1164" s="138"/>
      <c r="IR1164" s="138"/>
      <c r="IS1164" s="138"/>
      <c r="IT1164" s="138"/>
      <c r="IU1164" s="138"/>
      <c r="IV1164" s="138"/>
      <c r="IW1164" s="138"/>
      <c r="IX1164" s="138"/>
      <c r="IY1164" s="138"/>
      <c r="IZ1164" s="138"/>
      <c r="JA1164" s="138"/>
      <c r="JB1164" s="138"/>
      <c r="JC1164" s="138"/>
      <c r="JD1164" s="138"/>
      <c r="JE1164" s="138"/>
      <c r="JF1164" s="138"/>
      <c r="JG1164" s="138"/>
      <c r="JH1164" s="138"/>
      <c r="JI1164" s="138"/>
      <c r="JJ1164" s="138"/>
      <c r="JK1164" s="138"/>
      <c r="JL1164" s="138"/>
      <c r="JM1164" s="138"/>
      <c r="JN1164" s="139"/>
      <c r="JO1164" s="139"/>
      <c r="JP1164" s="139"/>
      <c r="JQ1164" s="139"/>
      <c r="JR1164" s="139"/>
      <c r="JS1164" s="139"/>
      <c r="JT1164" s="139"/>
      <c r="JU1164" s="139"/>
      <c r="JV1164" s="139"/>
      <c r="JW1164" s="139"/>
      <c r="JX1164" s="139"/>
      <c r="JY1164" s="139"/>
      <c r="JZ1164" s="139"/>
      <c r="KA1164" s="139"/>
      <c r="KB1164" s="139"/>
      <c r="KC1164" s="139"/>
      <c r="KD1164" s="139"/>
      <c r="KE1164" s="139"/>
      <c r="KF1164" s="139"/>
      <c r="KG1164" s="139"/>
      <c r="KH1164" s="139"/>
      <c r="KI1164" s="139"/>
      <c r="KJ1164" s="139"/>
      <c r="KK1164" s="139"/>
      <c r="KL1164" s="139"/>
      <c r="KM1164" s="139"/>
      <c r="KN1164" s="139"/>
      <c r="KO1164" s="139"/>
      <c r="KP1164" s="139"/>
      <c r="KQ1164" s="22"/>
      <c r="KR1164" s="23"/>
      <c r="KS1164" s="19"/>
      <c r="KT1164" s="19"/>
      <c r="KU1164" s="19"/>
      <c r="KV1164" s="19"/>
      <c r="KW1164" s="19"/>
      <c r="KX1164" s="19"/>
      <c r="KY1164" s="19"/>
      <c r="KZ1164" s="19"/>
      <c r="LA1164" s="19"/>
      <c r="LB1164" s="19"/>
      <c r="LC1164" s="19"/>
      <c r="LD1164" s="19"/>
      <c r="LE1164" s="19"/>
      <c r="LF1164" s="19"/>
      <c r="LG1164" s="19"/>
      <c r="LH1164" s="19"/>
      <c r="LI1164" s="19"/>
      <c r="LJ1164" s="19"/>
      <c r="LK1164" s="19"/>
      <c r="LL1164" s="19"/>
      <c r="LM1164" s="19"/>
      <c r="LN1164" s="19"/>
      <c r="LO1164" s="19"/>
      <c r="LP1164" s="19"/>
      <c r="LQ1164" s="19"/>
      <c r="LR1164" s="19"/>
      <c r="LS1164" s="19"/>
      <c r="LT1164" s="19"/>
      <c r="LU1164" s="19"/>
      <c r="LV1164" s="19"/>
      <c r="LW1164" s="19"/>
      <c r="LX1164" s="19"/>
      <c r="LY1164" s="19"/>
      <c r="LZ1164" s="19"/>
      <c r="MA1164" s="19"/>
      <c r="MB1164" s="19"/>
      <c r="MC1164" s="19"/>
      <c r="MD1164" s="19"/>
      <c r="ME1164" s="19"/>
      <c r="MF1164" s="19"/>
      <c r="MG1164" s="19"/>
      <c r="MH1164" s="19"/>
      <c r="MI1164" s="19"/>
      <c r="MJ1164" s="19"/>
      <c r="MK1164" s="19"/>
      <c r="ML1164" s="19"/>
      <c r="MM1164" s="19"/>
      <c r="MN1164" s="19"/>
      <c r="MO1164" s="19"/>
      <c r="MP1164" s="19"/>
      <c r="MQ1164" s="19"/>
      <c r="MR1164" s="19"/>
      <c r="MS1164" s="19"/>
      <c r="MT1164" s="19"/>
      <c r="MU1164" s="19"/>
      <c r="MV1164" s="19"/>
      <c r="MW1164" s="19"/>
      <c r="MX1164" s="19"/>
      <c r="MY1164" s="19"/>
      <c r="MZ1164" s="19"/>
      <c r="NA1164" s="19"/>
      <c r="NB1164" s="19"/>
      <c r="NC1164" s="19"/>
      <c r="ND1164" s="19"/>
      <c r="NE1164" s="19"/>
      <c r="NF1164" s="19"/>
      <c r="NG1164" s="19"/>
      <c r="NH1164" s="19"/>
      <c r="NI1164" s="19"/>
      <c r="NJ1164" s="19"/>
      <c r="NK1164" s="19"/>
      <c r="NL1164" s="19"/>
      <c r="NM1164" s="19"/>
      <c r="NN1164" s="19"/>
      <c r="NO1164" s="19"/>
      <c r="NP1164" s="19"/>
      <c r="NQ1164" s="19"/>
      <c r="NR1164" s="19"/>
      <c r="NS1164" s="19"/>
      <c r="NT1164" s="19"/>
      <c r="NU1164" s="19"/>
      <c r="NV1164" s="19"/>
      <c r="NW1164" s="19"/>
      <c r="NX1164" s="19"/>
      <c r="NY1164" s="19"/>
      <c r="NZ1164" s="19"/>
      <c r="OA1164" s="19"/>
      <c r="OB1164" s="19"/>
      <c r="OC1164" s="19"/>
      <c r="OD1164" s="19"/>
      <c r="OE1164" s="19"/>
      <c r="OF1164" s="19"/>
      <c r="OG1164" s="19"/>
      <c r="OH1164" s="19"/>
      <c r="OI1164" s="19"/>
      <c r="OJ1164" s="19"/>
      <c r="OK1164" s="19"/>
      <c r="OL1164" s="19"/>
      <c r="OM1164" s="19"/>
      <c r="ON1164" s="19"/>
      <c r="OO1164" s="19"/>
      <c r="OP1164" s="19"/>
      <c r="OQ1164" s="19"/>
      <c r="OR1164" s="19"/>
      <c r="OS1164" s="19"/>
      <c r="OT1164" s="19"/>
      <c r="OU1164" s="19"/>
      <c r="OV1164" s="19"/>
      <c r="OW1164" s="19"/>
      <c r="OX1164" s="19"/>
      <c r="OY1164" s="19"/>
      <c r="OZ1164" s="19"/>
      <c r="PA1164" s="19"/>
      <c r="PB1164" s="19"/>
      <c r="PC1164" s="19"/>
      <c r="PD1164" s="19"/>
      <c r="PE1164" s="19"/>
      <c r="PF1164" s="19"/>
      <c r="PG1164" s="19"/>
      <c r="PH1164" s="19"/>
      <c r="PI1164" s="19"/>
      <c r="PJ1164" s="19"/>
      <c r="PK1164" s="19"/>
      <c r="PL1164" s="19"/>
      <c r="PM1164" s="19"/>
      <c r="PN1164" s="19"/>
      <c r="PO1164" s="19"/>
      <c r="PP1164" s="19"/>
      <c r="PQ1164" s="19"/>
      <c r="PR1164" s="19"/>
      <c r="PS1164" s="19"/>
      <c r="PT1164" s="19"/>
      <c r="PU1164" s="19"/>
      <c r="PV1164" s="19"/>
      <c r="PW1164" s="19"/>
      <c r="PX1164" s="19"/>
      <c r="PY1164" s="19"/>
      <c r="PZ1164" s="19"/>
      <c r="QA1164" s="19"/>
      <c r="QB1164" s="19"/>
      <c r="QC1164" s="19"/>
      <c r="QD1164" s="19"/>
      <c r="QE1164" s="19"/>
      <c r="QF1164" s="19"/>
      <c r="QG1164" s="19"/>
      <c r="QH1164" s="19"/>
      <c r="QI1164" s="19"/>
      <c r="QJ1164" s="19"/>
      <c r="QK1164" s="19"/>
      <c r="QL1164" s="19"/>
      <c r="QM1164" s="19"/>
      <c r="QN1164" s="19"/>
      <c r="QO1164" s="19"/>
      <c r="QP1164" s="19"/>
      <c r="QQ1164" s="19"/>
      <c r="QR1164" s="19"/>
      <c r="QS1164" s="19"/>
      <c r="QT1164" s="19"/>
      <c r="QU1164" s="19"/>
      <c r="QV1164" s="19"/>
      <c r="QW1164" s="19"/>
      <c r="QX1164" s="19"/>
      <c r="QY1164" s="19"/>
      <c r="QZ1164" s="19"/>
      <c r="RA1164" s="19"/>
      <c r="RB1164" s="19"/>
      <c r="RC1164" s="19"/>
      <c r="RD1164" s="19"/>
      <c r="RE1164" s="19"/>
      <c r="RF1164" s="19"/>
      <c r="RG1164" s="19"/>
      <c r="RH1164" s="19"/>
      <c r="RI1164" s="19"/>
      <c r="RJ1164" s="19"/>
      <c r="RK1164" s="19"/>
      <c r="RL1164" s="19"/>
      <c r="RM1164" s="19"/>
      <c r="RN1164" s="19"/>
      <c r="RO1164" s="19"/>
      <c r="RP1164" s="19"/>
      <c r="RQ1164" s="19"/>
      <c r="RR1164" s="19"/>
      <c r="RS1164" s="19"/>
      <c r="RT1164" s="19"/>
      <c r="RU1164" s="19"/>
      <c r="RV1164" s="19"/>
      <c r="RW1164" s="19"/>
      <c r="RX1164" s="19"/>
      <c r="RY1164" s="19"/>
      <c r="RZ1164" s="19"/>
      <c r="SA1164" s="19"/>
      <c r="SB1164" s="19"/>
      <c r="SC1164" s="19"/>
      <c r="SD1164" s="19"/>
      <c r="SE1164" s="19"/>
      <c r="SF1164" s="19"/>
      <c r="SG1164" s="19"/>
      <c r="SH1164" s="19"/>
      <c r="SI1164" s="19"/>
      <c r="SJ1164" s="19"/>
      <c r="SK1164" s="19"/>
      <c r="SL1164" s="19"/>
      <c r="SM1164" s="19"/>
      <c r="SN1164" s="19"/>
      <c r="SO1164" s="19"/>
      <c r="SP1164" s="19"/>
      <c r="SQ1164" s="19"/>
      <c r="SR1164" s="19"/>
      <c r="SS1164" s="19"/>
      <c r="ST1164" s="19"/>
      <c r="SU1164" s="19"/>
      <c r="SV1164" s="19"/>
      <c r="SW1164" s="19"/>
      <c r="SX1164" s="19"/>
      <c r="SY1164" s="19"/>
      <c r="SZ1164" s="19"/>
      <c r="TA1164" s="19"/>
      <c r="TB1164" s="19"/>
      <c r="TC1164" s="19"/>
      <c r="TD1164" s="19"/>
      <c r="TE1164" s="19"/>
      <c r="TF1164" s="19"/>
      <c r="TG1164" s="19"/>
      <c r="TH1164" s="19"/>
      <c r="TI1164" s="19"/>
      <c r="TJ1164" s="19"/>
      <c r="TK1164" s="19"/>
      <c r="TL1164" s="19"/>
      <c r="TM1164" s="19"/>
      <c r="TN1164" s="19"/>
      <c r="TO1164" s="19"/>
      <c r="TP1164" s="19"/>
      <c r="TQ1164" s="19"/>
      <c r="TR1164" s="19"/>
      <c r="TS1164" s="19"/>
      <c r="TT1164" s="19"/>
      <c r="TU1164" s="19"/>
      <c r="TV1164" s="19"/>
      <c r="TW1164" s="19"/>
      <c r="TX1164" s="19"/>
      <c r="TY1164" s="19"/>
      <c r="TZ1164" s="19"/>
      <c r="UA1164" s="19"/>
      <c r="UB1164" s="19"/>
      <c r="UC1164" s="19"/>
      <c r="UD1164" s="19"/>
      <c r="UE1164" s="19"/>
      <c r="UF1164" s="19"/>
      <c r="UG1164" s="19"/>
      <c r="UH1164" s="19"/>
      <c r="UI1164" s="19"/>
      <c r="UJ1164" s="19"/>
      <c r="UK1164" s="19"/>
      <c r="UL1164" s="19"/>
      <c r="UM1164" s="19"/>
      <c r="UN1164" s="19"/>
      <c r="UO1164" s="19"/>
      <c r="UP1164" s="19"/>
      <c r="UQ1164" s="19"/>
      <c r="UR1164" s="19"/>
      <c r="US1164" s="19"/>
      <c r="UT1164" s="19"/>
      <c r="UU1164" s="19"/>
      <c r="UV1164" s="19"/>
      <c r="UW1164" s="19"/>
      <c r="UX1164" s="19"/>
      <c r="UY1164" s="19"/>
      <c r="UZ1164" s="19"/>
      <c r="VA1164" s="19"/>
      <c r="VB1164" s="19"/>
      <c r="VC1164" s="19"/>
      <c r="VD1164" s="19"/>
      <c r="VE1164" s="19"/>
      <c r="VF1164" s="19"/>
      <c r="VG1164" s="19"/>
      <c r="VH1164" s="19"/>
      <c r="VI1164" s="19"/>
      <c r="VJ1164" s="19"/>
      <c r="VK1164" s="19"/>
      <c r="VL1164" s="19"/>
      <c r="VM1164" s="19"/>
      <c r="VN1164" s="19"/>
      <c r="VO1164" s="19"/>
      <c r="VP1164" s="19"/>
      <c r="VQ1164" s="19"/>
      <c r="VR1164" s="19"/>
      <c r="VS1164" s="19"/>
      <c r="VT1164" s="19"/>
      <c r="VU1164" s="19"/>
      <c r="VV1164" s="19"/>
      <c r="VW1164" s="19"/>
      <c r="VX1164" s="19"/>
      <c r="VY1164" s="19"/>
      <c r="VZ1164" s="19"/>
      <c r="WA1164" s="19"/>
      <c r="WB1164" s="19"/>
      <c r="WC1164" s="19"/>
      <c r="WD1164" s="19"/>
      <c r="WE1164" s="19"/>
      <c r="WF1164" s="19"/>
      <c r="WG1164" s="19"/>
      <c r="WH1164" s="19"/>
      <c r="WI1164" s="19"/>
      <c r="WJ1164" s="19"/>
      <c r="WK1164" s="19"/>
      <c r="WL1164" s="19"/>
      <c r="WM1164" s="19"/>
      <c r="WN1164" s="19"/>
      <c r="WO1164" s="19"/>
      <c r="WP1164" s="19"/>
      <c r="WQ1164" s="19"/>
      <c r="WR1164" s="19"/>
      <c r="WS1164" s="19"/>
      <c r="WT1164" s="19"/>
      <c r="WU1164" s="19"/>
      <c r="WV1164" s="19"/>
    </row>
    <row r="1165" spans="1:620" s="20" customFormat="1" ht="47.25" customHeight="1" x14ac:dyDescent="0.2">
      <c r="A1165" s="43" t="s">
        <v>1504</v>
      </c>
      <c r="B1165" s="44"/>
      <c r="C1165" s="44"/>
      <c r="D1165" s="44"/>
      <c r="E1165" s="45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60" t="s">
        <v>340</v>
      </c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 t="s">
        <v>77</v>
      </c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/>
      <c r="AU1165" s="60"/>
      <c r="AV1165" s="60"/>
      <c r="AW1165" s="60"/>
      <c r="AX1165" s="60"/>
      <c r="AY1165" s="84" t="s">
        <v>146</v>
      </c>
      <c r="AZ1165" s="84"/>
      <c r="BA1165" s="84"/>
      <c r="BB1165" s="84"/>
      <c r="BC1165" s="84"/>
      <c r="BD1165" s="84"/>
      <c r="BE1165" s="62" t="s">
        <v>146</v>
      </c>
      <c r="BF1165" s="62"/>
      <c r="BG1165" s="62"/>
      <c r="BH1165" s="62"/>
      <c r="BI1165" s="62"/>
      <c r="BJ1165" s="62"/>
      <c r="BK1165" s="62"/>
      <c r="BL1165" s="62"/>
      <c r="BM1165" s="62"/>
      <c r="BN1165" s="62">
        <v>381</v>
      </c>
      <c r="BO1165" s="62"/>
      <c r="BP1165" s="62"/>
      <c r="BQ1165" s="62"/>
      <c r="BR1165" s="62"/>
      <c r="BS1165" s="62"/>
      <c r="BT1165" s="62"/>
      <c r="BU1165" s="62"/>
      <c r="BV1165" s="62"/>
      <c r="BW1165" s="62"/>
      <c r="BX1165" s="62"/>
      <c r="BY1165" s="80">
        <v>71701000</v>
      </c>
      <c r="BZ1165" s="76"/>
      <c r="CA1165" s="76"/>
      <c r="CB1165" s="76"/>
      <c r="CC1165" s="76"/>
      <c r="CD1165" s="76"/>
      <c r="CE1165" s="62" t="s">
        <v>80</v>
      </c>
      <c r="CF1165" s="62"/>
      <c r="CG1165" s="62"/>
      <c r="CH1165" s="62"/>
      <c r="CI1165" s="62"/>
      <c r="CJ1165" s="62"/>
      <c r="CK1165" s="62"/>
      <c r="CL1165" s="62"/>
      <c r="CM1165" s="62"/>
      <c r="CN1165" s="61">
        <f>1997839.56*1.05</f>
        <v>2097731.5380000002</v>
      </c>
      <c r="CO1165" s="61"/>
      <c r="CP1165" s="61"/>
      <c r="CQ1165" s="61"/>
      <c r="CR1165" s="61"/>
      <c r="CS1165" s="61"/>
      <c r="CT1165" s="61"/>
      <c r="CU1165" s="61"/>
      <c r="CV1165" s="61"/>
      <c r="CW1165" s="61"/>
      <c r="CX1165" s="61"/>
      <c r="CY1165" s="61"/>
      <c r="CZ1165" s="61"/>
      <c r="DA1165" s="61"/>
      <c r="DB1165" s="59" t="s">
        <v>641</v>
      </c>
      <c r="DC1165" s="59"/>
      <c r="DD1165" s="59"/>
      <c r="DE1165" s="59"/>
      <c r="DF1165" s="59"/>
      <c r="DG1165" s="59"/>
      <c r="DH1165" s="59"/>
      <c r="DI1165" s="59"/>
      <c r="DJ1165" s="59"/>
      <c r="DK1165" s="59"/>
      <c r="DL1165" s="59"/>
      <c r="DM1165" s="59"/>
      <c r="DN1165" s="59"/>
      <c r="DO1165" s="59" t="s">
        <v>651</v>
      </c>
      <c r="DP1165" s="59"/>
      <c r="DQ1165" s="59"/>
      <c r="DR1165" s="59"/>
      <c r="DS1165" s="59"/>
      <c r="DT1165" s="59"/>
      <c r="DU1165" s="59"/>
      <c r="DV1165" s="59"/>
      <c r="DW1165" s="59"/>
      <c r="DX1165" s="59"/>
      <c r="DY1165" s="59"/>
      <c r="DZ1165" s="62" t="s">
        <v>102</v>
      </c>
      <c r="EA1165" s="62"/>
      <c r="EB1165" s="62"/>
      <c r="EC1165" s="62"/>
      <c r="ED1165" s="62"/>
      <c r="EE1165" s="62"/>
      <c r="EF1165" s="62"/>
      <c r="EG1165" s="62"/>
      <c r="EH1165" s="62"/>
      <c r="EI1165" s="62"/>
      <c r="EJ1165" s="62"/>
      <c r="EK1165" s="62"/>
      <c r="EL1165" s="62" t="s">
        <v>103</v>
      </c>
      <c r="EM1165" s="62"/>
      <c r="EN1165" s="62"/>
      <c r="EO1165" s="62"/>
      <c r="EP1165" s="62"/>
      <c r="EQ1165" s="62"/>
      <c r="ER1165" s="62"/>
      <c r="ES1165" s="62"/>
      <c r="ET1165" s="62"/>
      <c r="EU1165" s="62"/>
      <c r="EV1165" s="62"/>
      <c r="EW1165" s="62"/>
      <c r="EX1165" s="62"/>
      <c r="EY1165" s="143"/>
      <c r="EZ1165" s="143"/>
      <c r="FA1165" s="143"/>
      <c r="FB1165" s="143"/>
      <c r="FC1165" s="143"/>
      <c r="FD1165" s="143"/>
      <c r="FE1165" s="143"/>
      <c r="FF1165" s="143"/>
      <c r="FG1165" s="143"/>
      <c r="FH1165" s="143"/>
      <c r="FI1165" s="143"/>
      <c r="FJ1165" s="143"/>
      <c r="FK1165" s="143"/>
      <c r="FL1165" s="141"/>
      <c r="FM1165" s="141"/>
      <c r="FN1165" s="141"/>
      <c r="FO1165" s="141"/>
      <c r="FP1165" s="141"/>
      <c r="FQ1165" s="141"/>
      <c r="FR1165" s="141"/>
      <c r="FS1165" s="141"/>
      <c r="FT1165" s="141"/>
      <c r="FU1165" s="141"/>
      <c r="FV1165" s="141"/>
      <c r="FW1165" s="141"/>
      <c r="FX1165" s="141"/>
      <c r="FY1165" s="141"/>
      <c r="FZ1165" s="141"/>
      <c r="GA1165" s="141"/>
      <c r="GB1165" s="141"/>
      <c r="GC1165" s="141"/>
      <c r="GD1165" s="141"/>
      <c r="GE1165" s="141"/>
      <c r="GF1165" s="141"/>
      <c r="GG1165" s="141"/>
      <c r="GH1165" s="141"/>
      <c r="GI1165" s="141"/>
      <c r="GJ1165" s="141"/>
      <c r="GK1165" s="141"/>
      <c r="GL1165" s="141"/>
      <c r="GM1165" s="140"/>
      <c r="GN1165" s="140"/>
      <c r="GO1165" s="140"/>
      <c r="GP1165" s="140"/>
      <c r="GQ1165" s="140"/>
      <c r="GR1165" s="140"/>
      <c r="GS1165" s="141"/>
      <c r="GT1165" s="141"/>
      <c r="GU1165" s="141"/>
      <c r="GV1165" s="141"/>
      <c r="GW1165" s="141"/>
      <c r="GX1165" s="141"/>
      <c r="GY1165" s="141"/>
      <c r="GZ1165" s="141"/>
      <c r="HA1165" s="141"/>
      <c r="HB1165" s="142"/>
      <c r="HC1165" s="142"/>
      <c r="HD1165" s="142"/>
      <c r="HE1165" s="142"/>
      <c r="HF1165" s="142"/>
      <c r="HG1165" s="142"/>
      <c r="HH1165" s="142"/>
      <c r="HI1165" s="142"/>
      <c r="HJ1165" s="142"/>
      <c r="HK1165" s="142"/>
      <c r="HL1165" s="142"/>
      <c r="HM1165" s="143"/>
      <c r="HN1165" s="143"/>
      <c r="HO1165" s="143"/>
      <c r="HP1165" s="143"/>
      <c r="HQ1165" s="143"/>
      <c r="HR1165" s="143"/>
      <c r="HS1165" s="141"/>
      <c r="HT1165" s="141"/>
      <c r="HU1165" s="141"/>
      <c r="HV1165" s="141"/>
      <c r="HW1165" s="141"/>
      <c r="HX1165" s="141"/>
      <c r="HY1165" s="141"/>
      <c r="HZ1165" s="141"/>
      <c r="IA1165" s="141"/>
      <c r="IB1165" s="144"/>
      <c r="IC1165" s="144"/>
      <c r="ID1165" s="144"/>
      <c r="IE1165" s="144"/>
      <c r="IF1165" s="144"/>
      <c r="IG1165" s="144"/>
      <c r="IH1165" s="144"/>
      <c r="II1165" s="144"/>
      <c r="IJ1165" s="144"/>
      <c r="IK1165" s="144"/>
      <c r="IL1165" s="144"/>
      <c r="IM1165" s="144"/>
      <c r="IN1165" s="144"/>
      <c r="IO1165" s="144"/>
      <c r="IP1165" s="138"/>
      <c r="IQ1165" s="138"/>
      <c r="IR1165" s="138"/>
      <c r="IS1165" s="138"/>
      <c r="IT1165" s="138"/>
      <c r="IU1165" s="138"/>
      <c r="IV1165" s="138"/>
      <c r="IW1165" s="138"/>
      <c r="IX1165" s="138"/>
      <c r="IY1165" s="138"/>
      <c r="IZ1165" s="138"/>
      <c r="JA1165" s="138"/>
      <c r="JB1165" s="138"/>
      <c r="JC1165" s="138"/>
      <c r="JD1165" s="138"/>
      <c r="JE1165" s="138"/>
      <c r="JF1165" s="138"/>
      <c r="JG1165" s="138"/>
      <c r="JH1165" s="138"/>
      <c r="JI1165" s="138"/>
      <c r="JJ1165" s="138"/>
      <c r="JK1165" s="138"/>
      <c r="JL1165" s="138"/>
      <c r="JM1165" s="138"/>
      <c r="JN1165" s="139"/>
      <c r="JO1165" s="139"/>
      <c r="JP1165" s="139"/>
      <c r="JQ1165" s="139"/>
      <c r="JR1165" s="139"/>
      <c r="JS1165" s="139"/>
      <c r="JT1165" s="139"/>
      <c r="JU1165" s="139"/>
      <c r="JV1165" s="139"/>
      <c r="JW1165" s="139"/>
      <c r="JX1165" s="139"/>
      <c r="JY1165" s="139"/>
      <c r="JZ1165" s="139"/>
      <c r="KA1165" s="139"/>
      <c r="KB1165" s="139"/>
      <c r="KC1165" s="139"/>
      <c r="KD1165" s="139"/>
      <c r="KE1165" s="139"/>
      <c r="KF1165" s="139"/>
      <c r="KG1165" s="139"/>
      <c r="KH1165" s="139"/>
      <c r="KI1165" s="139"/>
      <c r="KJ1165" s="139"/>
      <c r="KK1165" s="139"/>
      <c r="KL1165" s="139"/>
      <c r="KM1165" s="139"/>
      <c r="KN1165" s="139"/>
      <c r="KO1165" s="139"/>
      <c r="KP1165" s="139"/>
      <c r="KQ1165" s="22"/>
      <c r="KR1165" s="23"/>
      <c r="KS1165" s="19"/>
      <c r="KT1165" s="19"/>
      <c r="KU1165" s="19"/>
      <c r="KV1165" s="19"/>
      <c r="KW1165" s="19"/>
      <c r="KX1165" s="19"/>
      <c r="KY1165" s="19"/>
      <c r="KZ1165" s="19"/>
      <c r="LA1165" s="19"/>
      <c r="LB1165" s="19"/>
      <c r="LC1165" s="19"/>
      <c r="LD1165" s="19"/>
      <c r="LE1165" s="19"/>
      <c r="LF1165" s="19"/>
      <c r="LG1165" s="19"/>
      <c r="LH1165" s="19"/>
      <c r="LI1165" s="19"/>
      <c r="LJ1165" s="19"/>
      <c r="LK1165" s="19"/>
      <c r="LL1165" s="19"/>
      <c r="LM1165" s="19"/>
      <c r="LN1165" s="19"/>
      <c r="LO1165" s="19"/>
      <c r="LP1165" s="19"/>
      <c r="LQ1165" s="19"/>
      <c r="LR1165" s="19"/>
      <c r="LS1165" s="19"/>
      <c r="LT1165" s="19"/>
      <c r="LU1165" s="19"/>
      <c r="LV1165" s="19"/>
      <c r="LW1165" s="19"/>
      <c r="LX1165" s="19"/>
      <c r="LY1165" s="19"/>
      <c r="LZ1165" s="19"/>
      <c r="MA1165" s="19"/>
      <c r="MB1165" s="19"/>
      <c r="MC1165" s="19"/>
      <c r="MD1165" s="19"/>
      <c r="ME1165" s="19"/>
      <c r="MF1165" s="19"/>
      <c r="MG1165" s="19"/>
      <c r="MH1165" s="19"/>
      <c r="MI1165" s="19"/>
      <c r="MJ1165" s="19"/>
      <c r="MK1165" s="19"/>
      <c r="ML1165" s="19"/>
      <c r="MM1165" s="19"/>
      <c r="MN1165" s="19"/>
      <c r="MO1165" s="19"/>
      <c r="MP1165" s="19"/>
      <c r="MQ1165" s="19"/>
      <c r="MR1165" s="19"/>
      <c r="MS1165" s="19"/>
      <c r="MT1165" s="19"/>
      <c r="MU1165" s="19"/>
      <c r="MV1165" s="19"/>
      <c r="MW1165" s="19"/>
      <c r="MX1165" s="19"/>
      <c r="MY1165" s="19"/>
      <c r="MZ1165" s="19"/>
      <c r="NA1165" s="19"/>
      <c r="NB1165" s="19"/>
      <c r="NC1165" s="19"/>
      <c r="ND1165" s="19"/>
      <c r="NE1165" s="19"/>
      <c r="NF1165" s="19"/>
      <c r="NG1165" s="19"/>
      <c r="NH1165" s="19"/>
      <c r="NI1165" s="19"/>
      <c r="NJ1165" s="19"/>
      <c r="NK1165" s="19"/>
      <c r="NL1165" s="19"/>
      <c r="NM1165" s="19"/>
      <c r="NN1165" s="19"/>
      <c r="NO1165" s="19"/>
      <c r="NP1165" s="19"/>
      <c r="NQ1165" s="19"/>
      <c r="NR1165" s="19"/>
      <c r="NS1165" s="19"/>
      <c r="NT1165" s="19"/>
      <c r="NU1165" s="19"/>
      <c r="NV1165" s="19"/>
      <c r="NW1165" s="19"/>
      <c r="NX1165" s="19"/>
      <c r="NY1165" s="19"/>
      <c r="NZ1165" s="19"/>
      <c r="OA1165" s="19"/>
      <c r="OB1165" s="19"/>
      <c r="OC1165" s="19"/>
      <c r="OD1165" s="19"/>
      <c r="OE1165" s="19"/>
      <c r="OF1165" s="19"/>
      <c r="OG1165" s="19"/>
      <c r="OH1165" s="19"/>
      <c r="OI1165" s="19"/>
      <c r="OJ1165" s="19"/>
      <c r="OK1165" s="19"/>
      <c r="OL1165" s="19"/>
      <c r="OM1165" s="19"/>
      <c r="ON1165" s="19"/>
      <c r="OO1165" s="19"/>
      <c r="OP1165" s="19"/>
      <c r="OQ1165" s="19"/>
      <c r="OR1165" s="19"/>
      <c r="OS1165" s="19"/>
      <c r="OT1165" s="19"/>
      <c r="OU1165" s="19"/>
      <c r="OV1165" s="19"/>
      <c r="OW1165" s="19"/>
      <c r="OX1165" s="19"/>
      <c r="OY1165" s="19"/>
      <c r="OZ1165" s="19"/>
      <c r="PA1165" s="19"/>
      <c r="PB1165" s="19"/>
      <c r="PC1165" s="19"/>
      <c r="PD1165" s="19"/>
      <c r="PE1165" s="19"/>
      <c r="PF1165" s="19"/>
      <c r="PG1165" s="19"/>
      <c r="PH1165" s="19"/>
      <c r="PI1165" s="19"/>
      <c r="PJ1165" s="19"/>
      <c r="PK1165" s="19"/>
      <c r="PL1165" s="19"/>
      <c r="PM1165" s="19"/>
      <c r="PN1165" s="19"/>
      <c r="PO1165" s="19"/>
      <c r="PP1165" s="19"/>
      <c r="PQ1165" s="19"/>
      <c r="PR1165" s="19"/>
      <c r="PS1165" s="19"/>
      <c r="PT1165" s="19"/>
      <c r="PU1165" s="19"/>
      <c r="PV1165" s="19"/>
      <c r="PW1165" s="19"/>
      <c r="PX1165" s="19"/>
      <c r="PY1165" s="19"/>
      <c r="PZ1165" s="19"/>
      <c r="QA1165" s="19"/>
      <c r="QB1165" s="19"/>
      <c r="QC1165" s="19"/>
      <c r="QD1165" s="19"/>
      <c r="QE1165" s="19"/>
      <c r="QF1165" s="19"/>
      <c r="QG1165" s="19"/>
      <c r="QH1165" s="19"/>
      <c r="QI1165" s="19"/>
      <c r="QJ1165" s="19"/>
      <c r="QK1165" s="19"/>
      <c r="QL1165" s="19"/>
      <c r="QM1165" s="19"/>
      <c r="QN1165" s="19"/>
      <c r="QO1165" s="19"/>
      <c r="QP1165" s="19"/>
      <c r="QQ1165" s="19"/>
      <c r="QR1165" s="19"/>
      <c r="QS1165" s="19"/>
      <c r="QT1165" s="19"/>
      <c r="QU1165" s="19"/>
      <c r="QV1165" s="19"/>
      <c r="QW1165" s="19"/>
      <c r="QX1165" s="19"/>
      <c r="QY1165" s="19"/>
      <c r="QZ1165" s="19"/>
      <c r="RA1165" s="19"/>
      <c r="RB1165" s="19"/>
      <c r="RC1165" s="19"/>
      <c r="RD1165" s="19"/>
      <c r="RE1165" s="19"/>
      <c r="RF1165" s="19"/>
      <c r="RG1165" s="19"/>
      <c r="RH1165" s="19"/>
      <c r="RI1165" s="19"/>
      <c r="RJ1165" s="19"/>
      <c r="RK1165" s="19"/>
      <c r="RL1165" s="19"/>
      <c r="RM1165" s="19"/>
      <c r="RN1165" s="19"/>
      <c r="RO1165" s="19"/>
      <c r="RP1165" s="19"/>
      <c r="RQ1165" s="19"/>
      <c r="RR1165" s="19"/>
      <c r="RS1165" s="19"/>
      <c r="RT1165" s="19"/>
      <c r="RU1165" s="19"/>
      <c r="RV1165" s="19"/>
      <c r="RW1165" s="19"/>
      <c r="RX1165" s="19"/>
      <c r="RY1165" s="19"/>
      <c r="RZ1165" s="19"/>
      <c r="SA1165" s="19"/>
      <c r="SB1165" s="19"/>
      <c r="SC1165" s="19"/>
      <c r="SD1165" s="19"/>
      <c r="SE1165" s="19"/>
      <c r="SF1165" s="19"/>
      <c r="SG1165" s="19"/>
      <c r="SH1165" s="19"/>
      <c r="SI1165" s="19"/>
      <c r="SJ1165" s="19"/>
      <c r="SK1165" s="19"/>
      <c r="SL1165" s="19"/>
      <c r="SM1165" s="19"/>
      <c r="SN1165" s="19"/>
      <c r="SO1165" s="19"/>
      <c r="SP1165" s="19"/>
      <c r="SQ1165" s="19"/>
      <c r="SR1165" s="19"/>
      <c r="SS1165" s="19"/>
      <c r="ST1165" s="19"/>
      <c r="SU1165" s="19"/>
      <c r="SV1165" s="19"/>
      <c r="SW1165" s="19"/>
      <c r="SX1165" s="19"/>
      <c r="SY1165" s="19"/>
      <c r="SZ1165" s="19"/>
      <c r="TA1165" s="19"/>
      <c r="TB1165" s="19"/>
      <c r="TC1165" s="19"/>
      <c r="TD1165" s="19"/>
      <c r="TE1165" s="19"/>
      <c r="TF1165" s="19"/>
      <c r="TG1165" s="19"/>
      <c r="TH1165" s="19"/>
      <c r="TI1165" s="19"/>
      <c r="TJ1165" s="19"/>
      <c r="TK1165" s="19"/>
      <c r="TL1165" s="19"/>
      <c r="TM1165" s="19"/>
      <c r="TN1165" s="19"/>
      <c r="TO1165" s="19"/>
      <c r="TP1165" s="19"/>
      <c r="TQ1165" s="19"/>
      <c r="TR1165" s="19"/>
      <c r="TS1165" s="19"/>
      <c r="TT1165" s="19"/>
      <c r="TU1165" s="19"/>
      <c r="TV1165" s="19"/>
      <c r="TW1165" s="19"/>
      <c r="TX1165" s="19"/>
      <c r="TY1165" s="19"/>
      <c r="TZ1165" s="19"/>
      <c r="UA1165" s="19"/>
      <c r="UB1165" s="19"/>
      <c r="UC1165" s="19"/>
      <c r="UD1165" s="19"/>
      <c r="UE1165" s="19"/>
      <c r="UF1165" s="19"/>
      <c r="UG1165" s="19"/>
      <c r="UH1165" s="19"/>
      <c r="UI1165" s="19"/>
      <c r="UJ1165" s="19"/>
      <c r="UK1165" s="19"/>
      <c r="UL1165" s="19"/>
      <c r="UM1165" s="19"/>
      <c r="UN1165" s="19"/>
      <c r="UO1165" s="19"/>
      <c r="UP1165" s="19"/>
      <c r="UQ1165" s="19"/>
      <c r="UR1165" s="19"/>
      <c r="US1165" s="19"/>
      <c r="UT1165" s="19"/>
      <c r="UU1165" s="19"/>
      <c r="UV1165" s="19"/>
      <c r="UW1165" s="19"/>
      <c r="UX1165" s="19"/>
      <c r="UY1165" s="19"/>
      <c r="UZ1165" s="19"/>
      <c r="VA1165" s="19"/>
      <c r="VB1165" s="19"/>
      <c r="VC1165" s="19"/>
      <c r="VD1165" s="19"/>
      <c r="VE1165" s="19"/>
      <c r="VF1165" s="19"/>
      <c r="VG1165" s="19"/>
      <c r="VH1165" s="19"/>
      <c r="VI1165" s="19"/>
      <c r="VJ1165" s="19"/>
      <c r="VK1165" s="19"/>
      <c r="VL1165" s="19"/>
      <c r="VM1165" s="19"/>
      <c r="VN1165" s="19"/>
      <c r="VO1165" s="19"/>
      <c r="VP1165" s="19"/>
      <c r="VQ1165" s="19"/>
      <c r="VR1165" s="19"/>
      <c r="VS1165" s="19"/>
      <c r="VT1165" s="19"/>
      <c r="VU1165" s="19"/>
      <c r="VV1165" s="19"/>
      <c r="VW1165" s="19"/>
      <c r="VX1165" s="19"/>
      <c r="VY1165" s="19"/>
      <c r="VZ1165" s="19"/>
      <c r="WA1165" s="19"/>
      <c r="WB1165" s="19"/>
      <c r="WC1165" s="19"/>
      <c r="WD1165" s="19"/>
      <c r="WE1165" s="19"/>
      <c r="WF1165" s="19"/>
      <c r="WG1165" s="19"/>
      <c r="WH1165" s="19"/>
      <c r="WI1165" s="19"/>
      <c r="WJ1165" s="19"/>
      <c r="WK1165" s="19"/>
      <c r="WL1165" s="19"/>
      <c r="WM1165" s="19"/>
      <c r="WN1165" s="19"/>
      <c r="WO1165" s="19"/>
      <c r="WP1165" s="19"/>
      <c r="WQ1165" s="19"/>
      <c r="WR1165" s="19"/>
      <c r="WS1165" s="19"/>
      <c r="WT1165" s="19"/>
      <c r="WU1165" s="19"/>
      <c r="WV1165" s="19"/>
    </row>
    <row r="1166" spans="1:620" s="20" customFormat="1" ht="63.75" customHeight="1" x14ac:dyDescent="0.2">
      <c r="A1166" s="43" t="s">
        <v>1505</v>
      </c>
      <c r="B1166" s="44"/>
      <c r="C1166" s="44"/>
      <c r="D1166" s="44"/>
      <c r="E1166" s="45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60" t="s">
        <v>342</v>
      </c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 t="s">
        <v>77</v>
      </c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/>
      <c r="AU1166" s="60"/>
      <c r="AV1166" s="60"/>
      <c r="AW1166" s="60"/>
      <c r="AX1166" s="60"/>
      <c r="AY1166" s="84" t="s">
        <v>94</v>
      </c>
      <c r="AZ1166" s="84"/>
      <c r="BA1166" s="84"/>
      <c r="BB1166" s="84"/>
      <c r="BC1166" s="84"/>
      <c r="BD1166" s="84"/>
      <c r="BE1166" s="62" t="s">
        <v>95</v>
      </c>
      <c r="BF1166" s="62"/>
      <c r="BG1166" s="62"/>
      <c r="BH1166" s="62"/>
      <c r="BI1166" s="62"/>
      <c r="BJ1166" s="62"/>
      <c r="BK1166" s="62"/>
      <c r="BL1166" s="62"/>
      <c r="BM1166" s="62"/>
      <c r="BN1166" s="62">
        <v>239</v>
      </c>
      <c r="BO1166" s="62"/>
      <c r="BP1166" s="62"/>
      <c r="BQ1166" s="62"/>
      <c r="BR1166" s="62"/>
      <c r="BS1166" s="62"/>
      <c r="BT1166" s="62"/>
      <c r="BU1166" s="62"/>
      <c r="BV1166" s="62"/>
      <c r="BW1166" s="62"/>
      <c r="BX1166" s="62"/>
      <c r="BY1166" s="80">
        <v>71701000</v>
      </c>
      <c r="BZ1166" s="76"/>
      <c r="CA1166" s="76"/>
      <c r="CB1166" s="76"/>
      <c r="CC1166" s="76"/>
      <c r="CD1166" s="76"/>
      <c r="CE1166" s="62" t="s">
        <v>80</v>
      </c>
      <c r="CF1166" s="62"/>
      <c r="CG1166" s="62"/>
      <c r="CH1166" s="62"/>
      <c r="CI1166" s="62"/>
      <c r="CJ1166" s="62"/>
      <c r="CK1166" s="62"/>
      <c r="CL1166" s="62"/>
      <c r="CM1166" s="62"/>
      <c r="CN1166" s="61">
        <f>14756638.38*1.05</f>
        <v>15494470.299000002</v>
      </c>
      <c r="CO1166" s="61"/>
      <c r="CP1166" s="61"/>
      <c r="CQ1166" s="61"/>
      <c r="CR1166" s="61"/>
      <c r="CS1166" s="61"/>
      <c r="CT1166" s="61"/>
      <c r="CU1166" s="61"/>
      <c r="CV1166" s="61"/>
      <c r="CW1166" s="61"/>
      <c r="CX1166" s="61"/>
      <c r="CY1166" s="61"/>
      <c r="CZ1166" s="61"/>
      <c r="DA1166" s="61"/>
      <c r="DB1166" s="59" t="s">
        <v>641</v>
      </c>
      <c r="DC1166" s="59"/>
      <c r="DD1166" s="59"/>
      <c r="DE1166" s="59"/>
      <c r="DF1166" s="59"/>
      <c r="DG1166" s="59"/>
      <c r="DH1166" s="59"/>
      <c r="DI1166" s="59"/>
      <c r="DJ1166" s="59"/>
      <c r="DK1166" s="59"/>
      <c r="DL1166" s="59"/>
      <c r="DM1166" s="59"/>
      <c r="DN1166" s="59"/>
      <c r="DO1166" s="59" t="s">
        <v>651</v>
      </c>
      <c r="DP1166" s="59"/>
      <c r="DQ1166" s="59"/>
      <c r="DR1166" s="59"/>
      <c r="DS1166" s="59"/>
      <c r="DT1166" s="59"/>
      <c r="DU1166" s="59"/>
      <c r="DV1166" s="59"/>
      <c r="DW1166" s="59"/>
      <c r="DX1166" s="59"/>
      <c r="DY1166" s="59"/>
      <c r="DZ1166" s="62" t="s">
        <v>102</v>
      </c>
      <c r="EA1166" s="62"/>
      <c r="EB1166" s="62"/>
      <c r="EC1166" s="62"/>
      <c r="ED1166" s="62"/>
      <c r="EE1166" s="62"/>
      <c r="EF1166" s="62"/>
      <c r="EG1166" s="62"/>
      <c r="EH1166" s="62"/>
      <c r="EI1166" s="62"/>
      <c r="EJ1166" s="62"/>
      <c r="EK1166" s="62"/>
      <c r="EL1166" s="62" t="s">
        <v>103</v>
      </c>
      <c r="EM1166" s="62"/>
      <c r="EN1166" s="62"/>
      <c r="EO1166" s="62"/>
      <c r="EP1166" s="62"/>
      <c r="EQ1166" s="62"/>
      <c r="ER1166" s="62"/>
      <c r="ES1166" s="62"/>
      <c r="ET1166" s="62"/>
      <c r="EU1166" s="62"/>
      <c r="EV1166" s="62"/>
      <c r="EW1166" s="62"/>
      <c r="EX1166" s="62"/>
      <c r="EY1166" s="143"/>
      <c r="EZ1166" s="143"/>
      <c r="FA1166" s="143"/>
      <c r="FB1166" s="143"/>
      <c r="FC1166" s="143"/>
      <c r="FD1166" s="143"/>
      <c r="FE1166" s="143"/>
      <c r="FF1166" s="143"/>
      <c r="FG1166" s="143"/>
      <c r="FH1166" s="143"/>
      <c r="FI1166" s="143"/>
      <c r="FJ1166" s="143"/>
      <c r="FK1166" s="143"/>
      <c r="FL1166" s="141"/>
      <c r="FM1166" s="141"/>
      <c r="FN1166" s="141"/>
      <c r="FO1166" s="141"/>
      <c r="FP1166" s="141"/>
      <c r="FQ1166" s="141"/>
      <c r="FR1166" s="141"/>
      <c r="FS1166" s="141"/>
      <c r="FT1166" s="141"/>
      <c r="FU1166" s="141"/>
      <c r="FV1166" s="141"/>
      <c r="FW1166" s="141"/>
      <c r="FX1166" s="141"/>
      <c r="FY1166" s="141"/>
      <c r="FZ1166" s="141"/>
      <c r="GA1166" s="141"/>
      <c r="GB1166" s="141"/>
      <c r="GC1166" s="141"/>
      <c r="GD1166" s="141"/>
      <c r="GE1166" s="141"/>
      <c r="GF1166" s="141"/>
      <c r="GG1166" s="141"/>
      <c r="GH1166" s="141"/>
      <c r="GI1166" s="141"/>
      <c r="GJ1166" s="141"/>
      <c r="GK1166" s="141"/>
      <c r="GL1166" s="141"/>
      <c r="GM1166" s="140"/>
      <c r="GN1166" s="140"/>
      <c r="GO1166" s="140"/>
      <c r="GP1166" s="140"/>
      <c r="GQ1166" s="140"/>
      <c r="GR1166" s="140"/>
      <c r="GS1166" s="141"/>
      <c r="GT1166" s="141"/>
      <c r="GU1166" s="141"/>
      <c r="GV1166" s="141"/>
      <c r="GW1166" s="141"/>
      <c r="GX1166" s="141"/>
      <c r="GY1166" s="141"/>
      <c r="GZ1166" s="141"/>
      <c r="HA1166" s="141"/>
      <c r="HB1166" s="142"/>
      <c r="HC1166" s="142"/>
      <c r="HD1166" s="142"/>
      <c r="HE1166" s="142"/>
      <c r="HF1166" s="142"/>
      <c r="HG1166" s="142"/>
      <c r="HH1166" s="142"/>
      <c r="HI1166" s="142"/>
      <c r="HJ1166" s="142"/>
      <c r="HK1166" s="142"/>
      <c r="HL1166" s="142"/>
      <c r="HM1166" s="143"/>
      <c r="HN1166" s="143"/>
      <c r="HO1166" s="143"/>
      <c r="HP1166" s="143"/>
      <c r="HQ1166" s="143"/>
      <c r="HR1166" s="143"/>
      <c r="HS1166" s="141"/>
      <c r="HT1166" s="141"/>
      <c r="HU1166" s="141"/>
      <c r="HV1166" s="141"/>
      <c r="HW1166" s="141"/>
      <c r="HX1166" s="141"/>
      <c r="HY1166" s="141"/>
      <c r="HZ1166" s="141"/>
      <c r="IA1166" s="141"/>
      <c r="IB1166" s="144"/>
      <c r="IC1166" s="144"/>
      <c r="ID1166" s="144"/>
      <c r="IE1166" s="144"/>
      <c r="IF1166" s="144"/>
      <c r="IG1166" s="144"/>
      <c r="IH1166" s="144"/>
      <c r="II1166" s="144"/>
      <c r="IJ1166" s="144"/>
      <c r="IK1166" s="144"/>
      <c r="IL1166" s="144"/>
      <c r="IM1166" s="144"/>
      <c r="IN1166" s="144"/>
      <c r="IO1166" s="144"/>
      <c r="IP1166" s="138"/>
      <c r="IQ1166" s="138"/>
      <c r="IR1166" s="138"/>
      <c r="IS1166" s="138"/>
      <c r="IT1166" s="138"/>
      <c r="IU1166" s="138"/>
      <c r="IV1166" s="138"/>
      <c r="IW1166" s="138"/>
      <c r="IX1166" s="138"/>
      <c r="IY1166" s="138"/>
      <c r="IZ1166" s="138"/>
      <c r="JA1166" s="138"/>
      <c r="JB1166" s="138"/>
      <c r="JC1166" s="138"/>
      <c r="JD1166" s="138"/>
      <c r="JE1166" s="138"/>
      <c r="JF1166" s="138"/>
      <c r="JG1166" s="138"/>
      <c r="JH1166" s="138"/>
      <c r="JI1166" s="138"/>
      <c r="JJ1166" s="138"/>
      <c r="JK1166" s="138"/>
      <c r="JL1166" s="138"/>
      <c r="JM1166" s="138"/>
      <c r="JN1166" s="139"/>
      <c r="JO1166" s="139"/>
      <c r="JP1166" s="139"/>
      <c r="JQ1166" s="139"/>
      <c r="JR1166" s="139"/>
      <c r="JS1166" s="139"/>
      <c r="JT1166" s="139"/>
      <c r="JU1166" s="139"/>
      <c r="JV1166" s="139"/>
      <c r="JW1166" s="139"/>
      <c r="JX1166" s="139"/>
      <c r="JY1166" s="139"/>
      <c r="JZ1166" s="139"/>
      <c r="KA1166" s="139"/>
      <c r="KB1166" s="139"/>
      <c r="KC1166" s="139"/>
      <c r="KD1166" s="139"/>
      <c r="KE1166" s="139"/>
      <c r="KF1166" s="139"/>
      <c r="KG1166" s="139"/>
      <c r="KH1166" s="139"/>
      <c r="KI1166" s="139"/>
      <c r="KJ1166" s="139"/>
      <c r="KK1166" s="139"/>
      <c r="KL1166" s="139"/>
      <c r="KM1166" s="139"/>
      <c r="KN1166" s="139"/>
      <c r="KO1166" s="139"/>
      <c r="KP1166" s="139"/>
      <c r="KQ1166" s="22"/>
      <c r="KR1166" s="23"/>
      <c r="KS1166" s="19"/>
      <c r="KT1166" s="19"/>
      <c r="KU1166" s="19"/>
      <c r="KV1166" s="19"/>
      <c r="KW1166" s="19"/>
      <c r="KX1166" s="19"/>
      <c r="KY1166" s="19"/>
      <c r="KZ1166" s="19"/>
      <c r="LA1166" s="19"/>
      <c r="LB1166" s="19"/>
      <c r="LC1166" s="19"/>
      <c r="LD1166" s="19"/>
      <c r="LE1166" s="19"/>
      <c r="LF1166" s="19"/>
      <c r="LG1166" s="19"/>
      <c r="LH1166" s="19"/>
      <c r="LI1166" s="19"/>
      <c r="LJ1166" s="19"/>
      <c r="LK1166" s="19"/>
      <c r="LL1166" s="19"/>
      <c r="LM1166" s="19"/>
      <c r="LN1166" s="19"/>
      <c r="LO1166" s="19"/>
      <c r="LP1166" s="19"/>
      <c r="LQ1166" s="19"/>
      <c r="LR1166" s="19"/>
      <c r="LS1166" s="19"/>
      <c r="LT1166" s="19"/>
      <c r="LU1166" s="19"/>
      <c r="LV1166" s="19"/>
      <c r="LW1166" s="19"/>
      <c r="LX1166" s="19"/>
      <c r="LY1166" s="19"/>
      <c r="LZ1166" s="19"/>
      <c r="MA1166" s="19"/>
      <c r="MB1166" s="19"/>
      <c r="MC1166" s="19"/>
      <c r="MD1166" s="19"/>
      <c r="ME1166" s="19"/>
      <c r="MF1166" s="19"/>
      <c r="MG1166" s="19"/>
      <c r="MH1166" s="19"/>
      <c r="MI1166" s="19"/>
      <c r="MJ1166" s="19"/>
      <c r="MK1166" s="19"/>
      <c r="ML1166" s="19"/>
      <c r="MM1166" s="19"/>
      <c r="MN1166" s="19"/>
      <c r="MO1166" s="19"/>
      <c r="MP1166" s="19"/>
      <c r="MQ1166" s="19"/>
      <c r="MR1166" s="19"/>
      <c r="MS1166" s="19"/>
      <c r="MT1166" s="19"/>
      <c r="MU1166" s="19"/>
      <c r="MV1166" s="19"/>
      <c r="MW1166" s="19"/>
      <c r="MX1166" s="19"/>
      <c r="MY1166" s="19"/>
      <c r="MZ1166" s="19"/>
      <c r="NA1166" s="19"/>
      <c r="NB1166" s="19"/>
      <c r="NC1166" s="19"/>
      <c r="ND1166" s="19"/>
      <c r="NE1166" s="19"/>
      <c r="NF1166" s="19"/>
      <c r="NG1166" s="19"/>
      <c r="NH1166" s="19"/>
      <c r="NI1166" s="19"/>
      <c r="NJ1166" s="19"/>
      <c r="NK1166" s="19"/>
      <c r="NL1166" s="19"/>
      <c r="NM1166" s="19"/>
      <c r="NN1166" s="19"/>
      <c r="NO1166" s="19"/>
      <c r="NP1166" s="19"/>
      <c r="NQ1166" s="19"/>
      <c r="NR1166" s="19"/>
      <c r="NS1166" s="19"/>
      <c r="NT1166" s="19"/>
      <c r="NU1166" s="19"/>
      <c r="NV1166" s="19"/>
      <c r="NW1166" s="19"/>
      <c r="NX1166" s="19"/>
      <c r="NY1166" s="19"/>
      <c r="NZ1166" s="19"/>
      <c r="OA1166" s="19"/>
      <c r="OB1166" s="19"/>
      <c r="OC1166" s="19"/>
      <c r="OD1166" s="19"/>
      <c r="OE1166" s="19"/>
      <c r="OF1166" s="19"/>
      <c r="OG1166" s="19"/>
      <c r="OH1166" s="19"/>
      <c r="OI1166" s="19"/>
      <c r="OJ1166" s="19"/>
      <c r="OK1166" s="19"/>
      <c r="OL1166" s="19"/>
      <c r="OM1166" s="19"/>
      <c r="ON1166" s="19"/>
      <c r="OO1166" s="19"/>
      <c r="OP1166" s="19"/>
      <c r="OQ1166" s="19"/>
      <c r="OR1166" s="19"/>
      <c r="OS1166" s="19"/>
      <c r="OT1166" s="19"/>
      <c r="OU1166" s="19"/>
      <c r="OV1166" s="19"/>
      <c r="OW1166" s="19"/>
      <c r="OX1166" s="19"/>
      <c r="OY1166" s="19"/>
      <c r="OZ1166" s="19"/>
      <c r="PA1166" s="19"/>
      <c r="PB1166" s="19"/>
      <c r="PC1166" s="19"/>
      <c r="PD1166" s="19"/>
      <c r="PE1166" s="19"/>
      <c r="PF1166" s="19"/>
      <c r="PG1166" s="19"/>
      <c r="PH1166" s="19"/>
      <c r="PI1166" s="19"/>
      <c r="PJ1166" s="19"/>
      <c r="PK1166" s="19"/>
      <c r="PL1166" s="19"/>
      <c r="PM1166" s="19"/>
      <c r="PN1166" s="19"/>
      <c r="PO1166" s="19"/>
      <c r="PP1166" s="19"/>
      <c r="PQ1166" s="19"/>
      <c r="PR1166" s="19"/>
      <c r="PS1166" s="19"/>
      <c r="PT1166" s="19"/>
      <c r="PU1166" s="19"/>
      <c r="PV1166" s="19"/>
      <c r="PW1166" s="19"/>
      <c r="PX1166" s="19"/>
      <c r="PY1166" s="19"/>
      <c r="PZ1166" s="19"/>
      <c r="QA1166" s="19"/>
      <c r="QB1166" s="19"/>
      <c r="QC1166" s="19"/>
      <c r="QD1166" s="19"/>
      <c r="QE1166" s="19"/>
      <c r="QF1166" s="19"/>
      <c r="QG1166" s="19"/>
      <c r="QH1166" s="19"/>
      <c r="QI1166" s="19"/>
      <c r="QJ1166" s="19"/>
      <c r="QK1166" s="19"/>
      <c r="QL1166" s="19"/>
      <c r="QM1166" s="19"/>
      <c r="QN1166" s="19"/>
      <c r="QO1166" s="19"/>
      <c r="QP1166" s="19"/>
      <c r="QQ1166" s="19"/>
      <c r="QR1166" s="19"/>
      <c r="QS1166" s="19"/>
      <c r="QT1166" s="19"/>
      <c r="QU1166" s="19"/>
      <c r="QV1166" s="19"/>
      <c r="QW1166" s="19"/>
      <c r="QX1166" s="19"/>
      <c r="QY1166" s="19"/>
      <c r="QZ1166" s="19"/>
      <c r="RA1166" s="19"/>
      <c r="RB1166" s="19"/>
      <c r="RC1166" s="19"/>
      <c r="RD1166" s="19"/>
      <c r="RE1166" s="19"/>
      <c r="RF1166" s="19"/>
      <c r="RG1166" s="19"/>
      <c r="RH1166" s="19"/>
      <c r="RI1166" s="19"/>
      <c r="RJ1166" s="19"/>
      <c r="RK1166" s="19"/>
      <c r="RL1166" s="19"/>
      <c r="RM1166" s="19"/>
      <c r="RN1166" s="19"/>
      <c r="RO1166" s="19"/>
      <c r="RP1166" s="19"/>
      <c r="RQ1166" s="19"/>
      <c r="RR1166" s="19"/>
      <c r="RS1166" s="19"/>
      <c r="RT1166" s="19"/>
      <c r="RU1166" s="19"/>
      <c r="RV1166" s="19"/>
      <c r="RW1166" s="19"/>
      <c r="RX1166" s="19"/>
      <c r="RY1166" s="19"/>
      <c r="RZ1166" s="19"/>
      <c r="SA1166" s="19"/>
      <c r="SB1166" s="19"/>
      <c r="SC1166" s="19"/>
      <c r="SD1166" s="19"/>
      <c r="SE1166" s="19"/>
      <c r="SF1166" s="19"/>
      <c r="SG1166" s="19"/>
      <c r="SH1166" s="19"/>
      <c r="SI1166" s="19"/>
      <c r="SJ1166" s="19"/>
      <c r="SK1166" s="19"/>
      <c r="SL1166" s="19"/>
      <c r="SM1166" s="19"/>
      <c r="SN1166" s="19"/>
      <c r="SO1166" s="19"/>
      <c r="SP1166" s="19"/>
      <c r="SQ1166" s="19"/>
      <c r="SR1166" s="19"/>
      <c r="SS1166" s="19"/>
      <c r="ST1166" s="19"/>
      <c r="SU1166" s="19"/>
      <c r="SV1166" s="19"/>
      <c r="SW1166" s="19"/>
      <c r="SX1166" s="19"/>
      <c r="SY1166" s="19"/>
      <c r="SZ1166" s="19"/>
      <c r="TA1166" s="19"/>
      <c r="TB1166" s="19"/>
      <c r="TC1166" s="19"/>
      <c r="TD1166" s="19"/>
      <c r="TE1166" s="19"/>
      <c r="TF1166" s="19"/>
      <c r="TG1166" s="19"/>
      <c r="TH1166" s="19"/>
      <c r="TI1166" s="19"/>
      <c r="TJ1166" s="19"/>
      <c r="TK1166" s="19"/>
      <c r="TL1166" s="19"/>
      <c r="TM1166" s="19"/>
      <c r="TN1166" s="19"/>
      <c r="TO1166" s="19"/>
      <c r="TP1166" s="19"/>
      <c r="TQ1166" s="19"/>
      <c r="TR1166" s="19"/>
      <c r="TS1166" s="19"/>
      <c r="TT1166" s="19"/>
      <c r="TU1166" s="19"/>
      <c r="TV1166" s="19"/>
      <c r="TW1166" s="19"/>
      <c r="TX1166" s="19"/>
      <c r="TY1166" s="19"/>
      <c r="TZ1166" s="19"/>
      <c r="UA1166" s="19"/>
      <c r="UB1166" s="19"/>
      <c r="UC1166" s="19"/>
      <c r="UD1166" s="19"/>
      <c r="UE1166" s="19"/>
      <c r="UF1166" s="19"/>
      <c r="UG1166" s="19"/>
      <c r="UH1166" s="19"/>
      <c r="UI1166" s="19"/>
      <c r="UJ1166" s="19"/>
      <c r="UK1166" s="19"/>
      <c r="UL1166" s="19"/>
      <c r="UM1166" s="19"/>
      <c r="UN1166" s="19"/>
      <c r="UO1166" s="19"/>
      <c r="UP1166" s="19"/>
      <c r="UQ1166" s="19"/>
      <c r="UR1166" s="19"/>
      <c r="US1166" s="19"/>
      <c r="UT1166" s="19"/>
      <c r="UU1166" s="19"/>
      <c r="UV1166" s="19"/>
      <c r="UW1166" s="19"/>
      <c r="UX1166" s="19"/>
      <c r="UY1166" s="19"/>
      <c r="UZ1166" s="19"/>
      <c r="VA1166" s="19"/>
      <c r="VB1166" s="19"/>
      <c r="VC1166" s="19"/>
      <c r="VD1166" s="19"/>
      <c r="VE1166" s="19"/>
      <c r="VF1166" s="19"/>
      <c r="VG1166" s="19"/>
      <c r="VH1166" s="19"/>
      <c r="VI1166" s="19"/>
      <c r="VJ1166" s="19"/>
      <c r="VK1166" s="19"/>
      <c r="VL1166" s="19"/>
      <c r="VM1166" s="19"/>
      <c r="VN1166" s="19"/>
      <c r="VO1166" s="19"/>
      <c r="VP1166" s="19"/>
      <c r="VQ1166" s="19"/>
      <c r="VR1166" s="19"/>
      <c r="VS1166" s="19"/>
      <c r="VT1166" s="19"/>
      <c r="VU1166" s="19"/>
      <c r="VV1166" s="19"/>
      <c r="VW1166" s="19"/>
      <c r="VX1166" s="19"/>
      <c r="VY1166" s="19"/>
      <c r="VZ1166" s="19"/>
      <c r="WA1166" s="19"/>
      <c r="WB1166" s="19"/>
      <c r="WC1166" s="19"/>
      <c r="WD1166" s="19"/>
      <c r="WE1166" s="19"/>
      <c r="WF1166" s="19"/>
      <c r="WG1166" s="19"/>
      <c r="WH1166" s="19"/>
      <c r="WI1166" s="19"/>
      <c r="WJ1166" s="19"/>
      <c r="WK1166" s="19"/>
      <c r="WL1166" s="19"/>
      <c r="WM1166" s="19"/>
      <c r="WN1166" s="19"/>
      <c r="WO1166" s="19"/>
      <c r="WP1166" s="19"/>
      <c r="WQ1166" s="19"/>
      <c r="WR1166" s="19"/>
      <c r="WS1166" s="19"/>
      <c r="WT1166" s="19"/>
      <c r="WU1166" s="19"/>
      <c r="WV1166" s="19"/>
    </row>
    <row r="1167" spans="1:620" s="20" customFormat="1" ht="37.5" customHeight="1" x14ac:dyDescent="0.2">
      <c r="A1167" s="43" t="s">
        <v>1506</v>
      </c>
      <c r="B1167" s="44"/>
      <c r="C1167" s="44"/>
      <c r="D1167" s="44"/>
      <c r="E1167" s="45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60" t="s">
        <v>344</v>
      </c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 t="s">
        <v>77</v>
      </c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/>
      <c r="AU1167" s="60"/>
      <c r="AV1167" s="60"/>
      <c r="AW1167" s="60"/>
      <c r="AX1167" s="60"/>
      <c r="AY1167" s="84" t="s">
        <v>94</v>
      </c>
      <c r="AZ1167" s="84"/>
      <c r="BA1167" s="84"/>
      <c r="BB1167" s="84"/>
      <c r="BC1167" s="84"/>
      <c r="BD1167" s="84"/>
      <c r="BE1167" s="62" t="s">
        <v>95</v>
      </c>
      <c r="BF1167" s="62"/>
      <c r="BG1167" s="62"/>
      <c r="BH1167" s="62"/>
      <c r="BI1167" s="62"/>
      <c r="BJ1167" s="62"/>
      <c r="BK1167" s="62"/>
      <c r="BL1167" s="62"/>
      <c r="BM1167" s="62"/>
      <c r="BN1167" s="62">
        <v>220</v>
      </c>
      <c r="BO1167" s="62"/>
      <c r="BP1167" s="62"/>
      <c r="BQ1167" s="62"/>
      <c r="BR1167" s="62"/>
      <c r="BS1167" s="62"/>
      <c r="BT1167" s="62"/>
      <c r="BU1167" s="62"/>
      <c r="BV1167" s="62"/>
      <c r="BW1167" s="62"/>
      <c r="BX1167" s="62"/>
      <c r="BY1167" s="80">
        <v>71701000</v>
      </c>
      <c r="BZ1167" s="76"/>
      <c r="CA1167" s="76"/>
      <c r="CB1167" s="76"/>
      <c r="CC1167" s="76"/>
      <c r="CD1167" s="76"/>
      <c r="CE1167" s="62" t="s">
        <v>80</v>
      </c>
      <c r="CF1167" s="62"/>
      <c r="CG1167" s="62"/>
      <c r="CH1167" s="62"/>
      <c r="CI1167" s="62"/>
      <c r="CJ1167" s="62"/>
      <c r="CK1167" s="62"/>
      <c r="CL1167" s="62"/>
      <c r="CM1167" s="62"/>
      <c r="CN1167" s="61">
        <f>20208925.44*1.05</f>
        <v>21219371.712000001</v>
      </c>
      <c r="CO1167" s="61"/>
      <c r="CP1167" s="61"/>
      <c r="CQ1167" s="61"/>
      <c r="CR1167" s="61"/>
      <c r="CS1167" s="61"/>
      <c r="CT1167" s="61"/>
      <c r="CU1167" s="61"/>
      <c r="CV1167" s="61"/>
      <c r="CW1167" s="61"/>
      <c r="CX1167" s="61"/>
      <c r="CY1167" s="61"/>
      <c r="CZ1167" s="61"/>
      <c r="DA1167" s="61"/>
      <c r="DB1167" s="59" t="s">
        <v>641</v>
      </c>
      <c r="DC1167" s="59"/>
      <c r="DD1167" s="59"/>
      <c r="DE1167" s="59"/>
      <c r="DF1167" s="59"/>
      <c r="DG1167" s="59"/>
      <c r="DH1167" s="59"/>
      <c r="DI1167" s="59"/>
      <c r="DJ1167" s="59"/>
      <c r="DK1167" s="59"/>
      <c r="DL1167" s="59"/>
      <c r="DM1167" s="59"/>
      <c r="DN1167" s="59"/>
      <c r="DO1167" s="59" t="s">
        <v>651</v>
      </c>
      <c r="DP1167" s="59"/>
      <c r="DQ1167" s="59"/>
      <c r="DR1167" s="59"/>
      <c r="DS1167" s="59"/>
      <c r="DT1167" s="59"/>
      <c r="DU1167" s="59"/>
      <c r="DV1167" s="59"/>
      <c r="DW1167" s="59"/>
      <c r="DX1167" s="59"/>
      <c r="DY1167" s="59"/>
      <c r="DZ1167" s="62" t="s">
        <v>102</v>
      </c>
      <c r="EA1167" s="62"/>
      <c r="EB1167" s="62"/>
      <c r="EC1167" s="62"/>
      <c r="ED1167" s="62"/>
      <c r="EE1167" s="62"/>
      <c r="EF1167" s="62"/>
      <c r="EG1167" s="62"/>
      <c r="EH1167" s="62"/>
      <c r="EI1167" s="62"/>
      <c r="EJ1167" s="62"/>
      <c r="EK1167" s="62"/>
      <c r="EL1167" s="62" t="s">
        <v>103</v>
      </c>
      <c r="EM1167" s="62"/>
      <c r="EN1167" s="62"/>
      <c r="EO1167" s="62"/>
      <c r="EP1167" s="62"/>
      <c r="EQ1167" s="62"/>
      <c r="ER1167" s="62"/>
      <c r="ES1167" s="62"/>
      <c r="ET1167" s="62"/>
      <c r="EU1167" s="62"/>
      <c r="EV1167" s="62"/>
      <c r="EW1167" s="62"/>
      <c r="EX1167" s="62"/>
      <c r="EY1167" s="143"/>
      <c r="EZ1167" s="143"/>
      <c r="FA1167" s="143"/>
      <c r="FB1167" s="143"/>
      <c r="FC1167" s="143"/>
      <c r="FD1167" s="143"/>
      <c r="FE1167" s="143"/>
      <c r="FF1167" s="143"/>
      <c r="FG1167" s="143"/>
      <c r="FH1167" s="143"/>
      <c r="FI1167" s="143"/>
      <c r="FJ1167" s="143"/>
      <c r="FK1167" s="143"/>
      <c r="FL1167" s="141"/>
      <c r="FM1167" s="141"/>
      <c r="FN1167" s="141"/>
      <c r="FO1167" s="141"/>
      <c r="FP1167" s="141"/>
      <c r="FQ1167" s="141"/>
      <c r="FR1167" s="141"/>
      <c r="FS1167" s="141"/>
      <c r="FT1167" s="141"/>
      <c r="FU1167" s="141"/>
      <c r="FV1167" s="141"/>
      <c r="FW1167" s="141"/>
      <c r="FX1167" s="141"/>
      <c r="FY1167" s="141"/>
      <c r="FZ1167" s="141"/>
      <c r="GA1167" s="141"/>
      <c r="GB1167" s="141"/>
      <c r="GC1167" s="141"/>
      <c r="GD1167" s="141"/>
      <c r="GE1167" s="141"/>
      <c r="GF1167" s="141"/>
      <c r="GG1167" s="141"/>
      <c r="GH1167" s="141"/>
      <c r="GI1167" s="141"/>
      <c r="GJ1167" s="141"/>
      <c r="GK1167" s="141"/>
      <c r="GL1167" s="141"/>
      <c r="GM1167" s="140"/>
      <c r="GN1167" s="140"/>
      <c r="GO1167" s="140"/>
      <c r="GP1167" s="140"/>
      <c r="GQ1167" s="140"/>
      <c r="GR1167" s="140"/>
      <c r="GS1167" s="141"/>
      <c r="GT1167" s="141"/>
      <c r="GU1167" s="141"/>
      <c r="GV1167" s="141"/>
      <c r="GW1167" s="141"/>
      <c r="GX1167" s="141"/>
      <c r="GY1167" s="141"/>
      <c r="GZ1167" s="141"/>
      <c r="HA1167" s="141"/>
      <c r="HB1167" s="142"/>
      <c r="HC1167" s="142"/>
      <c r="HD1167" s="142"/>
      <c r="HE1167" s="142"/>
      <c r="HF1167" s="142"/>
      <c r="HG1167" s="142"/>
      <c r="HH1167" s="142"/>
      <c r="HI1167" s="142"/>
      <c r="HJ1167" s="142"/>
      <c r="HK1167" s="142"/>
      <c r="HL1167" s="142"/>
      <c r="HM1167" s="143"/>
      <c r="HN1167" s="143"/>
      <c r="HO1167" s="143"/>
      <c r="HP1167" s="143"/>
      <c r="HQ1167" s="143"/>
      <c r="HR1167" s="143"/>
      <c r="HS1167" s="141"/>
      <c r="HT1167" s="141"/>
      <c r="HU1167" s="141"/>
      <c r="HV1167" s="141"/>
      <c r="HW1167" s="141"/>
      <c r="HX1167" s="141"/>
      <c r="HY1167" s="141"/>
      <c r="HZ1167" s="141"/>
      <c r="IA1167" s="141"/>
      <c r="IB1167" s="144"/>
      <c r="IC1167" s="144"/>
      <c r="ID1167" s="144"/>
      <c r="IE1167" s="144"/>
      <c r="IF1167" s="144"/>
      <c r="IG1167" s="144"/>
      <c r="IH1167" s="144"/>
      <c r="II1167" s="144"/>
      <c r="IJ1167" s="144"/>
      <c r="IK1167" s="144"/>
      <c r="IL1167" s="144"/>
      <c r="IM1167" s="144"/>
      <c r="IN1167" s="144"/>
      <c r="IO1167" s="144"/>
      <c r="IP1167" s="138"/>
      <c r="IQ1167" s="138"/>
      <c r="IR1167" s="138"/>
      <c r="IS1167" s="138"/>
      <c r="IT1167" s="138"/>
      <c r="IU1167" s="138"/>
      <c r="IV1167" s="138"/>
      <c r="IW1167" s="138"/>
      <c r="IX1167" s="138"/>
      <c r="IY1167" s="138"/>
      <c r="IZ1167" s="138"/>
      <c r="JA1167" s="138"/>
      <c r="JB1167" s="138"/>
      <c r="JC1167" s="138"/>
      <c r="JD1167" s="138"/>
      <c r="JE1167" s="138"/>
      <c r="JF1167" s="138"/>
      <c r="JG1167" s="138"/>
      <c r="JH1167" s="138"/>
      <c r="JI1167" s="138"/>
      <c r="JJ1167" s="138"/>
      <c r="JK1167" s="138"/>
      <c r="JL1167" s="138"/>
      <c r="JM1167" s="138"/>
      <c r="JN1167" s="139"/>
      <c r="JO1167" s="139"/>
      <c r="JP1167" s="139"/>
      <c r="JQ1167" s="139"/>
      <c r="JR1167" s="139"/>
      <c r="JS1167" s="139"/>
      <c r="JT1167" s="139"/>
      <c r="JU1167" s="139"/>
      <c r="JV1167" s="139"/>
      <c r="JW1167" s="139"/>
      <c r="JX1167" s="139"/>
      <c r="JY1167" s="139"/>
      <c r="JZ1167" s="139"/>
      <c r="KA1167" s="139"/>
      <c r="KB1167" s="139"/>
      <c r="KC1167" s="139"/>
      <c r="KD1167" s="139"/>
      <c r="KE1167" s="139"/>
      <c r="KF1167" s="139"/>
      <c r="KG1167" s="139"/>
      <c r="KH1167" s="139"/>
      <c r="KI1167" s="139"/>
      <c r="KJ1167" s="139"/>
      <c r="KK1167" s="139"/>
      <c r="KL1167" s="139"/>
      <c r="KM1167" s="139"/>
      <c r="KN1167" s="139"/>
      <c r="KO1167" s="139"/>
      <c r="KP1167" s="139"/>
      <c r="KQ1167" s="22"/>
      <c r="KR1167" s="23"/>
      <c r="KS1167" s="19"/>
      <c r="KT1167" s="19"/>
      <c r="KU1167" s="19"/>
      <c r="KV1167" s="19"/>
      <c r="KW1167" s="19"/>
      <c r="KX1167" s="19"/>
      <c r="KY1167" s="19"/>
      <c r="KZ1167" s="19"/>
      <c r="LA1167" s="19"/>
      <c r="LB1167" s="19"/>
      <c r="LC1167" s="19"/>
      <c r="LD1167" s="19"/>
      <c r="LE1167" s="19"/>
      <c r="LF1167" s="19"/>
      <c r="LG1167" s="19"/>
      <c r="LH1167" s="19"/>
      <c r="LI1167" s="19"/>
      <c r="LJ1167" s="19"/>
      <c r="LK1167" s="19"/>
      <c r="LL1167" s="19"/>
      <c r="LM1167" s="19"/>
      <c r="LN1167" s="19"/>
      <c r="LO1167" s="19"/>
      <c r="LP1167" s="19"/>
      <c r="LQ1167" s="19"/>
      <c r="LR1167" s="19"/>
      <c r="LS1167" s="19"/>
      <c r="LT1167" s="19"/>
      <c r="LU1167" s="19"/>
      <c r="LV1167" s="19"/>
      <c r="LW1167" s="19"/>
      <c r="LX1167" s="19"/>
      <c r="LY1167" s="19"/>
      <c r="LZ1167" s="19"/>
      <c r="MA1167" s="19"/>
      <c r="MB1167" s="19"/>
      <c r="MC1167" s="19"/>
      <c r="MD1167" s="19"/>
      <c r="ME1167" s="19"/>
      <c r="MF1167" s="19"/>
      <c r="MG1167" s="19"/>
      <c r="MH1167" s="19"/>
      <c r="MI1167" s="19"/>
      <c r="MJ1167" s="19"/>
      <c r="MK1167" s="19"/>
      <c r="ML1167" s="19"/>
      <c r="MM1167" s="19"/>
      <c r="MN1167" s="19"/>
      <c r="MO1167" s="19"/>
      <c r="MP1167" s="19"/>
      <c r="MQ1167" s="19"/>
      <c r="MR1167" s="19"/>
      <c r="MS1167" s="19"/>
      <c r="MT1167" s="19"/>
      <c r="MU1167" s="19"/>
      <c r="MV1167" s="19"/>
      <c r="MW1167" s="19"/>
      <c r="MX1167" s="19"/>
      <c r="MY1167" s="19"/>
      <c r="MZ1167" s="19"/>
      <c r="NA1167" s="19"/>
      <c r="NB1167" s="19"/>
      <c r="NC1167" s="19"/>
      <c r="ND1167" s="19"/>
      <c r="NE1167" s="19"/>
      <c r="NF1167" s="19"/>
      <c r="NG1167" s="19"/>
      <c r="NH1167" s="19"/>
      <c r="NI1167" s="19"/>
      <c r="NJ1167" s="19"/>
      <c r="NK1167" s="19"/>
      <c r="NL1167" s="19"/>
      <c r="NM1167" s="19"/>
      <c r="NN1167" s="19"/>
      <c r="NO1167" s="19"/>
      <c r="NP1167" s="19"/>
      <c r="NQ1167" s="19"/>
      <c r="NR1167" s="19"/>
      <c r="NS1167" s="19"/>
      <c r="NT1167" s="19"/>
      <c r="NU1167" s="19"/>
      <c r="NV1167" s="19"/>
      <c r="NW1167" s="19"/>
      <c r="NX1167" s="19"/>
      <c r="NY1167" s="19"/>
      <c r="NZ1167" s="19"/>
      <c r="OA1167" s="19"/>
      <c r="OB1167" s="19"/>
      <c r="OC1167" s="19"/>
      <c r="OD1167" s="19"/>
      <c r="OE1167" s="19"/>
      <c r="OF1167" s="19"/>
      <c r="OG1167" s="19"/>
      <c r="OH1167" s="19"/>
      <c r="OI1167" s="19"/>
      <c r="OJ1167" s="19"/>
      <c r="OK1167" s="19"/>
      <c r="OL1167" s="19"/>
      <c r="OM1167" s="19"/>
      <c r="ON1167" s="19"/>
      <c r="OO1167" s="19"/>
      <c r="OP1167" s="19"/>
      <c r="OQ1167" s="19"/>
      <c r="OR1167" s="19"/>
      <c r="OS1167" s="19"/>
      <c r="OT1167" s="19"/>
      <c r="OU1167" s="19"/>
      <c r="OV1167" s="19"/>
      <c r="OW1167" s="19"/>
      <c r="OX1167" s="19"/>
      <c r="OY1167" s="19"/>
      <c r="OZ1167" s="19"/>
      <c r="PA1167" s="19"/>
      <c r="PB1167" s="19"/>
      <c r="PC1167" s="19"/>
      <c r="PD1167" s="19"/>
      <c r="PE1167" s="19"/>
      <c r="PF1167" s="19"/>
      <c r="PG1167" s="19"/>
      <c r="PH1167" s="19"/>
      <c r="PI1167" s="19"/>
      <c r="PJ1167" s="19"/>
      <c r="PK1167" s="19"/>
      <c r="PL1167" s="19"/>
      <c r="PM1167" s="19"/>
      <c r="PN1167" s="19"/>
      <c r="PO1167" s="19"/>
      <c r="PP1167" s="19"/>
      <c r="PQ1167" s="19"/>
      <c r="PR1167" s="19"/>
      <c r="PS1167" s="19"/>
      <c r="PT1167" s="19"/>
      <c r="PU1167" s="19"/>
      <c r="PV1167" s="19"/>
      <c r="PW1167" s="19"/>
      <c r="PX1167" s="19"/>
      <c r="PY1167" s="19"/>
      <c r="PZ1167" s="19"/>
      <c r="QA1167" s="19"/>
      <c r="QB1167" s="19"/>
      <c r="QC1167" s="19"/>
      <c r="QD1167" s="19"/>
      <c r="QE1167" s="19"/>
      <c r="QF1167" s="19"/>
      <c r="QG1167" s="19"/>
      <c r="QH1167" s="19"/>
      <c r="QI1167" s="19"/>
      <c r="QJ1167" s="19"/>
      <c r="QK1167" s="19"/>
      <c r="QL1167" s="19"/>
      <c r="QM1167" s="19"/>
      <c r="QN1167" s="19"/>
      <c r="QO1167" s="19"/>
      <c r="QP1167" s="19"/>
      <c r="QQ1167" s="19"/>
      <c r="QR1167" s="19"/>
      <c r="QS1167" s="19"/>
      <c r="QT1167" s="19"/>
      <c r="QU1167" s="19"/>
      <c r="QV1167" s="19"/>
      <c r="QW1167" s="19"/>
      <c r="QX1167" s="19"/>
      <c r="QY1167" s="19"/>
      <c r="QZ1167" s="19"/>
      <c r="RA1167" s="19"/>
      <c r="RB1167" s="19"/>
      <c r="RC1167" s="19"/>
      <c r="RD1167" s="19"/>
      <c r="RE1167" s="19"/>
      <c r="RF1167" s="19"/>
      <c r="RG1167" s="19"/>
      <c r="RH1167" s="19"/>
      <c r="RI1167" s="19"/>
      <c r="RJ1167" s="19"/>
      <c r="RK1167" s="19"/>
      <c r="RL1167" s="19"/>
      <c r="RM1167" s="19"/>
      <c r="RN1167" s="19"/>
      <c r="RO1167" s="19"/>
      <c r="RP1167" s="19"/>
      <c r="RQ1167" s="19"/>
      <c r="RR1167" s="19"/>
      <c r="RS1167" s="19"/>
      <c r="RT1167" s="19"/>
      <c r="RU1167" s="19"/>
      <c r="RV1167" s="19"/>
      <c r="RW1167" s="19"/>
      <c r="RX1167" s="19"/>
      <c r="RY1167" s="19"/>
      <c r="RZ1167" s="19"/>
      <c r="SA1167" s="19"/>
      <c r="SB1167" s="19"/>
      <c r="SC1167" s="19"/>
      <c r="SD1167" s="19"/>
      <c r="SE1167" s="19"/>
      <c r="SF1167" s="19"/>
      <c r="SG1167" s="19"/>
      <c r="SH1167" s="19"/>
      <c r="SI1167" s="19"/>
      <c r="SJ1167" s="19"/>
      <c r="SK1167" s="19"/>
      <c r="SL1167" s="19"/>
      <c r="SM1167" s="19"/>
      <c r="SN1167" s="19"/>
      <c r="SO1167" s="19"/>
      <c r="SP1167" s="19"/>
      <c r="SQ1167" s="19"/>
      <c r="SR1167" s="19"/>
      <c r="SS1167" s="19"/>
      <c r="ST1167" s="19"/>
      <c r="SU1167" s="19"/>
      <c r="SV1167" s="19"/>
      <c r="SW1167" s="19"/>
      <c r="SX1167" s="19"/>
      <c r="SY1167" s="19"/>
      <c r="SZ1167" s="19"/>
      <c r="TA1167" s="19"/>
      <c r="TB1167" s="19"/>
      <c r="TC1167" s="19"/>
      <c r="TD1167" s="19"/>
      <c r="TE1167" s="19"/>
      <c r="TF1167" s="19"/>
      <c r="TG1167" s="19"/>
      <c r="TH1167" s="19"/>
      <c r="TI1167" s="19"/>
      <c r="TJ1167" s="19"/>
      <c r="TK1167" s="19"/>
      <c r="TL1167" s="19"/>
      <c r="TM1167" s="19"/>
      <c r="TN1167" s="19"/>
      <c r="TO1167" s="19"/>
      <c r="TP1167" s="19"/>
      <c r="TQ1167" s="19"/>
      <c r="TR1167" s="19"/>
      <c r="TS1167" s="19"/>
      <c r="TT1167" s="19"/>
      <c r="TU1167" s="19"/>
      <c r="TV1167" s="19"/>
      <c r="TW1167" s="19"/>
      <c r="TX1167" s="19"/>
      <c r="TY1167" s="19"/>
      <c r="TZ1167" s="19"/>
      <c r="UA1167" s="19"/>
      <c r="UB1167" s="19"/>
      <c r="UC1167" s="19"/>
      <c r="UD1167" s="19"/>
      <c r="UE1167" s="19"/>
      <c r="UF1167" s="19"/>
      <c r="UG1167" s="19"/>
      <c r="UH1167" s="19"/>
      <c r="UI1167" s="19"/>
      <c r="UJ1167" s="19"/>
      <c r="UK1167" s="19"/>
      <c r="UL1167" s="19"/>
      <c r="UM1167" s="19"/>
      <c r="UN1167" s="19"/>
      <c r="UO1167" s="19"/>
      <c r="UP1167" s="19"/>
      <c r="UQ1167" s="19"/>
      <c r="UR1167" s="19"/>
      <c r="US1167" s="19"/>
      <c r="UT1167" s="19"/>
      <c r="UU1167" s="19"/>
      <c r="UV1167" s="19"/>
      <c r="UW1167" s="19"/>
      <c r="UX1167" s="19"/>
      <c r="UY1167" s="19"/>
      <c r="UZ1167" s="19"/>
      <c r="VA1167" s="19"/>
      <c r="VB1167" s="19"/>
      <c r="VC1167" s="19"/>
      <c r="VD1167" s="19"/>
      <c r="VE1167" s="19"/>
      <c r="VF1167" s="19"/>
      <c r="VG1167" s="19"/>
      <c r="VH1167" s="19"/>
      <c r="VI1167" s="19"/>
      <c r="VJ1167" s="19"/>
      <c r="VK1167" s="19"/>
      <c r="VL1167" s="19"/>
      <c r="VM1167" s="19"/>
      <c r="VN1167" s="19"/>
      <c r="VO1167" s="19"/>
      <c r="VP1167" s="19"/>
      <c r="VQ1167" s="19"/>
      <c r="VR1167" s="19"/>
      <c r="VS1167" s="19"/>
      <c r="VT1167" s="19"/>
      <c r="VU1167" s="19"/>
      <c r="VV1167" s="19"/>
      <c r="VW1167" s="19"/>
      <c r="VX1167" s="19"/>
      <c r="VY1167" s="19"/>
      <c r="VZ1167" s="19"/>
      <c r="WA1167" s="19"/>
      <c r="WB1167" s="19"/>
      <c r="WC1167" s="19"/>
      <c r="WD1167" s="19"/>
      <c r="WE1167" s="19"/>
      <c r="WF1167" s="19"/>
      <c r="WG1167" s="19"/>
      <c r="WH1167" s="19"/>
      <c r="WI1167" s="19"/>
      <c r="WJ1167" s="19"/>
      <c r="WK1167" s="19"/>
      <c r="WL1167" s="19"/>
      <c r="WM1167" s="19"/>
      <c r="WN1167" s="19"/>
      <c r="WO1167" s="19"/>
      <c r="WP1167" s="19"/>
      <c r="WQ1167" s="19"/>
      <c r="WR1167" s="19"/>
      <c r="WS1167" s="19"/>
      <c r="WT1167" s="19"/>
      <c r="WU1167" s="19"/>
      <c r="WV1167" s="19"/>
    </row>
    <row r="1168" spans="1:620" s="20" customFormat="1" ht="37.5" customHeight="1" x14ac:dyDescent="0.2">
      <c r="A1168" s="43" t="s">
        <v>1507</v>
      </c>
      <c r="B1168" s="44"/>
      <c r="C1168" s="44"/>
      <c r="D1168" s="44"/>
      <c r="E1168" s="45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60" t="s">
        <v>344</v>
      </c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 t="s">
        <v>77</v>
      </c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/>
      <c r="AU1168" s="60"/>
      <c r="AV1168" s="60"/>
      <c r="AW1168" s="60"/>
      <c r="AX1168" s="60"/>
      <c r="AY1168" s="84" t="s">
        <v>94</v>
      </c>
      <c r="AZ1168" s="84"/>
      <c r="BA1168" s="84"/>
      <c r="BB1168" s="84"/>
      <c r="BC1168" s="84"/>
      <c r="BD1168" s="84"/>
      <c r="BE1168" s="62" t="s">
        <v>95</v>
      </c>
      <c r="BF1168" s="62"/>
      <c r="BG1168" s="62"/>
      <c r="BH1168" s="62"/>
      <c r="BI1168" s="62"/>
      <c r="BJ1168" s="62"/>
      <c r="BK1168" s="62"/>
      <c r="BL1168" s="62"/>
      <c r="BM1168" s="62"/>
      <c r="BN1168" s="62">
        <v>200</v>
      </c>
      <c r="BO1168" s="62"/>
      <c r="BP1168" s="62"/>
      <c r="BQ1168" s="62"/>
      <c r="BR1168" s="62"/>
      <c r="BS1168" s="62"/>
      <c r="BT1168" s="62"/>
      <c r="BU1168" s="62"/>
      <c r="BV1168" s="62"/>
      <c r="BW1168" s="62"/>
      <c r="BX1168" s="62"/>
      <c r="BY1168" s="80">
        <v>71701000</v>
      </c>
      <c r="BZ1168" s="76"/>
      <c r="CA1168" s="76"/>
      <c r="CB1168" s="76"/>
      <c r="CC1168" s="76"/>
      <c r="CD1168" s="76"/>
      <c r="CE1168" s="62" t="s">
        <v>80</v>
      </c>
      <c r="CF1168" s="62"/>
      <c r="CG1168" s="62"/>
      <c r="CH1168" s="62"/>
      <c r="CI1168" s="62"/>
      <c r="CJ1168" s="62"/>
      <c r="CK1168" s="62"/>
      <c r="CL1168" s="62"/>
      <c r="CM1168" s="62"/>
      <c r="CN1168" s="61">
        <f>10288977.6*1.05</f>
        <v>10803426.48</v>
      </c>
      <c r="CO1168" s="61"/>
      <c r="CP1168" s="61"/>
      <c r="CQ1168" s="61"/>
      <c r="CR1168" s="61"/>
      <c r="CS1168" s="61"/>
      <c r="CT1168" s="61"/>
      <c r="CU1168" s="61"/>
      <c r="CV1168" s="61"/>
      <c r="CW1168" s="61"/>
      <c r="CX1168" s="61"/>
      <c r="CY1168" s="61"/>
      <c r="CZ1168" s="61"/>
      <c r="DA1168" s="61"/>
      <c r="DB1168" s="59" t="s">
        <v>641</v>
      </c>
      <c r="DC1168" s="59"/>
      <c r="DD1168" s="59"/>
      <c r="DE1168" s="59"/>
      <c r="DF1168" s="59"/>
      <c r="DG1168" s="59"/>
      <c r="DH1168" s="59"/>
      <c r="DI1168" s="59"/>
      <c r="DJ1168" s="59"/>
      <c r="DK1168" s="59"/>
      <c r="DL1168" s="59"/>
      <c r="DM1168" s="59"/>
      <c r="DN1168" s="59"/>
      <c r="DO1168" s="59" t="s">
        <v>651</v>
      </c>
      <c r="DP1168" s="59"/>
      <c r="DQ1168" s="59"/>
      <c r="DR1168" s="59"/>
      <c r="DS1168" s="59"/>
      <c r="DT1168" s="59"/>
      <c r="DU1168" s="59"/>
      <c r="DV1168" s="59"/>
      <c r="DW1168" s="59"/>
      <c r="DX1168" s="59"/>
      <c r="DY1168" s="59"/>
      <c r="DZ1168" s="62" t="s">
        <v>102</v>
      </c>
      <c r="EA1168" s="62"/>
      <c r="EB1168" s="62"/>
      <c r="EC1168" s="62"/>
      <c r="ED1168" s="62"/>
      <c r="EE1168" s="62"/>
      <c r="EF1168" s="62"/>
      <c r="EG1168" s="62"/>
      <c r="EH1168" s="62"/>
      <c r="EI1168" s="62"/>
      <c r="EJ1168" s="62"/>
      <c r="EK1168" s="62"/>
      <c r="EL1168" s="62" t="s">
        <v>103</v>
      </c>
      <c r="EM1168" s="62"/>
      <c r="EN1168" s="62"/>
      <c r="EO1168" s="62"/>
      <c r="EP1168" s="62"/>
      <c r="EQ1168" s="62"/>
      <c r="ER1168" s="62"/>
      <c r="ES1168" s="62"/>
      <c r="ET1168" s="62"/>
      <c r="EU1168" s="62"/>
      <c r="EV1168" s="62"/>
      <c r="EW1168" s="62"/>
      <c r="EX1168" s="62"/>
      <c r="EY1168" s="143"/>
      <c r="EZ1168" s="143"/>
      <c r="FA1168" s="143"/>
      <c r="FB1168" s="143"/>
      <c r="FC1168" s="143"/>
      <c r="FD1168" s="143"/>
      <c r="FE1168" s="143"/>
      <c r="FF1168" s="143"/>
      <c r="FG1168" s="143"/>
      <c r="FH1168" s="143"/>
      <c r="FI1168" s="143"/>
      <c r="FJ1168" s="143"/>
      <c r="FK1168" s="143"/>
      <c r="FL1168" s="141"/>
      <c r="FM1168" s="141"/>
      <c r="FN1168" s="141"/>
      <c r="FO1168" s="141"/>
      <c r="FP1168" s="141"/>
      <c r="FQ1168" s="141"/>
      <c r="FR1168" s="141"/>
      <c r="FS1168" s="141"/>
      <c r="FT1168" s="141"/>
      <c r="FU1168" s="141"/>
      <c r="FV1168" s="141"/>
      <c r="FW1168" s="141"/>
      <c r="FX1168" s="141"/>
      <c r="FY1168" s="141"/>
      <c r="FZ1168" s="141"/>
      <c r="GA1168" s="141"/>
      <c r="GB1168" s="141"/>
      <c r="GC1168" s="141"/>
      <c r="GD1168" s="141"/>
      <c r="GE1168" s="141"/>
      <c r="GF1168" s="141"/>
      <c r="GG1168" s="141"/>
      <c r="GH1168" s="141"/>
      <c r="GI1168" s="141"/>
      <c r="GJ1168" s="141"/>
      <c r="GK1168" s="141"/>
      <c r="GL1168" s="141"/>
      <c r="GM1168" s="140"/>
      <c r="GN1168" s="140"/>
      <c r="GO1168" s="140"/>
      <c r="GP1168" s="140"/>
      <c r="GQ1168" s="140"/>
      <c r="GR1168" s="140"/>
      <c r="GS1168" s="141"/>
      <c r="GT1168" s="141"/>
      <c r="GU1168" s="141"/>
      <c r="GV1168" s="141"/>
      <c r="GW1168" s="141"/>
      <c r="GX1168" s="141"/>
      <c r="GY1168" s="141"/>
      <c r="GZ1168" s="141"/>
      <c r="HA1168" s="141"/>
      <c r="HB1168" s="142"/>
      <c r="HC1168" s="142"/>
      <c r="HD1168" s="142"/>
      <c r="HE1168" s="142"/>
      <c r="HF1168" s="142"/>
      <c r="HG1168" s="142"/>
      <c r="HH1168" s="142"/>
      <c r="HI1168" s="142"/>
      <c r="HJ1168" s="142"/>
      <c r="HK1168" s="142"/>
      <c r="HL1168" s="142"/>
      <c r="HM1168" s="143"/>
      <c r="HN1168" s="143"/>
      <c r="HO1168" s="143"/>
      <c r="HP1168" s="143"/>
      <c r="HQ1168" s="143"/>
      <c r="HR1168" s="143"/>
      <c r="HS1168" s="141"/>
      <c r="HT1168" s="141"/>
      <c r="HU1168" s="141"/>
      <c r="HV1168" s="141"/>
      <c r="HW1168" s="141"/>
      <c r="HX1168" s="141"/>
      <c r="HY1168" s="141"/>
      <c r="HZ1168" s="141"/>
      <c r="IA1168" s="141"/>
      <c r="IB1168" s="144"/>
      <c r="IC1168" s="144"/>
      <c r="ID1168" s="144"/>
      <c r="IE1168" s="144"/>
      <c r="IF1168" s="144"/>
      <c r="IG1168" s="144"/>
      <c r="IH1168" s="144"/>
      <c r="II1168" s="144"/>
      <c r="IJ1168" s="144"/>
      <c r="IK1168" s="144"/>
      <c r="IL1168" s="144"/>
      <c r="IM1168" s="144"/>
      <c r="IN1168" s="144"/>
      <c r="IO1168" s="144"/>
      <c r="IP1168" s="138"/>
      <c r="IQ1168" s="138"/>
      <c r="IR1168" s="138"/>
      <c r="IS1168" s="138"/>
      <c r="IT1168" s="138"/>
      <c r="IU1168" s="138"/>
      <c r="IV1168" s="138"/>
      <c r="IW1168" s="138"/>
      <c r="IX1168" s="138"/>
      <c r="IY1168" s="138"/>
      <c r="IZ1168" s="138"/>
      <c r="JA1168" s="138"/>
      <c r="JB1168" s="138"/>
      <c r="JC1168" s="138"/>
      <c r="JD1168" s="138"/>
      <c r="JE1168" s="138"/>
      <c r="JF1168" s="138"/>
      <c r="JG1168" s="138"/>
      <c r="JH1168" s="138"/>
      <c r="JI1168" s="138"/>
      <c r="JJ1168" s="138"/>
      <c r="JK1168" s="138"/>
      <c r="JL1168" s="138"/>
      <c r="JM1168" s="138"/>
      <c r="JN1168" s="139"/>
      <c r="JO1168" s="139"/>
      <c r="JP1168" s="139"/>
      <c r="JQ1168" s="139"/>
      <c r="JR1168" s="139"/>
      <c r="JS1168" s="139"/>
      <c r="JT1168" s="139"/>
      <c r="JU1168" s="139"/>
      <c r="JV1168" s="139"/>
      <c r="JW1168" s="139"/>
      <c r="JX1168" s="139"/>
      <c r="JY1168" s="139"/>
      <c r="JZ1168" s="139"/>
      <c r="KA1168" s="139"/>
      <c r="KB1168" s="139"/>
      <c r="KC1168" s="139"/>
      <c r="KD1168" s="139"/>
      <c r="KE1168" s="139"/>
      <c r="KF1168" s="139"/>
      <c r="KG1168" s="139"/>
      <c r="KH1168" s="139"/>
      <c r="KI1168" s="139"/>
      <c r="KJ1168" s="139"/>
      <c r="KK1168" s="139"/>
      <c r="KL1168" s="139"/>
      <c r="KM1168" s="139"/>
      <c r="KN1168" s="139"/>
      <c r="KO1168" s="139"/>
      <c r="KP1168" s="139"/>
      <c r="KQ1168" s="22"/>
      <c r="KR1168" s="23"/>
      <c r="KS1168" s="19"/>
      <c r="KT1168" s="19"/>
      <c r="KU1168" s="19"/>
      <c r="KV1168" s="19"/>
      <c r="KW1168" s="19"/>
      <c r="KX1168" s="19"/>
      <c r="KY1168" s="19"/>
      <c r="KZ1168" s="19"/>
      <c r="LA1168" s="19"/>
      <c r="LB1168" s="19"/>
      <c r="LC1168" s="19"/>
      <c r="LD1168" s="19"/>
      <c r="LE1168" s="19"/>
      <c r="LF1168" s="19"/>
      <c r="LG1168" s="19"/>
      <c r="LH1168" s="19"/>
      <c r="LI1168" s="19"/>
      <c r="LJ1168" s="19"/>
      <c r="LK1168" s="19"/>
      <c r="LL1168" s="19"/>
      <c r="LM1168" s="19"/>
      <c r="LN1168" s="19"/>
      <c r="LO1168" s="19"/>
      <c r="LP1168" s="19"/>
      <c r="LQ1168" s="19"/>
      <c r="LR1168" s="19"/>
      <c r="LS1168" s="19"/>
      <c r="LT1168" s="19"/>
      <c r="LU1168" s="19"/>
      <c r="LV1168" s="19"/>
      <c r="LW1168" s="19"/>
      <c r="LX1168" s="19"/>
      <c r="LY1168" s="19"/>
      <c r="LZ1168" s="19"/>
      <c r="MA1168" s="19"/>
      <c r="MB1168" s="19"/>
      <c r="MC1168" s="19"/>
      <c r="MD1168" s="19"/>
      <c r="ME1168" s="19"/>
      <c r="MF1168" s="19"/>
      <c r="MG1168" s="19"/>
      <c r="MH1168" s="19"/>
      <c r="MI1168" s="19"/>
      <c r="MJ1168" s="19"/>
      <c r="MK1168" s="19"/>
      <c r="ML1168" s="19"/>
      <c r="MM1168" s="19"/>
      <c r="MN1168" s="19"/>
      <c r="MO1168" s="19"/>
      <c r="MP1168" s="19"/>
      <c r="MQ1168" s="19"/>
      <c r="MR1168" s="19"/>
      <c r="MS1168" s="19"/>
      <c r="MT1168" s="19"/>
      <c r="MU1168" s="19"/>
      <c r="MV1168" s="19"/>
      <c r="MW1168" s="19"/>
      <c r="MX1168" s="19"/>
      <c r="MY1168" s="19"/>
      <c r="MZ1168" s="19"/>
      <c r="NA1168" s="19"/>
      <c r="NB1168" s="19"/>
      <c r="NC1168" s="19"/>
      <c r="ND1168" s="19"/>
      <c r="NE1168" s="19"/>
      <c r="NF1168" s="19"/>
      <c r="NG1168" s="19"/>
      <c r="NH1168" s="19"/>
      <c r="NI1168" s="19"/>
      <c r="NJ1168" s="19"/>
      <c r="NK1168" s="19"/>
      <c r="NL1168" s="19"/>
      <c r="NM1168" s="19"/>
      <c r="NN1168" s="19"/>
      <c r="NO1168" s="19"/>
      <c r="NP1168" s="19"/>
      <c r="NQ1168" s="19"/>
      <c r="NR1168" s="19"/>
      <c r="NS1168" s="19"/>
      <c r="NT1168" s="19"/>
      <c r="NU1168" s="19"/>
      <c r="NV1168" s="19"/>
      <c r="NW1168" s="19"/>
      <c r="NX1168" s="19"/>
      <c r="NY1168" s="19"/>
      <c r="NZ1168" s="19"/>
      <c r="OA1168" s="19"/>
      <c r="OB1168" s="19"/>
      <c r="OC1168" s="19"/>
      <c r="OD1168" s="19"/>
      <c r="OE1168" s="19"/>
      <c r="OF1168" s="19"/>
      <c r="OG1168" s="19"/>
      <c r="OH1168" s="19"/>
      <c r="OI1168" s="19"/>
      <c r="OJ1168" s="19"/>
      <c r="OK1168" s="19"/>
      <c r="OL1168" s="19"/>
      <c r="OM1168" s="19"/>
      <c r="ON1168" s="19"/>
      <c r="OO1168" s="19"/>
      <c r="OP1168" s="19"/>
      <c r="OQ1168" s="19"/>
      <c r="OR1168" s="19"/>
      <c r="OS1168" s="19"/>
      <c r="OT1168" s="19"/>
      <c r="OU1168" s="19"/>
      <c r="OV1168" s="19"/>
      <c r="OW1168" s="19"/>
      <c r="OX1168" s="19"/>
      <c r="OY1168" s="19"/>
      <c r="OZ1168" s="19"/>
      <c r="PA1168" s="19"/>
      <c r="PB1168" s="19"/>
      <c r="PC1168" s="19"/>
      <c r="PD1168" s="19"/>
      <c r="PE1168" s="19"/>
      <c r="PF1168" s="19"/>
      <c r="PG1168" s="19"/>
      <c r="PH1168" s="19"/>
      <c r="PI1168" s="19"/>
      <c r="PJ1168" s="19"/>
      <c r="PK1168" s="19"/>
      <c r="PL1168" s="19"/>
      <c r="PM1168" s="19"/>
      <c r="PN1168" s="19"/>
      <c r="PO1168" s="19"/>
      <c r="PP1168" s="19"/>
      <c r="PQ1168" s="19"/>
      <c r="PR1168" s="19"/>
      <c r="PS1168" s="19"/>
      <c r="PT1168" s="19"/>
      <c r="PU1168" s="19"/>
      <c r="PV1168" s="19"/>
      <c r="PW1168" s="19"/>
      <c r="PX1168" s="19"/>
      <c r="PY1168" s="19"/>
      <c r="PZ1168" s="19"/>
      <c r="QA1168" s="19"/>
      <c r="QB1168" s="19"/>
      <c r="QC1168" s="19"/>
      <c r="QD1168" s="19"/>
      <c r="QE1168" s="19"/>
      <c r="QF1168" s="19"/>
      <c r="QG1168" s="19"/>
      <c r="QH1168" s="19"/>
      <c r="QI1168" s="19"/>
      <c r="QJ1168" s="19"/>
      <c r="QK1168" s="19"/>
      <c r="QL1168" s="19"/>
      <c r="QM1168" s="19"/>
      <c r="QN1168" s="19"/>
      <c r="QO1168" s="19"/>
      <c r="QP1168" s="19"/>
      <c r="QQ1168" s="19"/>
      <c r="QR1168" s="19"/>
      <c r="QS1168" s="19"/>
      <c r="QT1168" s="19"/>
      <c r="QU1168" s="19"/>
      <c r="QV1168" s="19"/>
      <c r="QW1168" s="19"/>
      <c r="QX1168" s="19"/>
      <c r="QY1168" s="19"/>
      <c r="QZ1168" s="19"/>
      <c r="RA1168" s="19"/>
      <c r="RB1168" s="19"/>
      <c r="RC1168" s="19"/>
      <c r="RD1168" s="19"/>
      <c r="RE1168" s="19"/>
      <c r="RF1168" s="19"/>
      <c r="RG1168" s="19"/>
      <c r="RH1168" s="19"/>
      <c r="RI1168" s="19"/>
      <c r="RJ1168" s="19"/>
      <c r="RK1168" s="19"/>
      <c r="RL1168" s="19"/>
      <c r="RM1168" s="19"/>
      <c r="RN1168" s="19"/>
      <c r="RO1168" s="19"/>
      <c r="RP1168" s="19"/>
      <c r="RQ1168" s="19"/>
      <c r="RR1168" s="19"/>
      <c r="RS1168" s="19"/>
      <c r="RT1168" s="19"/>
      <c r="RU1168" s="19"/>
      <c r="RV1168" s="19"/>
      <c r="RW1168" s="19"/>
      <c r="RX1168" s="19"/>
      <c r="RY1168" s="19"/>
      <c r="RZ1168" s="19"/>
      <c r="SA1168" s="19"/>
      <c r="SB1168" s="19"/>
      <c r="SC1168" s="19"/>
      <c r="SD1168" s="19"/>
      <c r="SE1168" s="19"/>
      <c r="SF1168" s="19"/>
      <c r="SG1168" s="19"/>
      <c r="SH1168" s="19"/>
      <c r="SI1168" s="19"/>
      <c r="SJ1168" s="19"/>
      <c r="SK1168" s="19"/>
      <c r="SL1168" s="19"/>
      <c r="SM1168" s="19"/>
      <c r="SN1168" s="19"/>
      <c r="SO1168" s="19"/>
      <c r="SP1168" s="19"/>
      <c r="SQ1168" s="19"/>
      <c r="SR1168" s="19"/>
      <c r="SS1168" s="19"/>
      <c r="ST1168" s="19"/>
      <c r="SU1168" s="19"/>
      <c r="SV1168" s="19"/>
      <c r="SW1168" s="19"/>
      <c r="SX1168" s="19"/>
      <c r="SY1168" s="19"/>
      <c r="SZ1168" s="19"/>
      <c r="TA1168" s="19"/>
      <c r="TB1168" s="19"/>
      <c r="TC1168" s="19"/>
      <c r="TD1168" s="19"/>
      <c r="TE1168" s="19"/>
      <c r="TF1168" s="19"/>
      <c r="TG1168" s="19"/>
      <c r="TH1168" s="19"/>
      <c r="TI1168" s="19"/>
      <c r="TJ1168" s="19"/>
      <c r="TK1168" s="19"/>
      <c r="TL1168" s="19"/>
      <c r="TM1168" s="19"/>
      <c r="TN1168" s="19"/>
      <c r="TO1168" s="19"/>
      <c r="TP1168" s="19"/>
      <c r="TQ1168" s="19"/>
      <c r="TR1168" s="19"/>
      <c r="TS1168" s="19"/>
      <c r="TT1168" s="19"/>
      <c r="TU1168" s="19"/>
      <c r="TV1168" s="19"/>
      <c r="TW1168" s="19"/>
      <c r="TX1168" s="19"/>
      <c r="TY1168" s="19"/>
      <c r="TZ1168" s="19"/>
      <c r="UA1168" s="19"/>
      <c r="UB1168" s="19"/>
      <c r="UC1168" s="19"/>
      <c r="UD1168" s="19"/>
      <c r="UE1168" s="19"/>
      <c r="UF1168" s="19"/>
      <c r="UG1168" s="19"/>
      <c r="UH1168" s="19"/>
      <c r="UI1168" s="19"/>
      <c r="UJ1168" s="19"/>
      <c r="UK1168" s="19"/>
      <c r="UL1168" s="19"/>
      <c r="UM1168" s="19"/>
      <c r="UN1168" s="19"/>
      <c r="UO1168" s="19"/>
      <c r="UP1168" s="19"/>
      <c r="UQ1168" s="19"/>
      <c r="UR1168" s="19"/>
      <c r="US1168" s="19"/>
      <c r="UT1168" s="19"/>
      <c r="UU1168" s="19"/>
      <c r="UV1168" s="19"/>
      <c r="UW1168" s="19"/>
      <c r="UX1168" s="19"/>
      <c r="UY1168" s="19"/>
      <c r="UZ1168" s="19"/>
      <c r="VA1168" s="19"/>
      <c r="VB1168" s="19"/>
      <c r="VC1168" s="19"/>
      <c r="VD1168" s="19"/>
      <c r="VE1168" s="19"/>
      <c r="VF1168" s="19"/>
      <c r="VG1168" s="19"/>
      <c r="VH1168" s="19"/>
      <c r="VI1168" s="19"/>
      <c r="VJ1168" s="19"/>
      <c r="VK1168" s="19"/>
      <c r="VL1168" s="19"/>
      <c r="VM1168" s="19"/>
      <c r="VN1168" s="19"/>
      <c r="VO1168" s="19"/>
      <c r="VP1168" s="19"/>
      <c r="VQ1168" s="19"/>
      <c r="VR1168" s="19"/>
      <c r="VS1168" s="19"/>
      <c r="VT1168" s="19"/>
      <c r="VU1168" s="19"/>
      <c r="VV1168" s="19"/>
      <c r="VW1168" s="19"/>
      <c r="VX1168" s="19"/>
      <c r="VY1168" s="19"/>
      <c r="VZ1168" s="19"/>
      <c r="WA1168" s="19"/>
      <c r="WB1168" s="19"/>
      <c r="WC1168" s="19"/>
      <c r="WD1168" s="19"/>
      <c r="WE1168" s="19"/>
      <c r="WF1168" s="19"/>
      <c r="WG1168" s="19"/>
      <c r="WH1168" s="19"/>
      <c r="WI1168" s="19"/>
      <c r="WJ1168" s="19"/>
      <c r="WK1168" s="19"/>
      <c r="WL1168" s="19"/>
      <c r="WM1168" s="19"/>
      <c r="WN1168" s="19"/>
      <c r="WO1168" s="19"/>
      <c r="WP1168" s="19"/>
      <c r="WQ1168" s="19"/>
      <c r="WR1168" s="19"/>
      <c r="WS1168" s="19"/>
      <c r="WT1168" s="19"/>
      <c r="WU1168" s="19"/>
      <c r="WV1168" s="19"/>
    </row>
    <row r="1169" spans="1:620" s="20" customFormat="1" ht="63.75" customHeight="1" x14ac:dyDescent="0.2">
      <c r="A1169" s="43" t="s">
        <v>1508</v>
      </c>
      <c r="B1169" s="44"/>
      <c r="C1169" s="44"/>
      <c r="D1169" s="44"/>
      <c r="E1169" s="45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60" t="s">
        <v>342</v>
      </c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 t="s">
        <v>77</v>
      </c>
      <c r="AK1169" s="60"/>
      <c r="AL1169" s="60"/>
      <c r="AM1169" s="60"/>
      <c r="AN1169" s="60"/>
      <c r="AO1169" s="60"/>
      <c r="AP1169" s="60"/>
      <c r="AQ1169" s="60"/>
      <c r="AR1169" s="60"/>
      <c r="AS1169" s="60"/>
      <c r="AT1169" s="60"/>
      <c r="AU1169" s="60"/>
      <c r="AV1169" s="60"/>
      <c r="AW1169" s="60"/>
      <c r="AX1169" s="60"/>
      <c r="AY1169" s="84" t="s">
        <v>94</v>
      </c>
      <c r="AZ1169" s="84"/>
      <c r="BA1169" s="84"/>
      <c r="BB1169" s="84"/>
      <c r="BC1169" s="84"/>
      <c r="BD1169" s="84"/>
      <c r="BE1169" s="62" t="s">
        <v>95</v>
      </c>
      <c r="BF1169" s="62"/>
      <c r="BG1169" s="62"/>
      <c r="BH1169" s="62"/>
      <c r="BI1169" s="62"/>
      <c r="BJ1169" s="62"/>
      <c r="BK1169" s="62"/>
      <c r="BL1169" s="62"/>
      <c r="BM1169" s="62"/>
      <c r="BN1169" s="62">
        <v>12</v>
      </c>
      <c r="BO1169" s="62"/>
      <c r="BP1169" s="62"/>
      <c r="BQ1169" s="62"/>
      <c r="BR1169" s="62"/>
      <c r="BS1169" s="62"/>
      <c r="BT1169" s="62"/>
      <c r="BU1169" s="62"/>
      <c r="BV1169" s="62"/>
      <c r="BW1169" s="62"/>
      <c r="BX1169" s="62"/>
      <c r="BY1169" s="80">
        <v>71701000</v>
      </c>
      <c r="BZ1169" s="76"/>
      <c r="CA1169" s="76"/>
      <c r="CB1169" s="76"/>
      <c r="CC1169" s="76"/>
      <c r="CD1169" s="76"/>
      <c r="CE1169" s="62" t="s">
        <v>80</v>
      </c>
      <c r="CF1169" s="62"/>
      <c r="CG1169" s="62"/>
      <c r="CH1169" s="62"/>
      <c r="CI1169" s="62"/>
      <c r="CJ1169" s="62"/>
      <c r="CK1169" s="62"/>
      <c r="CL1169" s="62"/>
      <c r="CM1169" s="62"/>
      <c r="CN1169" s="61">
        <f>3506659.2*1.05</f>
        <v>3681992.16</v>
      </c>
      <c r="CO1169" s="61"/>
      <c r="CP1169" s="61"/>
      <c r="CQ1169" s="61"/>
      <c r="CR1169" s="61"/>
      <c r="CS1169" s="61"/>
      <c r="CT1169" s="61"/>
      <c r="CU1169" s="61"/>
      <c r="CV1169" s="61"/>
      <c r="CW1169" s="61"/>
      <c r="CX1169" s="61"/>
      <c r="CY1169" s="61"/>
      <c r="CZ1169" s="61"/>
      <c r="DA1169" s="61"/>
      <c r="DB1169" s="59" t="s">
        <v>641</v>
      </c>
      <c r="DC1169" s="59"/>
      <c r="DD1169" s="59"/>
      <c r="DE1169" s="59"/>
      <c r="DF1169" s="59"/>
      <c r="DG1169" s="59"/>
      <c r="DH1169" s="59"/>
      <c r="DI1169" s="59"/>
      <c r="DJ1169" s="59"/>
      <c r="DK1169" s="59"/>
      <c r="DL1169" s="59"/>
      <c r="DM1169" s="59"/>
      <c r="DN1169" s="59"/>
      <c r="DO1169" s="59" t="s">
        <v>651</v>
      </c>
      <c r="DP1169" s="59"/>
      <c r="DQ1169" s="59"/>
      <c r="DR1169" s="59"/>
      <c r="DS1169" s="59"/>
      <c r="DT1169" s="59"/>
      <c r="DU1169" s="59"/>
      <c r="DV1169" s="59"/>
      <c r="DW1169" s="59"/>
      <c r="DX1169" s="59"/>
      <c r="DY1169" s="59"/>
      <c r="DZ1169" s="62" t="s">
        <v>102</v>
      </c>
      <c r="EA1169" s="62"/>
      <c r="EB1169" s="62"/>
      <c r="EC1169" s="62"/>
      <c r="ED1169" s="62"/>
      <c r="EE1169" s="62"/>
      <c r="EF1169" s="62"/>
      <c r="EG1169" s="62"/>
      <c r="EH1169" s="62"/>
      <c r="EI1169" s="62"/>
      <c r="EJ1169" s="62"/>
      <c r="EK1169" s="62"/>
      <c r="EL1169" s="62" t="s">
        <v>103</v>
      </c>
      <c r="EM1169" s="62"/>
      <c r="EN1169" s="62"/>
      <c r="EO1169" s="62"/>
      <c r="EP1169" s="62"/>
      <c r="EQ1169" s="62"/>
      <c r="ER1169" s="62"/>
      <c r="ES1169" s="62"/>
      <c r="ET1169" s="62"/>
      <c r="EU1169" s="62"/>
      <c r="EV1169" s="62"/>
      <c r="EW1169" s="62"/>
      <c r="EX1169" s="62"/>
      <c r="EY1169" s="143"/>
      <c r="EZ1169" s="143"/>
      <c r="FA1169" s="143"/>
      <c r="FB1169" s="143"/>
      <c r="FC1169" s="143"/>
      <c r="FD1169" s="143"/>
      <c r="FE1169" s="143"/>
      <c r="FF1169" s="143"/>
      <c r="FG1169" s="143"/>
      <c r="FH1169" s="143"/>
      <c r="FI1169" s="143"/>
      <c r="FJ1169" s="143"/>
      <c r="FK1169" s="143"/>
      <c r="FL1169" s="141"/>
      <c r="FM1169" s="141"/>
      <c r="FN1169" s="141"/>
      <c r="FO1169" s="141"/>
      <c r="FP1169" s="141"/>
      <c r="FQ1169" s="141"/>
      <c r="FR1169" s="141"/>
      <c r="FS1169" s="141"/>
      <c r="FT1169" s="141"/>
      <c r="FU1169" s="141"/>
      <c r="FV1169" s="141"/>
      <c r="FW1169" s="141"/>
      <c r="FX1169" s="141"/>
      <c r="FY1169" s="141"/>
      <c r="FZ1169" s="141"/>
      <c r="GA1169" s="141"/>
      <c r="GB1169" s="141"/>
      <c r="GC1169" s="141"/>
      <c r="GD1169" s="141"/>
      <c r="GE1169" s="141"/>
      <c r="GF1169" s="141"/>
      <c r="GG1169" s="141"/>
      <c r="GH1169" s="141"/>
      <c r="GI1169" s="141"/>
      <c r="GJ1169" s="141"/>
      <c r="GK1169" s="141"/>
      <c r="GL1169" s="141"/>
      <c r="GM1169" s="140"/>
      <c r="GN1169" s="140"/>
      <c r="GO1169" s="140"/>
      <c r="GP1169" s="140"/>
      <c r="GQ1169" s="140"/>
      <c r="GR1169" s="140"/>
      <c r="GS1169" s="141"/>
      <c r="GT1169" s="141"/>
      <c r="GU1169" s="141"/>
      <c r="GV1169" s="141"/>
      <c r="GW1169" s="141"/>
      <c r="GX1169" s="141"/>
      <c r="GY1169" s="141"/>
      <c r="GZ1169" s="141"/>
      <c r="HA1169" s="141"/>
      <c r="HB1169" s="142"/>
      <c r="HC1169" s="142"/>
      <c r="HD1169" s="142"/>
      <c r="HE1169" s="142"/>
      <c r="HF1169" s="142"/>
      <c r="HG1169" s="142"/>
      <c r="HH1169" s="142"/>
      <c r="HI1169" s="142"/>
      <c r="HJ1169" s="142"/>
      <c r="HK1169" s="142"/>
      <c r="HL1169" s="142"/>
      <c r="HM1169" s="143"/>
      <c r="HN1169" s="143"/>
      <c r="HO1169" s="143"/>
      <c r="HP1169" s="143"/>
      <c r="HQ1169" s="143"/>
      <c r="HR1169" s="143"/>
      <c r="HS1169" s="141"/>
      <c r="HT1169" s="141"/>
      <c r="HU1169" s="141"/>
      <c r="HV1169" s="141"/>
      <c r="HW1169" s="141"/>
      <c r="HX1169" s="141"/>
      <c r="HY1169" s="141"/>
      <c r="HZ1169" s="141"/>
      <c r="IA1169" s="141"/>
      <c r="IB1169" s="144"/>
      <c r="IC1169" s="144"/>
      <c r="ID1169" s="144"/>
      <c r="IE1169" s="144"/>
      <c r="IF1169" s="144"/>
      <c r="IG1169" s="144"/>
      <c r="IH1169" s="144"/>
      <c r="II1169" s="144"/>
      <c r="IJ1169" s="144"/>
      <c r="IK1169" s="144"/>
      <c r="IL1169" s="144"/>
      <c r="IM1169" s="144"/>
      <c r="IN1169" s="144"/>
      <c r="IO1169" s="144"/>
      <c r="IP1169" s="138"/>
      <c r="IQ1169" s="138"/>
      <c r="IR1169" s="138"/>
      <c r="IS1169" s="138"/>
      <c r="IT1169" s="138"/>
      <c r="IU1169" s="138"/>
      <c r="IV1169" s="138"/>
      <c r="IW1169" s="138"/>
      <c r="IX1169" s="138"/>
      <c r="IY1169" s="138"/>
      <c r="IZ1169" s="138"/>
      <c r="JA1169" s="138"/>
      <c r="JB1169" s="138"/>
      <c r="JC1169" s="138"/>
      <c r="JD1169" s="138"/>
      <c r="JE1169" s="138"/>
      <c r="JF1169" s="138"/>
      <c r="JG1169" s="138"/>
      <c r="JH1169" s="138"/>
      <c r="JI1169" s="138"/>
      <c r="JJ1169" s="138"/>
      <c r="JK1169" s="138"/>
      <c r="JL1169" s="138"/>
      <c r="JM1169" s="138"/>
      <c r="JN1169" s="139"/>
      <c r="JO1169" s="139"/>
      <c r="JP1169" s="139"/>
      <c r="JQ1169" s="139"/>
      <c r="JR1169" s="139"/>
      <c r="JS1169" s="139"/>
      <c r="JT1169" s="139"/>
      <c r="JU1169" s="139"/>
      <c r="JV1169" s="139"/>
      <c r="JW1169" s="139"/>
      <c r="JX1169" s="139"/>
      <c r="JY1169" s="139"/>
      <c r="JZ1169" s="139"/>
      <c r="KA1169" s="139"/>
      <c r="KB1169" s="139"/>
      <c r="KC1169" s="139"/>
      <c r="KD1169" s="139"/>
      <c r="KE1169" s="139"/>
      <c r="KF1169" s="139"/>
      <c r="KG1169" s="139"/>
      <c r="KH1169" s="139"/>
      <c r="KI1169" s="139"/>
      <c r="KJ1169" s="139"/>
      <c r="KK1169" s="139"/>
      <c r="KL1169" s="139"/>
      <c r="KM1169" s="139"/>
      <c r="KN1169" s="139"/>
      <c r="KO1169" s="139"/>
      <c r="KP1169" s="139"/>
      <c r="KQ1169" s="22"/>
      <c r="KR1169" s="23"/>
      <c r="KS1169" s="19"/>
      <c r="KT1169" s="19"/>
      <c r="KU1169" s="19"/>
      <c r="KV1169" s="19"/>
      <c r="KW1169" s="19"/>
      <c r="KX1169" s="19"/>
      <c r="KY1169" s="19"/>
      <c r="KZ1169" s="19"/>
      <c r="LA1169" s="19"/>
      <c r="LB1169" s="19"/>
      <c r="LC1169" s="19"/>
      <c r="LD1169" s="19"/>
      <c r="LE1169" s="19"/>
      <c r="LF1169" s="19"/>
      <c r="LG1169" s="19"/>
      <c r="LH1169" s="19"/>
      <c r="LI1169" s="19"/>
      <c r="LJ1169" s="19"/>
      <c r="LK1169" s="19"/>
      <c r="LL1169" s="19"/>
      <c r="LM1169" s="19"/>
      <c r="LN1169" s="19"/>
      <c r="LO1169" s="19"/>
      <c r="LP1169" s="19"/>
      <c r="LQ1169" s="19"/>
      <c r="LR1169" s="19"/>
      <c r="LS1169" s="19"/>
      <c r="LT1169" s="19"/>
      <c r="LU1169" s="19"/>
      <c r="LV1169" s="19"/>
      <c r="LW1169" s="19"/>
      <c r="LX1169" s="19"/>
      <c r="LY1169" s="19"/>
      <c r="LZ1169" s="19"/>
      <c r="MA1169" s="19"/>
      <c r="MB1169" s="19"/>
      <c r="MC1169" s="19"/>
      <c r="MD1169" s="19"/>
      <c r="ME1169" s="19"/>
      <c r="MF1169" s="19"/>
      <c r="MG1169" s="19"/>
      <c r="MH1169" s="19"/>
      <c r="MI1169" s="19"/>
      <c r="MJ1169" s="19"/>
      <c r="MK1169" s="19"/>
      <c r="ML1169" s="19"/>
      <c r="MM1169" s="19"/>
      <c r="MN1169" s="19"/>
      <c r="MO1169" s="19"/>
      <c r="MP1169" s="19"/>
      <c r="MQ1169" s="19"/>
      <c r="MR1169" s="19"/>
      <c r="MS1169" s="19"/>
      <c r="MT1169" s="19"/>
      <c r="MU1169" s="19"/>
      <c r="MV1169" s="19"/>
      <c r="MW1169" s="19"/>
      <c r="MX1169" s="19"/>
      <c r="MY1169" s="19"/>
      <c r="MZ1169" s="19"/>
      <c r="NA1169" s="19"/>
      <c r="NB1169" s="19"/>
      <c r="NC1169" s="19"/>
      <c r="ND1169" s="19"/>
      <c r="NE1169" s="19"/>
      <c r="NF1169" s="19"/>
      <c r="NG1169" s="19"/>
      <c r="NH1169" s="19"/>
      <c r="NI1169" s="19"/>
      <c r="NJ1169" s="19"/>
      <c r="NK1169" s="19"/>
      <c r="NL1169" s="19"/>
      <c r="NM1169" s="19"/>
      <c r="NN1169" s="19"/>
      <c r="NO1169" s="19"/>
      <c r="NP1169" s="19"/>
      <c r="NQ1169" s="19"/>
      <c r="NR1169" s="19"/>
      <c r="NS1169" s="19"/>
      <c r="NT1169" s="19"/>
      <c r="NU1169" s="19"/>
      <c r="NV1169" s="19"/>
      <c r="NW1169" s="19"/>
      <c r="NX1169" s="19"/>
      <c r="NY1169" s="19"/>
      <c r="NZ1169" s="19"/>
      <c r="OA1169" s="19"/>
      <c r="OB1169" s="19"/>
      <c r="OC1169" s="19"/>
      <c r="OD1169" s="19"/>
      <c r="OE1169" s="19"/>
      <c r="OF1169" s="19"/>
      <c r="OG1169" s="19"/>
      <c r="OH1169" s="19"/>
      <c r="OI1169" s="19"/>
      <c r="OJ1169" s="19"/>
      <c r="OK1169" s="19"/>
      <c r="OL1169" s="19"/>
      <c r="OM1169" s="19"/>
      <c r="ON1169" s="19"/>
      <c r="OO1169" s="19"/>
      <c r="OP1169" s="19"/>
      <c r="OQ1169" s="19"/>
      <c r="OR1169" s="19"/>
      <c r="OS1169" s="19"/>
      <c r="OT1169" s="19"/>
      <c r="OU1169" s="19"/>
      <c r="OV1169" s="19"/>
      <c r="OW1169" s="19"/>
      <c r="OX1169" s="19"/>
      <c r="OY1169" s="19"/>
      <c r="OZ1169" s="19"/>
      <c r="PA1169" s="19"/>
      <c r="PB1169" s="19"/>
      <c r="PC1169" s="19"/>
      <c r="PD1169" s="19"/>
      <c r="PE1169" s="19"/>
      <c r="PF1169" s="19"/>
      <c r="PG1169" s="19"/>
      <c r="PH1169" s="19"/>
      <c r="PI1169" s="19"/>
      <c r="PJ1169" s="19"/>
      <c r="PK1169" s="19"/>
      <c r="PL1169" s="19"/>
      <c r="PM1169" s="19"/>
      <c r="PN1169" s="19"/>
      <c r="PO1169" s="19"/>
      <c r="PP1169" s="19"/>
      <c r="PQ1169" s="19"/>
      <c r="PR1169" s="19"/>
      <c r="PS1169" s="19"/>
      <c r="PT1169" s="19"/>
      <c r="PU1169" s="19"/>
      <c r="PV1169" s="19"/>
      <c r="PW1169" s="19"/>
      <c r="PX1169" s="19"/>
      <c r="PY1169" s="19"/>
      <c r="PZ1169" s="19"/>
      <c r="QA1169" s="19"/>
      <c r="QB1169" s="19"/>
      <c r="QC1169" s="19"/>
      <c r="QD1169" s="19"/>
      <c r="QE1169" s="19"/>
      <c r="QF1169" s="19"/>
      <c r="QG1169" s="19"/>
      <c r="QH1169" s="19"/>
      <c r="QI1169" s="19"/>
      <c r="QJ1169" s="19"/>
      <c r="QK1169" s="19"/>
      <c r="QL1169" s="19"/>
      <c r="QM1169" s="19"/>
      <c r="QN1169" s="19"/>
      <c r="QO1169" s="19"/>
      <c r="QP1169" s="19"/>
      <c r="QQ1169" s="19"/>
      <c r="QR1169" s="19"/>
      <c r="QS1169" s="19"/>
      <c r="QT1169" s="19"/>
      <c r="QU1169" s="19"/>
      <c r="QV1169" s="19"/>
      <c r="QW1169" s="19"/>
      <c r="QX1169" s="19"/>
      <c r="QY1169" s="19"/>
      <c r="QZ1169" s="19"/>
      <c r="RA1169" s="19"/>
      <c r="RB1169" s="19"/>
      <c r="RC1169" s="19"/>
      <c r="RD1169" s="19"/>
      <c r="RE1169" s="19"/>
      <c r="RF1169" s="19"/>
      <c r="RG1169" s="19"/>
      <c r="RH1169" s="19"/>
      <c r="RI1169" s="19"/>
      <c r="RJ1169" s="19"/>
      <c r="RK1169" s="19"/>
      <c r="RL1169" s="19"/>
      <c r="RM1169" s="19"/>
      <c r="RN1169" s="19"/>
      <c r="RO1169" s="19"/>
      <c r="RP1169" s="19"/>
      <c r="RQ1169" s="19"/>
      <c r="RR1169" s="19"/>
      <c r="RS1169" s="19"/>
      <c r="RT1169" s="19"/>
      <c r="RU1169" s="19"/>
      <c r="RV1169" s="19"/>
      <c r="RW1169" s="19"/>
      <c r="RX1169" s="19"/>
      <c r="RY1169" s="19"/>
      <c r="RZ1169" s="19"/>
      <c r="SA1169" s="19"/>
      <c r="SB1169" s="19"/>
      <c r="SC1169" s="19"/>
      <c r="SD1169" s="19"/>
      <c r="SE1169" s="19"/>
      <c r="SF1169" s="19"/>
      <c r="SG1169" s="19"/>
      <c r="SH1169" s="19"/>
      <c r="SI1169" s="19"/>
      <c r="SJ1169" s="19"/>
      <c r="SK1169" s="19"/>
      <c r="SL1169" s="19"/>
      <c r="SM1169" s="19"/>
      <c r="SN1169" s="19"/>
      <c r="SO1169" s="19"/>
      <c r="SP1169" s="19"/>
      <c r="SQ1169" s="19"/>
      <c r="SR1169" s="19"/>
      <c r="SS1169" s="19"/>
      <c r="ST1169" s="19"/>
      <c r="SU1169" s="19"/>
      <c r="SV1169" s="19"/>
      <c r="SW1169" s="19"/>
      <c r="SX1169" s="19"/>
      <c r="SY1169" s="19"/>
      <c r="SZ1169" s="19"/>
      <c r="TA1169" s="19"/>
      <c r="TB1169" s="19"/>
      <c r="TC1169" s="19"/>
      <c r="TD1169" s="19"/>
      <c r="TE1169" s="19"/>
      <c r="TF1169" s="19"/>
      <c r="TG1169" s="19"/>
      <c r="TH1169" s="19"/>
      <c r="TI1169" s="19"/>
      <c r="TJ1169" s="19"/>
      <c r="TK1169" s="19"/>
      <c r="TL1169" s="19"/>
      <c r="TM1169" s="19"/>
      <c r="TN1169" s="19"/>
      <c r="TO1169" s="19"/>
      <c r="TP1169" s="19"/>
      <c r="TQ1169" s="19"/>
      <c r="TR1169" s="19"/>
      <c r="TS1169" s="19"/>
      <c r="TT1169" s="19"/>
      <c r="TU1169" s="19"/>
      <c r="TV1169" s="19"/>
      <c r="TW1169" s="19"/>
      <c r="TX1169" s="19"/>
      <c r="TY1169" s="19"/>
      <c r="TZ1169" s="19"/>
      <c r="UA1169" s="19"/>
      <c r="UB1169" s="19"/>
      <c r="UC1169" s="19"/>
      <c r="UD1169" s="19"/>
      <c r="UE1169" s="19"/>
      <c r="UF1169" s="19"/>
      <c r="UG1169" s="19"/>
      <c r="UH1169" s="19"/>
      <c r="UI1169" s="19"/>
      <c r="UJ1169" s="19"/>
      <c r="UK1169" s="19"/>
      <c r="UL1169" s="19"/>
      <c r="UM1169" s="19"/>
      <c r="UN1169" s="19"/>
      <c r="UO1169" s="19"/>
      <c r="UP1169" s="19"/>
      <c r="UQ1169" s="19"/>
      <c r="UR1169" s="19"/>
      <c r="US1169" s="19"/>
      <c r="UT1169" s="19"/>
      <c r="UU1169" s="19"/>
      <c r="UV1169" s="19"/>
      <c r="UW1169" s="19"/>
      <c r="UX1169" s="19"/>
      <c r="UY1169" s="19"/>
      <c r="UZ1169" s="19"/>
      <c r="VA1169" s="19"/>
      <c r="VB1169" s="19"/>
      <c r="VC1169" s="19"/>
      <c r="VD1169" s="19"/>
      <c r="VE1169" s="19"/>
      <c r="VF1169" s="19"/>
      <c r="VG1169" s="19"/>
      <c r="VH1169" s="19"/>
      <c r="VI1169" s="19"/>
      <c r="VJ1169" s="19"/>
      <c r="VK1169" s="19"/>
      <c r="VL1169" s="19"/>
      <c r="VM1169" s="19"/>
      <c r="VN1169" s="19"/>
      <c r="VO1169" s="19"/>
      <c r="VP1169" s="19"/>
      <c r="VQ1169" s="19"/>
      <c r="VR1169" s="19"/>
      <c r="VS1169" s="19"/>
      <c r="VT1169" s="19"/>
      <c r="VU1169" s="19"/>
      <c r="VV1169" s="19"/>
      <c r="VW1169" s="19"/>
      <c r="VX1169" s="19"/>
      <c r="VY1169" s="19"/>
      <c r="VZ1169" s="19"/>
      <c r="WA1169" s="19"/>
      <c r="WB1169" s="19"/>
      <c r="WC1169" s="19"/>
      <c r="WD1169" s="19"/>
      <c r="WE1169" s="19"/>
      <c r="WF1169" s="19"/>
      <c r="WG1169" s="19"/>
      <c r="WH1169" s="19"/>
      <c r="WI1169" s="19"/>
      <c r="WJ1169" s="19"/>
      <c r="WK1169" s="19"/>
      <c r="WL1169" s="19"/>
      <c r="WM1169" s="19"/>
      <c r="WN1169" s="19"/>
      <c r="WO1169" s="19"/>
      <c r="WP1169" s="19"/>
      <c r="WQ1169" s="19"/>
      <c r="WR1169" s="19"/>
      <c r="WS1169" s="19"/>
      <c r="WT1169" s="19"/>
      <c r="WU1169" s="19"/>
      <c r="WV1169" s="19"/>
    </row>
    <row r="1170" spans="1:620" s="20" customFormat="1" ht="63.75" customHeight="1" x14ac:dyDescent="0.2">
      <c r="A1170" s="43" t="s">
        <v>1509</v>
      </c>
      <c r="B1170" s="44"/>
      <c r="C1170" s="44"/>
      <c r="D1170" s="44"/>
      <c r="E1170" s="45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60" t="s">
        <v>342</v>
      </c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 t="s">
        <v>77</v>
      </c>
      <c r="AK1170" s="60"/>
      <c r="AL1170" s="60"/>
      <c r="AM1170" s="60"/>
      <c r="AN1170" s="60"/>
      <c r="AO1170" s="60"/>
      <c r="AP1170" s="60"/>
      <c r="AQ1170" s="60"/>
      <c r="AR1170" s="60"/>
      <c r="AS1170" s="60"/>
      <c r="AT1170" s="60"/>
      <c r="AU1170" s="60"/>
      <c r="AV1170" s="60"/>
      <c r="AW1170" s="60"/>
      <c r="AX1170" s="60"/>
      <c r="AY1170" s="84" t="s">
        <v>94</v>
      </c>
      <c r="AZ1170" s="84"/>
      <c r="BA1170" s="84"/>
      <c r="BB1170" s="84"/>
      <c r="BC1170" s="84"/>
      <c r="BD1170" s="84"/>
      <c r="BE1170" s="62" t="s">
        <v>95</v>
      </c>
      <c r="BF1170" s="62"/>
      <c r="BG1170" s="62"/>
      <c r="BH1170" s="62"/>
      <c r="BI1170" s="62"/>
      <c r="BJ1170" s="62"/>
      <c r="BK1170" s="62"/>
      <c r="BL1170" s="62"/>
      <c r="BM1170" s="62"/>
      <c r="BN1170" s="62">
        <v>6</v>
      </c>
      <c r="BO1170" s="62"/>
      <c r="BP1170" s="62"/>
      <c r="BQ1170" s="62"/>
      <c r="BR1170" s="62"/>
      <c r="BS1170" s="62"/>
      <c r="BT1170" s="62"/>
      <c r="BU1170" s="62"/>
      <c r="BV1170" s="62"/>
      <c r="BW1170" s="62"/>
      <c r="BX1170" s="62"/>
      <c r="BY1170" s="80">
        <v>71701000</v>
      </c>
      <c r="BZ1170" s="76"/>
      <c r="CA1170" s="76"/>
      <c r="CB1170" s="76"/>
      <c r="CC1170" s="76"/>
      <c r="CD1170" s="76"/>
      <c r="CE1170" s="62" t="s">
        <v>80</v>
      </c>
      <c r="CF1170" s="62"/>
      <c r="CG1170" s="62"/>
      <c r="CH1170" s="62"/>
      <c r="CI1170" s="62"/>
      <c r="CJ1170" s="62"/>
      <c r="CK1170" s="62"/>
      <c r="CL1170" s="62"/>
      <c r="CM1170" s="62"/>
      <c r="CN1170" s="61">
        <f>1574118.864*1.05</f>
        <v>1652824.8072000002</v>
      </c>
      <c r="CO1170" s="61"/>
      <c r="CP1170" s="61"/>
      <c r="CQ1170" s="61"/>
      <c r="CR1170" s="61"/>
      <c r="CS1170" s="61"/>
      <c r="CT1170" s="61"/>
      <c r="CU1170" s="61"/>
      <c r="CV1170" s="61"/>
      <c r="CW1170" s="61"/>
      <c r="CX1170" s="61"/>
      <c r="CY1170" s="61"/>
      <c r="CZ1170" s="61"/>
      <c r="DA1170" s="61"/>
      <c r="DB1170" s="59" t="s">
        <v>641</v>
      </c>
      <c r="DC1170" s="59"/>
      <c r="DD1170" s="59"/>
      <c r="DE1170" s="59"/>
      <c r="DF1170" s="59"/>
      <c r="DG1170" s="59"/>
      <c r="DH1170" s="59"/>
      <c r="DI1170" s="59"/>
      <c r="DJ1170" s="59"/>
      <c r="DK1170" s="59"/>
      <c r="DL1170" s="59"/>
      <c r="DM1170" s="59"/>
      <c r="DN1170" s="59"/>
      <c r="DO1170" s="59" t="s">
        <v>651</v>
      </c>
      <c r="DP1170" s="59"/>
      <c r="DQ1170" s="59"/>
      <c r="DR1170" s="59"/>
      <c r="DS1170" s="59"/>
      <c r="DT1170" s="59"/>
      <c r="DU1170" s="59"/>
      <c r="DV1170" s="59"/>
      <c r="DW1170" s="59"/>
      <c r="DX1170" s="59"/>
      <c r="DY1170" s="59"/>
      <c r="DZ1170" s="62" t="s">
        <v>86</v>
      </c>
      <c r="EA1170" s="62"/>
      <c r="EB1170" s="62"/>
      <c r="EC1170" s="62"/>
      <c r="ED1170" s="62"/>
      <c r="EE1170" s="62"/>
      <c r="EF1170" s="62"/>
      <c r="EG1170" s="62"/>
      <c r="EH1170" s="62"/>
      <c r="EI1170" s="62"/>
      <c r="EJ1170" s="62"/>
      <c r="EK1170" s="62"/>
      <c r="EL1170" s="62" t="s">
        <v>84</v>
      </c>
      <c r="EM1170" s="62"/>
      <c r="EN1170" s="62"/>
      <c r="EO1170" s="62"/>
      <c r="EP1170" s="62"/>
      <c r="EQ1170" s="62"/>
      <c r="ER1170" s="62"/>
      <c r="ES1170" s="62"/>
      <c r="ET1170" s="62"/>
      <c r="EU1170" s="62"/>
      <c r="EV1170" s="62"/>
      <c r="EW1170" s="62"/>
      <c r="EX1170" s="62"/>
      <c r="EY1170" s="143"/>
      <c r="EZ1170" s="143"/>
      <c r="FA1170" s="143"/>
      <c r="FB1170" s="143"/>
      <c r="FC1170" s="143"/>
      <c r="FD1170" s="143"/>
      <c r="FE1170" s="143"/>
      <c r="FF1170" s="143"/>
      <c r="FG1170" s="143"/>
      <c r="FH1170" s="143"/>
      <c r="FI1170" s="143"/>
      <c r="FJ1170" s="143"/>
      <c r="FK1170" s="143"/>
      <c r="FL1170" s="141"/>
      <c r="FM1170" s="141"/>
      <c r="FN1170" s="141"/>
      <c r="FO1170" s="141"/>
      <c r="FP1170" s="141"/>
      <c r="FQ1170" s="141"/>
      <c r="FR1170" s="141"/>
      <c r="FS1170" s="141"/>
      <c r="FT1170" s="141"/>
      <c r="FU1170" s="141"/>
      <c r="FV1170" s="141"/>
      <c r="FW1170" s="141"/>
      <c r="FX1170" s="141"/>
      <c r="FY1170" s="141"/>
      <c r="FZ1170" s="141"/>
      <c r="GA1170" s="141"/>
      <c r="GB1170" s="141"/>
      <c r="GC1170" s="141"/>
      <c r="GD1170" s="141"/>
      <c r="GE1170" s="141"/>
      <c r="GF1170" s="141"/>
      <c r="GG1170" s="141"/>
      <c r="GH1170" s="141"/>
      <c r="GI1170" s="141"/>
      <c r="GJ1170" s="141"/>
      <c r="GK1170" s="141"/>
      <c r="GL1170" s="141"/>
      <c r="GM1170" s="140"/>
      <c r="GN1170" s="140"/>
      <c r="GO1170" s="140"/>
      <c r="GP1170" s="140"/>
      <c r="GQ1170" s="140"/>
      <c r="GR1170" s="140"/>
      <c r="GS1170" s="141"/>
      <c r="GT1170" s="141"/>
      <c r="GU1170" s="141"/>
      <c r="GV1170" s="141"/>
      <c r="GW1170" s="141"/>
      <c r="GX1170" s="141"/>
      <c r="GY1170" s="141"/>
      <c r="GZ1170" s="141"/>
      <c r="HA1170" s="141"/>
      <c r="HB1170" s="142"/>
      <c r="HC1170" s="142"/>
      <c r="HD1170" s="142"/>
      <c r="HE1170" s="142"/>
      <c r="HF1170" s="142"/>
      <c r="HG1170" s="142"/>
      <c r="HH1170" s="142"/>
      <c r="HI1170" s="142"/>
      <c r="HJ1170" s="142"/>
      <c r="HK1170" s="142"/>
      <c r="HL1170" s="142"/>
      <c r="HM1170" s="143"/>
      <c r="HN1170" s="143"/>
      <c r="HO1170" s="143"/>
      <c r="HP1170" s="143"/>
      <c r="HQ1170" s="143"/>
      <c r="HR1170" s="143"/>
      <c r="HS1170" s="141"/>
      <c r="HT1170" s="141"/>
      <c r="HU1170" s="141"/>
      <c r="HV1170" s="141"/>
      <c r="HW1170" s="141"/>
      <c r="HX1170" s="141"/>
      <c r="HY1170" s="141"/>
      <c r="HZ1170" s="141"/>
      <c r="IA1170" s="141"/>
      <c r="IB1170" s="144"/>
      <c r="IC1170" s="144"/>
      <c r="ID1170" s="144"/>
      <c r="IE1170" s="144"/>
      <c r="IF1170" s="144"/>
      <c r="IG1170" s="144"/>
      <c r="IH1170" s="144"/>
      <c r="II1170" s="144"/>
      <c r="IJ1170" s="144"/>
      <c r="IK1170" s="144"/>
      <c r="IL1170" s="144"/>
      <c r="IM1170" s="144"/>
      <c r="IN1170" s="144"/>
      <c r="IO1170" s="144"/>
      <c r="IP1170" s="138"/>
      <c r="IQ1170" s="138"/>
      <c r="IR1170" s="138"/>
      <c r="IS1170" s="138"/>
      <c r="IT1170" s="138"/>
      <c r="IU1170" s="138"/>
      <c r="IV1170" s="138"/>
      <c r="IW1170" s="138"/>
      <c r="IX1170" s="138"/>
      <c r="IY1170" s="138"/>
      <c r="IZ1170" s="138"/>
      <c r="JA1170" s="138"/>
      <c r="JB1170" s="138"/>
      <c r="JC1170" s="138"/>
      <c r="JD1170" s="138"/>
      <c r="JE1170" s="138"/>
      <c r="JF1170" s="138"/>
      <c r="JG1170" s="138"/>
      <c r="JH1170" s="138"/>
      <c r="JI1170" s="138"/>
      <c r="JJ1170" s="138"/>
      <c r="JK1170" s="138"/>
      <c r="JL1170" s="138"/>
      <c r="JM1170" s="138"/>
      <c r="JN1170" s="139"/>
      <c r="JO1170" s="139"/>
      <c r="JP1170" s="139"/>
      <c r="JQ1170" s="139"/>
      <c r="JR1170" s="139"/>
      <c r="JS1170" s="139"/>
      <c r="JT1170" s="139"/>
      <c r="JU1170" s="139"/>
      <c r="JV1170" s="139"/>
      <c r="JW1170" s="139"/>
      <c r="JX1170" s="139"/>
      <c r="JY1170" s="139"/>
      <c r="JZ1170" s="139"/>
      <c r="KA1170" s="139"/>
      <c r="KB1170" s="139"/>
      <c r="KC1170" s="139"/>
      <c r="KD1170" s="139"/>
      <c r="KE1170" s="139"/>
      <c r="KF1170" s="139"/>
      <c r="KG1170" s="139"/>
      <c r="KH1170" s="139"/>
      <c r="KI1170" s="139"/>
      <c r="KJ1170" s="139"/>
      <c r="KK1170" s="139"/>
      <c r="KL1170" s="139"/>
      <c r="KM1170" s="139"/>
      <c r="KN1170" s="139"/>
      <c r="KO1170" s="139"/>
      <c r="KP1170" s="139"/>
      <c r="KQ1170" s="22"/>
      <c r="KR1170" s="23"/>
      <c r="KS1170" s="19"/>
      <c r="KT1170" s="19"/>
      <c r="KU1170" s="19"/>
      <c r="KV1170" s="19"/>
      <c r="KW1170" s="19"/>
      <c r="KX1170" s="19"/>
      <c r="KY1170" s="19"/>
      <c r="KZ1170" s="19"/>
      <c r="LA1170" s="19"/>
      <c r="LB1170" s="19"/>
      <c r="LC1170" s="19"/>
      <c r="LD1170" s="19"/>
      <c r="LE1170" s="19"/>
      <c r="LF1170" s="19"/>
      <c r="LG1170" s="19"/>
      <c r="LH1170" s="19"/>
      <c r="LI1170" s="19"/>
      <c r="LJ1170" s="19"/>
      <c r="LK1170" s="19"/>
      <c r="LL1170" s="19"/>
      <c r="LM1170" s="19"/>
      <c r="LN1170" s="19"/>
      <c r="LO1170" s="19"/>
      <c r="LP1170" s="19"/>
      <c r="LQ1170" s="19"/>
      <c r="LR1170" s="19"/>
      <c r="LS1170" s="19"/>
      <c r="LT1170" s="19"/>
      <c r="LU1170" s="19"/>
      <c r="LV1170" s="19"/>
      <c r="LW1170" s="19"/>
      <c r="LX1170" s="19"/>
      <c r="LY1170" s="19"/>
      <c r="LZ1170" s="19"/>
      <c r="MA1170" s="19"/>
      <c r="MB1170" s="19"/>
      <c r="MC1170" s="19"/>
      <c r="MD1170" s="19"/>
      <c r="ME1170" s="19"/>
      <c r="MF1170" s="19"/>
      <c r="MG1170" s="19"/>
      <c r="MH1170" s="19"/>
      <c r="MI1170" s="19"/>
      <c r="MJ1170" s="19"/>
      <c r="MK1170" s="19"/>
      <c r="ML1170" s="19"/>
      <c r="MM1170" s="19"/>
      <c r="MN1170" s="19"/>
      <c r="MO1170" s="19"/>
      <c r="MP1170" s="19"/>
      <c r="MQ1170" s="19"/>
      <c r="MR1170" s="19"/>
      <c r="MS1170" s="19"/>
      <c r="MT1170" s="19"/>
      <c r="MU1170" s="19"/>
      <c r="MV1170" s="19"/>
      <c r="MW1170" s="19"/>
      <c r="MX1170" s="19"/>
      <c r="MY1170" s="19"/>
      <c r="MZ1170" s="19"/>
      <c r="NA1170" s="19"/>
      <c r="NB1170" s="19"/>
      <c r="NC1170" s="19"/>
      <c r="ND1170" s="19"/>
      <c r="NE1170" s="19"/>
      <c r="NF1170" s="19"/>
      <c r="NG1170" s="19"/>
      <c r="NH1170" s="19"/>
      <c r="NI1170" s="19"/>
      <c r="NJ1170" s="19"/>
      <c r="NK1170" s="19"/>
      <c r="NL1170" s="19"/>
      <c r="NM1170" s="19"/>
      <c r="NN1170" s="19"/>
      <c r="NO1170" s="19"/>
      <c r="NP1170" s="19"/>
      <c r="NQ1170" s="19"/>
      <c r="NR1170" s="19"/>
      <c r="NS1170" s="19"/>
      <c r="NT1170" s="19"/>
      <c r="NU1170" s="19"/>
      <c r="NV1170" s="19"/>
      <c r="NW1170" s="19"/>
      <c r="NX1170" s="19"/>
      <c r="NY1170" s="19"/>
      <c r="NZ1170" s="19"/>
      <c r="OA1170" s="19"/>
      <c r="OB1170" s="19"/>
      <c r="OC1170" s="19"/>
      <c r="OD1170" s="19"/>
      <c r="OE1170" s="19"/>
      <c r="OF1170" s="19"/>
      <c r="OG1170" s="19"/>
      <c r="OH1170" s="19"/>
      <c r="OI1170" s="19"/>
      <c r="OJ1170" s="19"/>
      <c r="OK1170" s="19"/>
      <c r="OL1170" s="19"/>
      <c r="OM1170" s="19"/>
      <c r="ON1170" s="19"/>
      <c r="OO1170" s="19"/>
      <c r="OP1170" s="19"/>
      <c r="OQ1170" s="19"/>
      <c r="OR1170" s="19"/>
      <c r="OS1170" s="19"/>
      <c r="OT1170" s="19"/>
      <c r="OU1170" s="19"/>
      <c r="OV1170" s="19"/>
      <c r="OW1170" s="19"/>
      <c r="OX1170" s="19"/>
      <c r="OY1170" s="19"/>
      <c r="OZ1170" s="19"/>
      <c r="PA1170" s="19"/>
      <c r="PB1170" s="19"/>
      <c r="PC1170" s="19"/>
      <c r="PD1170" s="19"/>
      <c r="PE1170" s="19"/>
      <c r="PF1170" s="19"/>
      <c r="PG1170" s="19"/>
      <c r="PH1170" s="19"/>
      <c r="PI1170" s="19"/>
      <c r="PJ1170" s="19"/>
      <c r="PK1170" s="19"/>
      <c r="PL1170" s="19"/>
      <c r="PM1170" s="19"/>
      <c r="PN1170" s="19"/>
      <c r="PO1170" s="19"/>
      <c r="PP1170" s="19"/>
      <c r="PQ1170" s="19"/>
      <c r="PR1170" s="19"/>
      <c r="PS1170" s="19"/>
      <c r="PT1170" s="19"/>
      <c r="PU1170" s="19"/>
      <c r="PV1170" s="19"/>
      <c r="PW1170" s="19"/>
      <c r="PX1170" s="19"/>
      <c r="PY1170" s="19"/>
      <c r="PZ1170" s="19"/>
      <c r="QA1170" s="19"/>
      <c r="QB1170" s="19"/>
      <c r="QC1170" s="19"/>
      <c r="QD1170" s="19"/>
      <c r="QE1170" s="19"/>
      <c r="QF1170" s="19"/>
      <c r="QG1170" s="19"/>
      <c r="QH1170" s="19"/>
      <c r="QI1170" s="19"/>
      <c r="QJ1170" s="19"/>
      <c r="QK1170" s="19"/>
      <c r="QL1170" s="19"/>
      <c r="QM1170" s="19"/>
      <c r="QN1170" s="19"/>
      <c r="QO1170" s="19"/>
      <c r="QP1170" s="19"/>
      <c r="QQ1170" s="19"/>
      <c r="QR1170" s="19"/>
      <c r="QS1170" s="19"/>
      <c r="QT1170" s="19"/>
      <c r="QU1170" s="19"/>
      <c r="QV1170" s="19"/>
      <c r="QW1170" s="19"/>
      <c r="QX1170" s="19"/>
      <c r="QY1170" s="19"/>
      <c r="QZ1170" s="19"/>
      <c r="RA1170" s="19"/>
      <c r="RB1170" s="19"/>
      <c r="RC1170" s="19"/>
      <c r="RD1170" s="19"/>
      <c r="RE1170" s="19"/>
      <c r="RF1170" s="19"/>
      <c r="RG1170" s="19"/>
      <c r="RH1170" s="19"/>
      <c r="RI1170" s="19"/>
      <c r="RJ1170" s="19"/>
      <c r="RK1170" s="19"/>
      <c r="RL1170" s="19"/>
      <c r="RM1170" s="19"/>
      <c r="RN1170" s="19"/>
      <c r="RO1170" s="19"/>
      <c r="RP1170" s="19"/>
      <c r="RQ1170" s="19"/>
      <c r="RR1170" s="19"/>
      <c r="RS1170" s="19"/>
      <c r="RT1170" s="19"/>
      <c r="RU1170" s="19"/>
      <c r="RV1170" s="19"/>
      <c r="RW1170" s="19"/>
      <c r="RX1170" s="19"/>
      <c r="RY1170" s="19"/>
      <c r="RZ1170" s="19"/>
      <c r="SA1170" s="19"/>
      <c r="SB1170" s="19"/>
      <c r="SC1170" s="19"/>
      <c r="SD1170" s="19"/>
      <c r="SE1170" s="19"/>
      <c r="SF1170" s="19"/>
      <c r="SG1170" s="19"/>
      <c r="SH1170" s="19"/>
      <c r="SI1170" s="19"/>
      <c r="SJ1170" s="19"/>
      <c r="SK1170" s="19"/>
      <c r="SL1170" s="19"/>
      <c r="SM1170" s="19"/>
      <c r="SN1170" s="19"/>
      <c r="SO1170" s="19"/>
      <c r="SP1170" s="19"/>
      <c r="SQ1170" s="19"/>
      <c r="SR1170" s="19"/>
      <c r="SS1170" s="19"/>
      <c r="ST1170" s="19"/>
      <c r="SU1170" s="19"/>
      <c r="SV1170" s="19"/>
      <c r="SW1170" s="19"/>
      <c r="SX1170" s="19"/>
      <c r="SY1170" s="19"/>
      <c r="SZ1170" s="19"/>
      <c r="TA1170" s="19"/>
      <c r="TB1170" s="19"/>
      <c r="TC1170" s="19"/>
      <c r="TD1170" s="19"/>
      <c r="TE1170" s="19"/>
      <c r="TF1170" s="19"/>
      <c r="TG1170" s="19"/>
      <c r="TH1170" s="19"/>
      <c r="TI1170" s="19"/>
      <c r="TJ1170" s="19"/>
      <c r="TK1170" s="19"/>
      <c r="TL1170" s="19"/>
      <c r="TM1170" s="19"/>
      <c r="TN1170" s="19"/>
      <c r="TO1170" s="19"/>
      <c r="TP1170" s="19"/>
      <c r="TQ1170" s="19"/>
      <c r="TR1170" s="19"/>
      <c r="TS1170" s="19"/>
      <c r="TT1170" s="19"/>
      <c r="TU1170" s="19"/>
      <c r="TV1170" s="19"/>
      <c r="TW1170" s="19"/>
      <c r="TX1170" s="19"/>
      <c r="TY1170" s="19"/>
      <c r="TZ1170" s="19"/>
      <c r="UA1170" s="19"/>
      <c r="UB1170" s="19"/>
      <c r="UC1170" s="19"/>
      <c r="UD1170" s="19"/>
      <c r="UE1170" s="19"/>
      <c r="UF1170" s="19"/>
      <c r="UG1170" s="19"/>
      <c r="UH1170" s="19"/>
      <c r="UI1170" s="19"/>
      <c r="UJ1170" s="19"/>
      <c r="UK1170" s="19"/>
      <c r="UL1170" s="19"/>
      <c r="UM1170" s="19"/>
      <c r="UN1170" s="19"/>
      <c r="UO1170" s="19"/>
      <c r="UP1170" s="19"/>
      <c r="UQ1170" s="19"/>
      <c r="UR1170" s="19"/>
      <c r="US1170" s="19"/>
      <c r="UT1170" s="19"/>
      <c r="UU1170" s="19"/>
      <c r="UV1170" s="19"/>
      <c r="UW1170" s="19"/>
      <c r="UX1170" s="19"/>
      <c r="UY1170" s="19"/>
      <c r="UZ1170" s="19"/>
      <c r="VA1170" s="19"/>
      <c r="VB1170" s="19"/>
      <c r="VC1170" s="19"/>
      <c r="VD1170" s="19"/>
      <c r="VE1170" s="19"/>
      <c r="VF1170" s="19"/>
      <c r="VG1170" s="19"/>
      <c r="VH1170" s="19"/>
      <c r="VI1170" s="19"/>
      <c r="VJ1170" s="19"/>
      <c r="VK1170" s="19"/>
      <c r="VL1170" s="19"/>
      <c r="VM1170" s="19"/>
      <c r="VN1170" s="19"/>
      <c r="VO1170" s="19"/>
      <c r="VP1170" s="19"/>
      <c r="VQ1170" s="19"/>
      <c r="VR1170" s="19"/>
      <c r="VS1170" s="19"/>
      <c r="VT1170" s="19"/>
      <c r="VU1170" s="19"/>
      <c r="VV1170" s="19"/>
      <c r="VW1170" s="19"/>
      <c r="VX1170" s="19"/>
      <c r="VY1170" s="19"/>
      <c r="VZ1170" s="19"/>
      <c r="WA1170" s="19"/>
      <c r="WB1170" s="19"/>
      <c r="WC1170" s="19"/>
      <c r="WD1170" s="19"/>
      <c r="WE1170" s="19"/>
      <c r="WF1170" s="19"/>
      <c r="WG1170" s="19"/>
      <c r="WH1170" s="19"/>
      <c r="WI1170" s="19"/>
      <c r="WJ1170" s="19"/>
      <c r="WK1170" s="19"/>
      <c r="WL1170" s="19"/>
      <c r="WM1170" s="19"/>
      <c r="WN1170" s="19"/>
      <c r="WO1170" s="19"/>
      <c r="WP1170" s="19"/>
      <c r="WQ1170" s="19"/>
      <c r="WR1170" s="19"/>
      <c r="WS1170" s="19"/>
      <c r="WT1170" s="19"/>
      <c r="WU1170" s="19"/>
      <c r="WV1170" s="19"/>
    </row>
    <row r="1171" spans="1:620" s="20" customFormat="1" ht="44.25" customHeight="1" x14ac:dyDescent="0.2">
      <c r="A1171" s="43" t="s">
        <v>1510</v>
      </c>
      <c r="B1171" s="44"/>
      <c r="C1171" s="44"/>
      <c r="D1171" s="44"/>
      <c r="E1171" s="45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60" t="s">
        <v>299</v>
      </c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 t="s">
        <v>77</v>
      </c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/>
      <c r="AU1171" s="60"/>
      <c r="AV1171" s="60"/>
      <c r="AW1171" s="60"/>
      <c r="AX1171" s="60"/>
      <c r="AY1171" s="84" t="s">
        <v>94</v>
      </c>
      <c r="AZ1171" s="84"/>
      <c r="BA1171" s="84"/>
      <c r="BB1171" s="84"/>
      <c r="BC1171" s="84"/>
      <c r="BD1171" s="84"/>
      <c r="BE1171" s="62" t="s">
        <v>95</v>
      </c>
      <c r="BF1171" s="62"/>
      <c r="BG1171" s="62"/>
      <c r="BH1171" s="62"/>
      <c r="BI1171" s="62"/>
      <c r="BJ1171" s="62"/>
      <c r="BK1171" s="62"/>
      <c r="BL1171" s="62"/>
      <c r="BM1171" s="62"/>
      <c r="BN1171" s="62">
        <v>55</v>
      </c>
      <c r="BO1171" s="62"/>
      <c r="BP1171" s="62"/>
      <c r="BQ1171" s="62"/>
      <c r="BR1171" s="62"/>
      <c r="BS1171" s="62"/>
      <c r="BT1171" s="62"/>
      <c r="BU1171" s="62"/>
      <c r="BV1171" s="62"/>
      <c r="BW1171" s="62"/>
      <c r="BX1171" s="62"/>
      <c r="BY1171" s="80">
        <v>71701000</v>
      </c>
      <c r="BZ1171" s="76"/>
      <c r="CA1171" s="76"/>
      <c r="CB1171" s="76"/>
      <c r="CC1171" s="76"/>
      <c r="CD1171" s="76"/>
      <c r="CE1171" s="62" t="s">
        <v>80</v>
      </c>
      <c r="CF1171" s="62"/>
      <c r="CG1171" s="62"/>
      <c r="CH1171" s="62"/>
      <c r="CI1171" s="62"/>
      <c r="CJ1171" s="62"/>
      <c r="CK1171" s="62"/>
      <c r="CL1171" s="62"/>
      <c r="CM1171" s="62"/>
      <c r="CN1171" s="61">
        <f>582098.88*1.05</f>
        <v>611203.82400000002</v>
      </c>
      <c r="CO1171" s="61"/>
      <c r="CP1171" s="61"/>
      <c r="CQ1171" s="61"/>
      <c r="CR1171" s="61"/>
      <c r="CS1171" s="61"/>
      <c r="CT1171" s="61"/>
      <c r="CU1171" s="61"/>
      <c r="CV1171" s="61"/>
      <c r="CW1171" s="61"/>
      <c r="CX1171" s="61"/>
      <c r="CY1171" s="61"/>
      <c r="CZ1171" s="61"/>
      <c r="DA1171" s="61"/>
      <c r="DB1171" s="59" t="s">
        <v>641</v>
      </c>
      <c r="DC1171" s="59"/>
      <c r="DD1171" s="59"/>
      <c r="DE1171" s="59"/>
      <c r="DF1171" s="59"/>
      <c r="DG1171" s="59"/>
      <c r="DH1171" s="59"/>
      <c r="DI1171" s="59"/>
      <c r="DJ1171" s="59"/>
      <c r="DK1171" s="59"/>
      <c r="DL1171" s="59"/>
      <c r="DM1171" s="59"/>
      <c r="DN1171" s="59"/>
      <c r="DO1171" s="59" t="s">
        <v>651</v>
      </c>
      <c r="DP1171" s="59"/>
      <c r="DQ1171" s="59"/>
      <c r="DR1171" s="59"/>
      <c r="DS1171" s="59"/>
      <c r="DT1171" s="59"/>
      <c r="DU1171" s="59"/>
      <c r="DV1171" s="59"/>
      <c r="DW1171" s="59"/>
      <c r="DX1171" s="59"/>
      <c r="DY1171" s="59"/>
      <c r="DZ1171" s="62" t="s">
        <v>86</v>
      </c>
      <c r="EA1171" s="62"/>
      <c r="EB1171" s="62"/>
      <c r="EC1171" s="62"/>
      <c r="ED1171" s="62"/>
      <c r="EE1171" s="62"/>
      <c r="EF1171" s="62"/>
      <c r="EG1171" s="62"/>
      <c r="EH1171" s="62"/>
      <c r="EI1171" s="62"/>
      <c r="EJ1171" s="62"/>
      <c r="EK1171" s="62"/>
      <c r="EL1171" s="62" t="s">
        <v>84</v>
      </c>
      <c r="EM1171" s="62"/>
      <c r="EN1171" s="62"/>
      <c r="EO1171" s="62"/>
      <c r="EP1171" s="62"/>
      <c r="EQ1171" s="62"/>
      <c r="ER1171" s="62"/>
      <c r="ES1171" s="62"/>
      <c r="ET1171" s="62"/>
      <c r="EU1171" s="62"/>
      <c r="EV1171" s="62"/>
      <c r="EW1171" s="62"/>
      <c r="EX1171" s="62"/>
      <c r="EY1171" s="143"/>
      <c r="EZ1171" s="143"/>
      <c r="FA1171" s="143"/>
      <c r="FB1171" s="143"/>
      <c r="FC1171" s="143"/>
      <c r="FD1171" s="143"/>
      <c r="FE1171" s="143"/>
      <c r="FF1171" s="143"/>
      <c r="FG1171" s="143"/>
      <c r="FH1171" s="143"/>
      <c r="FI1171" s="143"/>
      <c r="FJ1171" s="143"/>
      <c r="FK1171" s="143"/>
      <c r="FL1171" s="141"/>
      <c r="FM1171" s="141"/>
      <c r="FN1171" s="141"/>
      <c r="FO1171" s="141"/>
      <c r="FP1171" s="141"/>
      <c r="FQ1171" s="141"/>
      <c r="FR1171" s="141"/>
      <c r="FS1171" s="141"/>
      <c r="FT1171" s="141"/>
      <c r="FU1171" s="141"/>
      <c r="FV1171" s="141"/>
      <c r="FW1171" s="141"/>
      <c r="FX1171" s="141"/>
      <c r="FY1171" s="141"/>
      <c r="FZ1171" s="141"/>
      <c r="GA1171" s="141"/>
      <c r="GB1171" s="141"/>
      <c r="GC1171" s="141"/>
      <c r="GD1171" s="141"/>
      <c r="GE1171" s="141"/>
      <c r="GF1171" s="141"/>
      <c r="GG1171" s="141"/>
      <c r="GH1171" s="141"/>
      <c r="GI1171" s="141"/>
      <c r="GJ1171" s="141"/>
      <c r="GK1171" s="141"/>
      <c r="GL1171" s="141"/>
      <c r="GM1171" s="140"/>
      <c r="GN1171" s="140"/>
      <c r="GO1171" s="140"/>
      <c r="GP1171" s="140"/>
      <c r="GQ1171" s="140"/>
      <c r="GR1171" s="140"/>
      <c r="GS1171" s="141"/>
      <c r="GT1171" s="141"/>
      <c r="GU1171" s="141"/>
      <c r="GV1171" s="141"/>
      <c r="GW1171" s="141"/>
      <c r="GX1171" s="141"/>
      <c r="GY1171" s="141"/>
      <c r="GZ1171" s="141"/>
      <c r="HA1171" s="141"/>
      <c r="HB1171" s="142"/>
      <c r="HC1171" s="142"/>
      <c r="HD1171" s="142"/>
      <c r="HE1171" s="142"/>
      <c r="HF1171" s="142"/>
      <c r="HG1171" s="142"/>
      <c r="HH1171" s="142"/>
      <c r="HI1171" s="142"/>
      <c r="HJ1171" s="142"/>
      <c r="HK1171" s="142"/>
      <c r="HL1171" s="142"/>
      <c r="HM1171" s="143"/>
      <c r="HN1171" s="143"/>
      <c r="HO1171" s="143"/>
      <c r="HP1171" s="143"/>
      <c r="HQ1171" s="143"/>
      <c r="HR1171" s="143"/>
      <c r="HS1171" s="141"/>
      <c r="HT1171" s="141"/>
      <c r="HU1171" s="141"/>
      <c r="HV1171" s="141"/>
      <c r="HW1171" s="141"/>
      <c r="HX1171" s="141"/>
      <c r="HY1171" s="141"/>
      <c r="HZ1171" s="141"/>
      <c r="IA1171" s="141"/>
      <c r="IB1171" s="144"/>
      <c r="IC1171" s="144"/>
      <c r="ID1171" s="144"/>
      <c r="IE1171" s="144"/>
      <c r="IF1171" s="144"/>
      <c r="IG1171" s="144"/>
      <c r="IH1171" s="144"/>
      <c r="II1171" s="144"/>
      <c r="IJ1171" s="144"/>
      <c r="IK1171" s="144"/>
      <c r="IL1171" s="144"/>
      <c r="IM1171" s="144"/>
      <c r="IN1171" s="144"/>
      <c r="IO1171" s="144"/>
      <c r="IP1171" s="138"/>
      <c r="IQ1171" s="138"/>
      <c r="IR1171" s="138"/>
      <c r="IS1171" s="138"/>
      <c r="IT1171" s="138"/>
      <c r="IU1171" s="138"/>
      <c r="IV1171" s="138"/>
      <c r="IW1171" s="138"/>
      <c r="IX1171" s="138"/>
      <c r="IY1171" s="138"/>
      <c r="IZ1171" s="138"/>
      <c r="JA1171" s="138"/>
      <c r="JB1171" s="138"/>
      <c r="JC1171" s="138"/>
      <c r="JD1171" s="138"/>
      <c r="JE1171" s="138"/>
      <c r="JF1171" s="138"/>
      <c r="JG1171" s="138"/>
      <c r="JH1171" s="138"/>
      <c r="JI1171" s="138"/>
      <c r="JJ1171" s="138"/>
      <c r="JK1171" s="138"/>
      <c r="JL1171" s="138"/>
      <c r="JM1171" s="138"/>
      <c r="JN1171" s="139"/>
      <c r="JO1171" s="139"/>
      <c r="JP1171" s="139"/>
      <c r="JQ1171" s="139"/>
      <c r="JR1171" s="139"/>
      <c r="JS1171" s="139"/>
      <c r="JT1171" s="139"/>
      <c r="JU1171" s="139"/>
      <c r="JV1171" s="139"/>
      <c r="JW1171" s="139"/>
      <c r="JX1171" s="139"/>
      <c r="JY1171" s="139"/>
      <c r="JZ1171" s="139"/>
      <c r="KA1171" s="139"/>
      <c r="KB1171" s="139"/>
      <c r="KC1171" s="139"/>
      <c r="KD1171" s="139"/>
      <c r="KE1171" s="139"/>
      <c r="KF1171" s="139"/>
      <c r="KG1171" s="139"/>
      <c r="KH1171" s="139"/>
      <c r="KI1171" s="139"/>
      <c r="KJ1171" s="139"/>
      <c r="KK1171" s="139"/>
      <c r="KL1171" s="139"/>
      <c r="KM1171" s="139"/>
      <c r="KN1171" s="139"/>
      <c r="KO1171" s="139"/>
      <c r="KP1171" s="139"/>
      <c r="KQ1171" s="22"/>
      <c r="KR1171" s="23"/>
      <c r="KS1171" s="19"/>
      <c r="KT1171" s="19"/>
      <c r="KU1171" s="19"/>
      <c r="KV1171" s="19"/>
      <c r="KW1171" s="19"/>
      <c r="KX1171" s="19"/>
      <c r="KY1171" s="19"/>
      <c r="KZ1171" s="19"/>
      <c r="LA1171" s="19"/>
      <c r="LB1171" s="19"/>
      <c r="LC1171" s="19"/>
      <c r="LD1171" s="19"/>
      <c r="LE1171" s="19"/>
      <c r="LF1171" s="19"/>
      <c r="LG1171" s="19"/>
      <c r="LH1171" s="19"/>
      <c r="LI1171" s="19"/>
      <c r="LJ1171" s="19"/>
      <c r="LK1171" s="19"/>
      <c r="LL1171" s="19"/>
      <c r="LM1171" s="19"/>
      <c r="LN1171" s="19"/>
      <c r="LO1171" s="19"/>
      <c r="LP1171" s="19"/>
      <c r="LQ1171" s="19"/>
      <c r="LR1171" s="19"/>
      <c r="LS1171" s="19"/>
      <c r="LT1171" s="19"/>
      <c r="LU1171" s="19"/>
      <c r="LV1171" s="19"/>
      <c r="LW1171" s="19"/>
      <c r="LX1171" s="19"/>
      <c r="LY1171" s="19"/>
      <c r="LZ1171" s="19"/>
      <c r="MA1171" s="19"/>
      <c r="MB1171" s="19"/>
      <c r="MC1171" s="19"/>
      <c r="MD1171" s="19"/>
      <c r="ME1171" s="19"/>
      <c r="MF1171" s="19"/>
      <c r="MG1171" s="19"/>
      <c r="MH1171" s="19"/>
      <c r="MI1171" s="19"/>
      <c r="MJ1171" s="19"/>
      <c r="MK1171" s="19"/>
      <c r="ML1171" s="19"/>
      <c r="MM1171" s="19"/>
      <c r="MN1171" s="19"/>
      <c r="MO1171" s="19"/>
      <c r="MP1171" s="19"/>
      <c r="MQ1171" s="19"/>
      <c r="MR1171" s="19"/>
      <c r="MS1171" s="19"/>
      <c r="MT1171" s="19"/>
      <c r="MU1171" s="19"/>
      <c r="MV1171" s="19"/>
      <c r="MW1171" s="19"/>
      <c r="MX1171" s="19"/>
      <c r="MY1171" s="19"/>
      <c r="MZ1171" s="19"/>
      <c r="NA1171" s="19"/>
      <c r="NB1171" s="19"/>
      <c r="NC1171" s="19"/>
      <c r="ND1171" s="19"/>
      <c r="NE1171" s="19"/>
      <c r="NF1171" s="19"/>
      <c r="NG1171" s="19"/>
      <c r="NH1171" s="19"/>
      <c r="NI1171" s="19"/>
      <c r="NJ1171" s="19"/>
      <c r="NK1171" s="19"/>
      <c r="NL1171" s="19"/>
      <c r="NM1171" s="19"/>
      <c r="NN1171" s="19"/>
      <c r="NO1171" s="19"/>
      <c r="NP1171" s="19"/>
      <c r="NQ1171" s="19"/>
      <c r="NR1171" s="19"/>
      <c r="NS1171" s="19"/>
      <c r="NT1171" s="19"/>
      <c r="NU1171" s="19"/>
      <c r="NV1171" s="19"/>
      <c r="NW1171" s="19"/>
      <c r="NX1171" s="19"/>
      <c r="NY1171" s="19"/>
      <c r="NZ1171" s="19"/>
      <c r="OA1171" s="19"/>
      <c r="OB1171" s="19"/>
      <c r="OC1171" s="19"/>
      <c r="OD1171" s="19"/>
      <c r="OE1171" s="19"/>
      <c r="OF1171" s="19"/>
      <c r="OG1171" s="19"/>
      <c r="OH1171" s="19"/>
      <c r="OI1171" s="19"/>
      <c r="OJ1171" s="19"/>
      <c r="OK1171" s="19"/>
      <c r="OL1171" s="19"/>
      <c r="OM1171" s="19"/>
      <c r="ON1171" s="19"/>
      <c r="OO1171" s="19"/>
      <c r="OP1171" s="19"/>
      <c r="OQ1171" s="19"/>
      <c r="OR1171" s="19"/>
      <c r="OS1171" s="19"/>
      <c r="OT1171" s="19"/>
      <c r="OU1171" s="19"/>
      <c r="OV1171" s="19"/>
      <c r="OW1171" s="19"/>
      <c r="OX1171" s="19"/>
      <c r="OY1171" s="19"/>
      <c r="OZ1171" s="19"/>
      <c r="PA1171" s="19"/>
      <c r="PB1171" s="19"/>
      <c r="PC1171" s="19"/>
      <c r="PD1171" s="19"/>
      <c r="PE1171" s="19"/>
      <c r="PF1171" s="19"/>
      <c r="PG1171" s="19"/>
      <c r="PH1171" s="19"/>
      <c r="PI1171" s="19"/>
      <c r="PJ1171" s="19"/>
      <c r="PK1171" s="19"/>
      <c r="PL1171" s="19"/>
      <c r="PM1171" s="19"/>
      <c r="PN1171" s="19"/>
      <c r="PO1171" s="19"/>
      <c r="PP1171" s="19"/>
      <c r="PQ1171" s="19"/>
      <c r="PR1171" s="19"/>
      <c r="PS1171" s="19"/>
      <c r="PT1171" s="19"/>
      <c r="PU1171" s="19"/>
      <c r="PV1171" s="19"/>
      <c r="PW1171" s="19"/>
      <c r="PX1171" s="19"/>
      <c r="PY1171" s="19"/>
      <c r="PZ1171" s="19"/>
      <c r="QA1171" s="19"/>
      <c r="QB1171" s="19"/>
      <c r="QC1171" s="19"/>
      <c r="QD1171" s="19"/>
      <c r="QE1171" s="19"/>
      <c r="QF1171" s="19"/>
      <c r="QG1171" s="19"/>
      <c r="QH1171" s="19"/>
      <c r="QI1171" s="19"/>
      <c r="QJ1171" s="19"/>
      <c r="QK1171" s="19"/>
      <c r="QL1171" s="19"/>
      <c r="QM1171" s="19"/>
      <c r="QN1171" s="19"/>
      <c r="QO1171" s="19"/>
      <c r="QP1171" s="19"/>
      <c r="QQ1171" s="19"/>
      <c r="QR1171" s="19"/>
      <c r="QS1171" s="19"/>
      <c r="QT1171" s="19"/>
      <c r="QU1171" s="19"/>
      <c r="QV1171" s="19"/>
      <c r="QW1171" s="19"/>
      <c r="QX1171" s="19"/>
      <c r="QY1171" s="19"/>
      <c r="QZ1171" s="19"/>
      <c r="RA1171" s="19"/>
      <c r="RB1171" s="19"/>
      <c r="RC1171" s="19"/>
      <c r="RD1171" s="19"/>
      <c r="RE1171" s="19"/>
      <c r="RF1171" s="19"/>
      <c r="RG1171" s="19"/>
      <c r="RH1171" s="19"/>
      <c r="RI1171" s="19"/>
      <c r="RJ1171" s="19"/>
      <c r="RK1171" s="19"/>
      <c r="RL1171" s="19"/>
      <c r="RM1171" s="19"/>
      <c r="RN1171" s="19"/>
      <c r="RO1171" s="19"/>
      <c r="RP1171" s="19"/>
      <c r="RQ1171" s="19"/>
      <c r="RR1171" s="19"/>
      <c r="RS1171" s="19"/>
      <c r="RT1171" s="19"/>
      <c r="RU1171" s="19"/>
      <c r="RV1171" s="19"/>
      <c r="RW1171" s="19"/>
      <c r="RX1171" s="19"/>
      <c r="RY1171" s="19"/>
      <c r="RZ1171" s="19"/>
      <c r="SA1171" s="19"/>
      <c r="SB1171" s="19"/>
      <c r="SC1171" s="19"/>
      <c r="SD1171" s="19"/>
      <c r="SE1171" s="19"/>
      <c r="SF1171" s="19"/>
      <c r="SG1171" s="19"/>
      <c r="SH1171" s="19"/>
      <c r="SI1171" s="19"/>
      <c r="SJ1171" s="19"/>
      <c r="SK1171" s="19"/>
      <c r="SL1171" s="19"/>
      <c r="SM1171" s="19"/>
      <c r="SN1171" s="19"/>
      <c r="SO1171" s="19"/>
      <c r="SP1171" s="19"/>
      <c r="SQ1171" s="19"/>
      <c r="SR1171" s="19"/>
      <c r="SS1171" s="19"/>
      <c r="ST1171" s="19"/>
      <c r="SU1171" s="19"/>
      <c r="SV1171" s="19"/>
      <c r="SW1171" s="19"/>
      <c r="SX1171" s="19"/>
      <c r="SY1171" s="19"/>
      <c r="SZ1171" s="19"/>
      <c r="TA1171" s="19"/>
      <c r="TB1171" s="19"/>
      <c r="TC1171" s="19"/>
      <c r="TD1171" s="19"/>
      <c r="TE1171" s="19"/>
      <c r="TF1171" s="19"/>
      <c r="TG1171" s="19"/>
      <c r="TH1171" s="19"/>
      <c r="TI1171" s="19"/>
      <c r="TJ1171" s="19"/>
      <c r="TK1171" s="19"/>
      <c r="TL1171" s="19"/>
      <c r="TM1171" s="19"/>
      <c r="TN1171" s="19"/>
      <c r="TO1171" s="19"/>
      <c r="TP1171" s="19"/>
      <c r="TQ1171" s="19"/>
      <c r="TR1171" s="19"/>
      <c r="TS1171" s="19"/>
      <c r="TT1171" s="19"/>
      <c r="TU1171" s="19"/>
      <c r="TV1171" s="19"/>
      <c r="TW1171" s="19"/>
      <c r="TX1171" s="19"/>
      <c r="TY1171" s="19"/>
      <c r="TZ1171" s="19"/>
      <c r="UA1171" s="19"/>
      <c r="UB1171" s="19"/>
      <c r="UC1171" s="19"/>
      <c r="UD1171" s="19"/>
      <c r="UE1171" s="19"/>
      <c r="UF1171" s="19"/>
      <c r="UG1171" s="19"/>
      <c r="UH1171" s="19"/>
      <c r="UI1171" s="19"/>
      <c r="UJ1171" s="19"/>
      <c r="UK1171" s="19"/>
      <c r="UL1171" s="19"/>
      <c r="UM1171" s="19"/>
      <c r="UN1171" s="19"/>
      <c r="UO1171" s="19"/>
      <c r="UP1171" s="19"/>
      <c r="UQ1171" s="19"/>
      <c r="UR1171" s="19"/>
      <c r="US1171" s="19"/>
      <c r="UT1171" s="19"/>
      <c r="UU1171" s="19"/>
      <c r="UV1171" s="19"/>
      <c r="UW1171" s="19"/>
      <c r="UX1171" s="19"/>
      <c r="UY1171" s="19"/>
      <c r="UZ1171" s="19"/>
      <c r="VA1171" s="19"/>
      <c r="VB1171" s="19"/>
      <c r="VC1171" s="19"/>
      <c r="VD1171" s="19"/>
      <c r="VE1171" s="19"/>
      <c r="VF1171" s="19"/>
      <c r="VG1171" s="19"/>
      <c r="VH1171" s="19"/>
      <c r="VI1171" s="19"/>
      <c r="VJ1171" s="19"/>
      <c r="VK1171" s="19"/>
      <c r="VL1171" s="19"/>
      <c r="VM1171" s="19"/>
      <c r="VN1171" s="19"/>
      <c r="VO1171" s="19"/>
      <c r="VP1171" s="19"/>
      <c r="VQ1171" s="19"/>
      <c r="VR1171" s="19"/>
      <c r="VS1171" s="19"/>
      <c r="VT1171" s="19"/>
      <c r="VU1171" s="19"/>
      <c r="VV1171" s="19"/>
      <c r="VW1171" s="19"/>
      <c r="VX1171" s="19"/>
      <c r="VY1171" s="19"/>
      <c r="VZ1171" s="19"/>
      <c r="WA1171" s="19"/>
      <c r="WB1171" s="19"/>
      <c r="WC1171" s="19"/>
      <c r="WD1171" s="19"/>
      <c r="WE1171" s="19"/>
      <c r="WF1171" s="19"/>
      <c r="WG1171" s="19"/>
      <c r="WH1171" s="19"/>
      <c r="WI1171" s="19"/>
      <c r="WJ1171" s="19"/>
      <c r="WK1171" s="19"/>
      <c r="WL1171" s="19"/>
      <c r="WM1171" s="19"/>
      <c r="WN1171" s="19"/>
      <c r="WO1171" s="19"/>
      <c r="WP1171" s="19"/>
      <c r="WQ1171" s="19"/>
      <c r="WR1171" s="19"/>
      <c r="WS1171" s="19"/>
      <c r="WT1171" s="19"/>
      <c r="WU1171" s="19"/>
      <c r="WV1171" s="19"/>
    </row>
    <row r="1172" spans="1:620" s="20" customFormat="1" ht="57" customHeight="1" x14ac:dyDescent="0.2">
      <c r="A1172" s="43" t="s">
        <v>1512</v>
      </c>
      <c r="B1172" s="44"/>
      <c r="C1172" s="44"/>
      <c r="D1172" s="44"/>
      <c r="E1172" s="45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60" t="s">
        <v>350</v>
      </c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 t="s">
        <v>77</v>
      </c>
      <c r="AK1172" s="60"/>
      <c r="AL1172" s="60"/>
      <c r="AM1172" s="60"/>
      <c r="AN1172" s="60"/>
      <c r="AO1172" s="60"/>
      <c r="AP1172" s="60"/>
      <c r="AQ1172" s="60"/>
      <c r="AR1172" s="60"/>
      <c r="AS1172" s="60"/>
      <c r="AT1172" s="60"/>
      <c r="AU1172" s="60"/>
      <c r="AV1172" s="60"/>
      <c r="AW1172" s="60"/>
      <c r="AX1172" s="60"/>
      <c r="AY1172" s="84" t="s">
        <v>78</v>
      </c>
      <c r="AZ1172" s="84"/>
      <c r="BA1172" s="84"/>
      <c r="BB1172" s="84"/>
      <c r="BC1172" s="84"/>
      <c r="BD1172" s="84"/>
      <c r="BE1172" s="62" t="s">
        <v>79</v>
      </c>
      <c r="BF1172" s="62"/>
      <c r="BG1172" s="62"/>
      <c r="BH1172" s="62"/>
      <c r="BI1172" s="62"/>
      <c r="BJ1172" s="62"/>
      <c r="BK1172" s="62"/>
      <c r="BL1172" s="62"/>
      <c r="BM1172" s="62"/>
      <c r="BN1172" s="62">
        <v>3762</v>
      </c>
      <c r="BO1172" s="62"/>
      <c r="BP1172" s="62"/>
      <c r="BQ1172" s="62"/>
      <c r="BR1172" s="62"/>
      <c r="BS1172" s="62"/>
      <c r="BT1172" s="62"/>
      <c r="BU1172" s="62"/>
      <c r="BV1172" s="62"/>
      <c r="BW1172" s="62"/>
      <c r="BX1172" s="62"/>
      <c r="BY1172" s="80">
        <v>71701000</v>
      </c>
      <c r="BZ1172" s="76"/>
      <c r="CA1172" s="76"/>
      <c r="CB1172" s="76"/>
      <c r="CC1172" s="76"/>
      <c r="CD1172" s="76"/>
      <c r="CE1172" s="62" t="s">
        <v>80</v>
      </c>
      <c r="CF1172" s="62"/>
      <c r="CG1172" s="62"/>
      <c r="CH1172" s="62"/>
      <c r="CI1172" s="62"/>
      <c r="CJ1172" s="62"/>
      <c r="CK1172" s="62"/>
      <c r="CL1172" s="62"/>
      <c r="CM1172" s="62"/>
      <c r="CN1172" s="61">
        <f>22634995.152*1.05</f>
        <v>23766744.909600001</v>
      </c>
      <c r="CO1172" s="61"/>
      <c r="CP1172" s="61"/>
      <c r="CQ1172" s="61"/>
      <c r="CR1172" s="61"/>
      <c r="CS1172" s="61"/>
      <c r="CT1172" s="61"/>
      <c r="CU1172" s="61"/>
      <c r="CV1172" s="61"/>
      <c r="CW1172" s="61"/>
      <c r="CX1172" s="61"/>
      <c r="CY1172" s="61"/>
      <c r="CZ1172" s="61"/>
      <c r="DA1172" s="61"/>
      <c r="DB1172" s="59" t="s">
        <v>641</v>
      </c>
      <c r="DC1172" s="59"/>
      <c r="DD1172" s="59"/>
      <c r="DE1172" s="59"/>
      <c r="DF1172" s="59"/>
      <c r="DG1172" s="59"/>
      <c r="DH1172" s="59"/>
      <c r="DI1172" s="59"/>
      <c r="DJ1172" s="59"/>
      <c r="DK1172" s="59"/>
      <c r="DL1172" s="59"/>
      <c r="DM1172" s="59"/>
      <c r="DN1172" s="59"/>
      <c r="DO1172" s="59" t="s">
        <v>651</v>
      </c>
      <c r="DP1172" s="59"/>
      <c r="DQ1172" s="59"/>
      <c r="DR1172" s="59"/>
      <c r="DS1172" s="59"/>
      <c r="DT1172" s="59"/>
      <c r="DU1172" s="59"/>
      <c r="DV1172" s="59"/>
      <c r="DW1172" s="59"/>
      <c r="DX1172" s="59"/>
      <c r="DY1172" s="59"/>
      <c r="DZ1172" s="62" t="s">
        <v>102</v>
      </c>
      <c r="EA1172" s="62"/>
      <c r="EB1172" s="62"/>
      <c r="EC1172" s="62"/>
      <c r="ED1172" s="62"/>
      <c r="EE1172" s="62"/>
      <c r="EF1172" s="62"/>
      <c r="EG1172" s="62"/>
      <c r="EH1172" s="62"/>
      <c r="EI1172" s="62"/>
      <c r="EJ1172" s="62"/>
      <c r="EK1172" s="62"/>
      <c r="EL1172" s="62" t="s">
        <v>103</v>
      </c>
      <c r="EM1172" s="62"/>
      <c r="EN1172" s="62"/>
      <c r="EO1172" s="62"/>
      <c r="EP1172" s="62"/>
      <c r="EQ1172" s="62"/>
      <c r="ER1172" s="62"/>
      <c r="ES1172" s="62"/>
      <c r="ET1172" s="62"/>
      <c r="EU1172" s="62"/>
      <c r="EV1172" s="62"/>
      <c r="EW1172" s="62"/>
      <c r="EX1172" s="62"/>
      <c r="EY1172" s="143"/>
      <c r="EZ1172" s="143"/>
      <c r="FA1172" s="143"/>
      <c r="FB1172" s="143"/>
      <c r="FC1172" s="143"/>
      <c r="FD1172" s="143"/>
      <c r="FE1172" s="143"/>
      <c r="FF1172" s="143"/>
      <c r="FG1172" s="143"/>
      <c r="FH1172" s="143"/>
      <c r="FI1172" s="143"/>
      <c r="FJ1172" s="143"/>
      <c r="FK1172" s="143"/>
      <c r="FL1172" s="141"/>
      <c r="FM1172" s="141"/>
      <c r="FN1172" s="141"/>
      <c r="FO1172" s="141"/>
      <c r="FP1172" s="141"/>
      <c r="FQ1172" s="141"/>
      <c r="FR1172" s="141"/>
      <c r="FS1172" s="141"/>
      <c r="FT1172" s="141"/>
      <c r="FU1172" s="141"/>
      <c r="FV1172" s="141"/>
      <c r="FW1172" s="141"/>
      <c r="FX1172" s="141"/>
      <c r="FY1172" s="141"/>
      <c r="FZ1172" s="141"/>
      <c r="GA1172" s="141"/>
      <c r="GB1172" s="141"/>
      <c r="GC1172" s="141"/>
      <c r="GD1172" s="141"/>
      <c r="GE1172" s="141"/>
      <c r="GF1172" s="141"/>
      <c r="GG1172" s="141"/>
      <c r="GH1172" s="141"/>
      <c r="GI1172" s="141"/>
      <c r="GJ1172" s="141"/>
      <c r="GK1172" s="141"/>
      <c r="GL1172" s="141"/>
      <c r="GM1172" s="140"/>
      <c r="GN1172" s="140"/>
      <c r="GO1172" s="140"/>
      <c r="GP1172" s="140"/>
      <c r="GQ1172" s="140"/>
      <c r="GR1172" s="140"/>
      <c r="GS1172" s="141"/>
      <c r="GT1172" s="141"/>
      <c r="GU1172" s="141"/>
      <c r="GV1172" s="141"/>
      <c r="GW1172" s="141"/>
      <c r="GX1172" s="141"/>
      <c r="GY1172" s="141"/>
      <c r="GZ1172" s="141"/>
      <c r="HA1172" s="141"/>
      <c r="HB1172" s="142"/>
      <c r="HC1172" s="142"/>
      <c r="HD1172" s="142"/>
      <c r="HE1172" s="142"/>
      <c r="HF1172" s="142"/>
      <c r="HG1172" s="142"/>
      <c r="HH1172" s="142"/>
      <c r="HI1172" s="142"/>
      <c r="HJ1172" s="142"/>
      <c r="HK1172" s="142"/>
      <c r="HL1172" s="142"/>
      <c r="HM1172" s="143"/>
      <c r="HN1172" s="143"/>
      <c r="HO1172" s="143"/>
      <c r="HP1172" s="143"/>
      <c r="HQ1172" s="143"/>
      <c r="HR1172" s="143"/>
      <c r="HS1172" s="141"/>
      <c r="HT1172" s="141"/>
      <c r="HU1172" s="141"/>
      <c r="HV1172" s="141"/>
      <c r="HW1172" s="141"/>
      <c r="HX1172" s="141"/>
      <c r="HY1172" s="141"/>
      <c r="HZ1172" s="141"/>
      <c r="IA1172" s="141"/>
      <c r="IB1172" s="144"/>
      <c r="IC1172" s="144"/>
      <c r="ID1172" s="144"/>
      <c r="IE1172" s="144"/>
      <c r="IF1172" s="144"/>
      <c r="IG1172" s="144"/>
      <c r="IH1172" s="144"/>
      <c r="II1172" s="144"/>
      <c r="IJ1172" s="144"/>
      <c r="IK1172" s="144"/>
      <c r="IL1172" s="144"/>
      <c r="IM1172" s="144"/>
      <c r="IN1172" s="144"/>
      <c r="IO1172" s="144"/>
      <c r="IP1172" s="138"/>
      <c r="IQ1172" s="138"/>
      <c r="IR1172" s="138"/>
      <c r="IS1172" s="138"/>
      <c r="IT1172" s="138"/>
      <c r="IU1172" s="138"/>
      <c r="IV1172" s="138"/>
      <c r="IW1172" s="138"/>
      <c r="IX1172" s="138"/>
      <c r="IY1172" s="138"/>
      <c r="IZ1172" s="138"/>
      <c r="JA1172" s="138"/>
      <c r="JB1172" s="138"/>
      <c r="JC1172" s="138"/>
      <c r="JD1172" s="138"/>
      <c r="JE1172" s="138"/>
      <c r="JF1172" s="138"/>
      <c r="JG1172" s="138"/>
      <c r="JH1172" s="138"/>
      <c r="JI1172" s="138"/>
      <c r="JJ1172" s="138"/>
      <c r="JK1172" s="138"/>
      <c r="JL1172" s="138"/>
      <c r="JM1172" s="138"/>
      <c r="JN1172" s="139"/>
      <c r="JO1172" s="139"/>
      <c r="JP1172" s="139"/>
      <c r="JQ1172" s="139"/>
      <c r="JR1172" s="139"/>
      <c r="JS1172" s="139"/>
      <c r="JT1172" s="139"/>
      <c r="JU1172" s="139"/>
      <c r="JV1172" s="139"/>
      <c r="JW1172" s="139"/>
      <c r="JX1172" s="139"/>
      <c r="JY1172" s="139"/>
      <c r="JZ1172" s="139"/>
      <c r="KA1172" s="139"/>
      <c r="KB1172" s="139"/>
      <c r="KC1172" s="139"/>
      <c r="KD1172" s="139"/>
      <c r="KE1172" s="139"/>
      <c r="KF1172" s="139"/>
      <c r="KG1172" s="139"/>
      <c r="KH1172" s="139"/>
      <c r="KI1172" s="139"/>
      <c r="KJ1172" s="139"/>
      <c r="KK1172" s="139"/>
      <c r="KL1172" s="139"/>
      <c r="KM1172" s="139"/>
      <c r="KN1172" s="139"/>
      <c r="KO1172" s="139"/>
      <c r="KP1172" s="139"/>
      <c r="KQ1172" s="22"/>
      <c r="KR1172" s="23"/>
      <c r="KS1172" s="19"/>
      <c r="KT1172" s="19"/>
      <c r="KU1172" s="19"/>
      <c r="KV1172" s="19"/>
      <c r="KW1172" s="19"/>
      <c r="KX1172" s="19"/>
      <c r="KY1172" s="19"/>
      <c r="KZ1172" s="19"/>
      <c r="LA1172" s="19"/>
      <c r="LB1172" s="19"/>
      <c r="LC1172" s="19"/>
      <c r="LD1172" s="19"/>
      <c r="LE1172" s="19"/>
      <c r="LF1172" s="19"/>
      <c r="LG1172" s="19"/>
      <c r="LH1172" s="19"/>
      <c r="LI1172" s="19"/>
      <c r="LJ1172" s="19"/>
      <c r="LK1172" s="19"/>
      <c r="LL1172" s="19"/>
      <c r="LM1172" s="19"/>
      <c r="LN1172" s="19"/>
      <c r="LO1172" s="19"/>
      <c r="LP1172" s="19"/>
      <c r="LQ1172" s="19"/>
      <c r="LR1172" s="19"/>
      <c r="LS1172" s="19"/>
      <c r="LT1172" s="19"/>
      <c r="LU1172" s="19"/>
      <c r="LV1172" s="19"/>
      <c r="LW1172" s="19"/>
      <c r="LX1172" s="19"/>
      <c r="LY1172" s="19"/>
      <c r="LZ1172" s="19"/>
      <c r="MA1172" s="19"/>
      <c r="MB1172" s="19"/>
      <c r="MC1172" s="19"/>
      <c r="MD1172" s="19"/>
      <c r="ME1172" s="19"/>
      <c r="MF1172" s="19"/>
      <c r="MG1172" s="19"/>
      <c r="MH1172" s="19"/>
      <c r="MI1172" s="19"/>
      <c r="MJ1172" s="19"/>
      <c r="MK1172" s="19"/>
      <c r="ML1172" s="19"/>
      <c r="MM1172" s="19"/>
      <c r="MN1172" s="19"/>
      <c r="MO1172" s="19"/>
      <c r="MP1172" s="19"/>
      <c r="MQ1172" s="19"/>
      <c r="MR1172" s="19"/>
      <c r="MS1172" s="19"/>
      <c r="MT1172" s="19"/>
      <c r="MU1172" s="19"/>
      <c r="MV1172" s="19"/>
      <c r="MW1172" s="19"/>
      <c r="MX1172" s="19"/>
      <c r="MY1172" s="19"/>
      <c r="MZ1172" s="19"/>
      <c r="NA1172" s="19"/>
      <c r="NB1172" s="19"/>
      <c r="NC1172" s="19"/>
      <c r="ND1172" s="19"/>
      <c r="NE1172" s="19"/>
      <c r="NF1172" s="19"/>
      <c r="NG1172" s="19"/>
      <c r="NH1172" s="19"/>
      <c r="NI1172" s="19"/>
      <c r="NJ1172" s="19"/>
      <c r="NK1172" s="19"/>
      <c r="NL1172" s="19"/>
      <c r="NM1172" s="19"/>
      <c r="NN1172" s="19"/>
      <c r="NO1172" s="19"/>
      <c r="NP1172" s="19"/>
      <c r="NQ1172" s="19"/>
      <c r="NR1172" s="19"/>
      <c r="NS1172" s="19"/>
      <c r="NT1172" s="19"/>
      <c r="NU1172" s="19"/>
      <c r="NV1172" s="19"/>
      <c r="NW1172" s="19"/>
      <c r="NX1172" s="19"/>
      <c r="NY1172" s="19"/>
      <c r="NZ1172" s="19"/>
      <c r="OA1172" s="19"/>
      <c r="OB1172" s="19"/>
      <c r="OC1172" s="19"/>
      <c r="OD1172" s="19"/>
      <c r="OE1172" s="19"/>
      <c r="OF1172" s="19"/>
      <c r="OG1172" s="19"/>
      <c r="OH1172" s="19"/>
      <c r="OI1172" s="19"/>
      <c r="OJ1172" s="19"/>
      <c r="OK1172" s="19"/>
      <c r="OL1172" s="19"/>
      <c r="OM1172" s="19"/>
      <c r="ON1172" s="19"/>
      <c r="OO1172" s="19"/>
      <c r="OP1172" s="19"/>
      <c r="OQ1172" s="19"/>
      <c r="OR1172" s="19"/>
      <c r="OS1172" s="19"/>
      <c r="OT1172" s="19"/>
      <c r="OU1172" s="19"/>
      <c r="OV1172" s="19"/>
      <c r="OW1172" s="19"/>
      <c r="OX1172" s="19"/>
      <c r="OY1172" s="19"/>
      <c r="OZ1172" s="19"/>
      <c r="PA1172" s="19"/>
      <c r="PB1172" s="19"/>
      <c r="PC1172" s="19"/>
      <c r="PD1172" s="19"/>
      <c r="PE1172" s="19"/>
      <c r="PF1172" s="19"/>
      <c r="PG1172" s="19"/>
      <c r="PH1172" s="19"/>
      <c r="PI1172" s="19"/>
      <c r="PJ1172" s="19"/>
      <c r="PK1172" s="19"/>
      <c r="PL1172" s="19"/>
      <c r="PM1172" s="19"/>
      <c r="PN1172" s="19"/>
      <c r="PO1172" s="19"/>
      <c r="PP1172" s="19"/>
      <c r="PQ1172" s="19"/>
      <c r="PR1172" s="19"/>
      <c r="PS1172" s="19"/>
      <c r="PT1172" s="19"/>
      <c r="PU1172" s="19"/>
      <c r="PV1172" s="19"/>
      <c r="PW1172" s="19"/>
      <c r="PX1172" s="19"/>
      <c r="PY1172" s="19"/>
      <c r="PZ1172" s="19"/>
      <c r="QA1172" s="19"/>
      <c r="QB1172" s="19"/>
      <c r="QC1172" s="19"/>
      <c r="QD1172" s="19"/>
      <c r="QE1172" s="19"/>
      <c r="QF1172" s="19"/>
      <c r="QG1172" s="19"/>
      <c r="QH1172" s="19"/>
      <c r="QI1172" s="19"/>
      <c r="QJ1172" s="19"/>
      <c r="QK1172" s="19"/>
      <c r="QL1172" s="19"/>
      <c r="QM1172" s="19"/>
      <c r="QN1172" s="19"/>
      <c r="QO1172" s="19"/>
      <c r="QP1172" s="19"/>
      <c r="QQ1172" s="19"/>
      <c r="QR1172" s="19"/>
      <c r="QS1172" s="19"/>
      <c r="QT1172" s="19"/>
      <c r="QU1172" s="19"/>
      <c r="QV1172" s="19"/>
      <c r="QW1172" s="19"/>
      <c r="QX1172" s="19"/>
      <c r="QY1172" s="19"/>
      <c r="QZ1172" s="19"/>
      <c r="RA1172" s="19"/>
      <c r="RB1172" s="19"/>
      <c r="RC1172" s="19"/>
      <c r="RD1172" s="19"/>
      <c r="RE1172" s="19"/>
      <c r="RF1172" s="19"/>
      <c r="RG1172" s="19"/>
      <c r="RH1172" s="19"/>
      <c r="RI1172" s="19"/>
      <c r="RJ1172" s="19"/>
      <c r="RK1172" s="19"/>
      <c r="RL1172" s="19"/>
      <c r="RM1172" s="19"/>
      <c r="RN1172" s="19"/>
      <c r="RO1172" s="19"/>
      <c r="RP1172" s="19"/>
      <c r="RQ1172" s="19"/>
      <c r="RR1172" s="19"/>
      <c r="RS1172" s="19"/>
      <c r="RT1172" s="19"/>
      <c r="RU1172" s="19"/>
      <c r="RV1172" s="19"/>
      <c r="RW1172" s="19"/>
      <c r="RX1172" s="19"/>
      <c r="RY1172" s="19"/>
      <c r="RZ1172" s="19"/>
      <c r="SA1172" s="19"/>
      <c r="SB1172" s="19"/>
      <c r="SC1172" s="19"/>
      <c r="SD1172" s="19"/>
      <c r="SE1172" s="19"/>
      <c r="SF1172" s="19"/>
      <c r="SG1172" s="19"/>
      <c r="SH1172" s="19"/>
      <c r="SI1172" s="19"/>
      <c r="SJ1172" s="19"/>
      <c r="SK1172" s="19"/>
      <c r="SL1172" s="19"/>
      <c r="SM1172" s="19"/>
      <c r="SN1172" s="19"/>
      <c r="SO1172" s="19"/>
      <c r="SP1172" s="19"/>
      <c r="SQ1172" s="19"/>
      <c r="SR1172" s="19"/>
      <c r="SS1172" s="19"/>
      <c r="ST1172" s="19"/>
      <c r="SU1172" s="19"/>
      <c r="SV1172" s="19"/>
      <c r="SW1172" s="19"/>
      <c r="SX1172" s="19"/>
      <c r="SY1172" s="19"/>
      <c r="SZ1172" s="19"/>
      <c r="TA1172" s="19"/>
      <c r="TB1172" s="19"/>
      <c r="TC1172" s="19"/>
      <c r="TD1172" s="19"/>
      <c r="TE1172" s="19"/>
      <c r="TF1172" s="19"/>
      <c r="TG1172" s="19"/>
      <c r="TH1172" s="19"/>
      <c r="TI1172" s="19"/>
      <c r="TJ1172" s="19"/>
      <c r="TK1172" s="19"/>
      <c r="TL1172" s="19"/>
      <c r="TM1172" s="19"/>
      <c r="TN1172" s="19"/>
      <c r="TO1172" s="19"/>
      <c r="TP1172" s="19"/>
      <c r="TQ1172" s="19"/>
      <c r="TR1172" s="19"/>
      <c r="TS1172" s="19"/>
      <c r="TT1172" s="19"/>
      <c r="TU1172" s="19"/>
      <c r="TV1172" s="19"/>
      <c r="TW1172" s="19"/>
      <c r="TX1172" s="19"/>
      <c r="TY1172" s="19"/>
      <c r="TZ1172" s="19"/>
      <c r="UA1172" s="19"/>
      <c r="UB1172" s="19"/>
      <c r="UC1172" s="19"/>
      <c r="UD1172" s="19"/>
      <c r="UE1172" s="19"/>
      <c r="UF1172" s="19"/>
      <c r="UG1172" s="19"/>
      <c r="UH1172" s="19"/>
      <c r="UI1172" s="19"/>
      <c r="UJ1172" s="19"/>
      <c r="UK1172" s="19"/>
      <c r="UL1172" s="19"/>
      <c r="UM1172" s="19"/>
      <c r="UN1172" s="19"/>
      <c r="UO1172" s="19"/>
      <c r="UP1172" s="19"/>
      <c r="UQ1172" s="19"/>
      <c r="UR1172" s="19"/>
      <c r="US1172" s="19"/>
      <c r="UT1172" s="19"/>
      <c r="UU1172" s="19"/>
      <c r="UV1172" s="19"/>
      <c r="UW1172" s="19"/>
      <c r="UX1172" s="19"/>
      <c r="UY1172" s="19"/>
      <c r="UZ1172" s="19"/>
      <c r="VA1172" s="19"/>
      <c r="VB1172" s="19"/>
      <c r="VC1172" s="19"/>
      <c r="VD1172" s="19"/>
      <c r="VE1172" s="19"/>
      <c r="VF1172" s="19"/>
      <c r="VG1172" s="19"/>
      <c r="VH1172" s="19"/>
      <c r="VI1172" s="19"/>
      <c r="VJ1172" s="19"/>
      <c r="VK1172" s="19"/>
      <c r="VL1172" s="19"/>
      <c r="VM1172" s="19"/>
      <c r="VN1172" s="19"/>
      <c r="VO1172" s="19"/>
      <c r="VP1172" s="19"/>
      <c r="VQ1172" s="19"/>
      <c r="VR1172" s="19"/>
      <c r="VS1172" s="19"/>
      <c r="VT1172" s="19"/>
      <c r="VU1172" s="19"/>
      <c r="VV1172" s="19"/>
      <c r="VW1172" s="19"/>
      <c r="VX1172" s="19"/>
      <c r="VY1172" s="19"/>
      <c r="VZ1172" s="19"/>
      <c r="WA1172" s="19"/>
      <c r="WB1172" s="19"/>
      <c r="WC1172" s="19"/>
      <c r="WD1172" s="19"/>
      <c r="WE1172" s="19"/>
      <c r="WF1172" s="19"/>
      <c r="WG1172" s="19"/>
      <c r="WH1172" s="19"/>
      <c r="WI1172" s="19"/>
      <c r="WJ1172" s="19"/>
      <c r="WK1172" s="19"/>
      <c r="WL1172" s="19"/>
      <c r="WM1172" s="19"/>
      <c r="WN1172" s="19"/>
      <c r="WO1172" s="19"/>
      <c r="WP1172" s="19"/>
      <c r="WQ1172" s="19"/>
      <c r="WR1172" s="19"/>
      <c r="WS1172" s="19"/>
      <c r="WT1172" s="19"/>
      <c r="WU1172" s="19"/>
      <c r="WV1172" s="19"/>
    </row>
    <row r="1173" spans="1:620" s="20" customFormat="1" ht="41.25" customHeight="1" x14ac:dyDescent="0.2">
      <c r="A1173" s="43" t="s">
        <v>1513</v>
      </c>
      <c r="B1173" s="44"/>
      <c r="C1173" s="44"/>
      <c r="D1173" s="44"/>
      <c r="E1173" s="45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60" t="s">
        <v>352</v>
      </c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 t="s">
        <v>77</v>
      </c>
      <c r="AK1173" s="60"/>
      <c r="AL1173" s="60"/>
      <c r="AM1173" s="60"/>
      <c r="AN1173" s="60"/>
      <c r="AO1173" s="60"/>
      <c r="AP1173" s="60"/>
      <c r="AQ1173" s="60"/>
      <c r="AR1173" s="60"/>
      <c r="AS1173" s="60"/>
      <c r="AT1173" s="60"/>
      <c r="AU1173" s="60"/>
      <c r="AV1173" s="60"/>
      <c r="AW1173" s="60"/>
      <c r="AX1173" s="60"/>
      <c r="AY1173" s="84" t="s">
        <v>94</v>
      </c>
      <c r="AZ1173" s="84"/>
      <c r="BA1173" s="84"/>
      <c r="BB1173" s="84"/>
      <c r="BC1173" s="84"/>
      <c r="BD1173" s="84"/>
      <c r="BE1173" s="62" t="s">
        <v>95</v>
      </c>
      <c r="BF1173" s="62"/>
      <c r="BG1173" s="62"/>
      <c r="BH1173" s="62"/>
      <c r="BI1173" s="62"/>
      <c r="BJ1173" s="62"/>
      <c r="BK1173" s="62"/>
      <c r="BL1173" s="62"/>
      <c r="BM1173" s="62"/>
      <c r="BN1173" s="62">
        <v>900</v>
      </c>
      <c r="BO1173" s="62"/>
      <c r="BP1173" s="62"/>
      <c r="BQ1173" s="62"/>
      <c r="BR1173" s="62"/>
      <c r="BS1173" s="62"/>
      <c r="BT1173" s="62"/>
      <c r="BU1173" s="62"/>
      <c r="BV1173" s="62"/>
      <c r="BW1173" s="62"/>
      <c r="BX1173" s="62"/>
      <c r="BY1173" s="80">
        <v>71701000</v>
      </c>
      <c r="BZ1173" s="76"/>
      <c r="CA1173" s="76"/>
      <c r="CB1173" s="76"/>
      <c r="CC1173" s="76"/>
      <c r="CD1173" s="76"/>
      <c r="CE1173" s="62" t="s">
        <v>80</v>
      </c>
      <c r="CF1173" s="62"/>
      <c r="CG1173" s="62"/>
      <c r="CH1173" s="62"/>
      <c r="CI1173" s="62"/>
      <c r="CJ1173" s="62"/>
      <c r="CK1173" s="62"/>
      <c r="CL1173" s="62"/>
      <c r="CM1173" s="62"/>
      <c r="CN1173" s="61">
        <f>3620426.4*1.05</f>
        <v>3801447.72</v>
      </c>
      <c r="CO1173" s="61"/>
      <c r="CP1173" s="61"/>
      <c r="CQ1173" s="61"/>
      <c r="CR1173" s="61"/>
      <c r="CS1173" s="61"/>
      <c r="CT1173" s="61"/>
      <c r="CU1173" s="61"/>
      <c r="CV1173" s="61"/>
      <c r="CW1173" s="61"/>
      <c r="CX1173" s="61"/>
      <c r="CY1173" s="61"/>
      <c r="CZ1173" s="61"/>
      <c r="DA1173" s="61"/>
      <c r="DB1173" s="59" t="s">
        <v>641</v>
      </c>
      <c r="DC1173" s="59"/>
      <c r="DD1173" s="59"/>
      <c r="DE1173" s="59"/>
      <c r="DF1173" s="59"/>
      <c r="DG1173" s="59"/>
      <c r="DH1173" s="59"/>
      <c r="DI1173" s="59"/>
      <c r="DJ1173" s="59"/>
      <c r="DK1173" s="59"/>
      <c r="DL1173" s="59"/>
      <c r="DM1173" s="59"/>
      <c r="DN1173" s="59"/>
      <c r="DO1173" s="59" t="s">
        <v>651</v>
      </c>
      <c r="DP1173" s="59"/>
      <c r="DQ1173" s="59"/>
      <c r="DR1173" s="59"/>
      <c r="DS1173" s="59"/>
      <c r="DT1173" s="59"/>
      <c r="DU1173" s="59"/>
      <c r="DV1173" s="59"/>
      <c r="DW1173" s="59"/>
      <c r="DX1173" s="59"/>
      <c r="DY1173" s="59"/>
      <c r="DZ1173" s="62" t="s">
        <v>86</v>
      </c>
      <c r="EA1173" s="62"/>
      <c r="EB1173" s="62"/>
      <c r="EC1173" s="62"/>
      <c r="ED1173" s="62"/>
      <c r="EE1173" s="62"/>
      <c r="EF1173" s="62"/>
      <c r="EG1173" s="62"/>
      <c r="EH1173" s="62"/>
      <c r="EI1173" s="62"/>
      <c r="EJ1173" s="62"/>
      <c r="EK1173" s="62"/>
      <c r="EL1173" s="62" t="s">
        <v>84</v>
      </c>
      <c r="EM1173" s="62"/>
      <c r="EN1173" s="62"/>
      <c r="EO1173" s="62"/>
      <c r="EP1173" s="62"/>
      <c r="EQ1173" s="62"/>
      <c r="ER1173" s="62"/>
      <c r="ES1173" s="62"/>
      <c r="ET1173" s="62"/>
      <c r="EU1173" s="62"/>
      <c r="EV1173" s="62"/>
      <c r="EW1173" s="62"/>
      <c r="EX1173" s="62"/>
      <c r="EY1173" s="143"/>
      <c r="EZ1173" s="143"/>
      <c r="FA1173" s="143"/>
      <c r="FB1173" s="143"/>
      <c r="FC1173" s="143"/>
      <c r="FD1173" s="143"/>
      <c r="FE1173" s="143"/>
      <c r="FF1173" s="143"/>
      <c r="FG1173" s="143"/>
      <c r="FH1173" s="143"/>
      <c r="FI1173" s="143"/>
      <c r="FJ1173" s="143"/>
      <c r="FK1173" s="143"/>
      <c r="FL1173" s="141"/>
      <c r="FM1173" s="141"/>
      <c r="FN1173" s="141"/>
      <c r="FO1173" s="141"/>
      <c r="FP1173" s="141"/>
      <c r="FQ1173" s="141"/>
      <c r="FR1173" s="141"/>
      <c r="FS1173" s="141"/>
      <c r="FT1173" s="141"/>
      <c r="FU1173" s="141"/>
      <c r="FV1173" s="141"/>
      <c r="FW1173" s="141"/>
      <c r="FX1173" s="141"/>
      <c r="FY1173" s="141"/>
      <c r="FZ1173" s="141"/>
      <c r="GA1173" s="141"/>
      <c r="GB1173" s="141"/>
      <c r="GC1173" s="141"/>
      <c r="GD1173" s="141"/>
      <c r="GE1173" s="141"/>
      <c r="GF1173" s="141"/>
      <c r="GG1173" s="141"/>
      <c r="GH1173" s="141"/>
      <c r="GI1173" s="141"/>
      <c r="GJ1173" s="141"/>
      <c r="GK1173" s="141"/>
      <c r="GL1173" s="141"/>
      <c r="GM1173" s="140"/>
      <c r="GN1173" s="140"/>
      <c r="GO1173" s="140"/>
      <c r="GP1173" s="140"/>
      <c r="GQ1173" s="140"/>
      <c r="GR1173" s="140"/>
      <c r="GS1173" s="141"/>
      <c r="GT1173" s="141"/>
      <c r="GU1173" s="141"/>
      <c r="GV1173" s="141"/>
      <c r="GW1173" s="141"/>
      <c r="GX1173" s="141"/>
      <c r="GY1173" s="141"/>
      <c r="GZ1173" s="141"/>
      <c r="HA1173" s="141"/>
      <c r="HB1173" s="142"/>
      <c r="HC1173" s="142"/>
      <c r="HD1173" s="142"/>
      <c r="HE1173" s="142"/>
      <c r="HF1173" s="142"/>
      <c r="HG1173" s="142"/>
      <c r="HH1173" s="142"/>
      <c r="HI1173" s="142"/>
      <c r="HJ1173" s="142"/>
      <c r="HK1173" s="142"/>
      <c r="HL1173" s="142"/>
      <c r="HM1173" s="143"/>
      <c r="HN1173" s="143"/>
      <c r="HO1173" s="143"/>
      <c r="HP1173" s="143"/>
      <c r="HQ1173" s="143"/>
      <c r="HR1173" s="143"/>
      <c r="HS1173" s="141"/>
      <c r="HT1173" s="141"/>
      <c r="HU1173" s="141"/>
      <c r="HV1173" s="141"/>
      <c r="HW1173" s="141"/>
      <c r="HX1173" s="141"/>
      <c r="HY1173" s="141"/>
      <c r="HZ1173" s="141"/>
      <c r="IA1173" s="141"/>
      <c r="IB1173" s="144"/>
      <c r="IC1173" s="144"/>
      <c r="ID1173" s="144"/>
      <c r="IE1173" s="144"/>
      <c r="IF1173" s="144"/>
      <c r="IG1173" s="144"/>
      <c r="IH1173" s="144"/>
      <c r="II1173" s="144"/>
      <c r="IJ1173" s="144"/>
      <c r="IK1173" s="144"/>
      <c r="IL1173" s="144"/>
      <c r="IM1173" s="144"/>
      <c r="IN1173" s="144"/>
      <c r="IO1173" s="144"/>
      <c r="IP1173" s="138"/>
      <c r="IQ1173" s="138"/>
      <c r="IR1173" s="138"/>
      <c r="IS1173" s="138"/>
      <c r="IT1173" s="138"/>
      <c r="IU1173" s="138"/>
      <c r="IV1173" s="138"/>
      <c r="IW1173" s="138"/>
      <c r="IX1173" s="138"/>
      <c r="IY1173" s="138"/>
      <c r="IZ1173" s="138"/>
      <c r="JA1173" s="138"/>
      <c r="JB1173" s="138"/>
      <c r="JC1173" s="138"/>
      <c r="JD1173" s="138"/>
      <c r="JE1173" s="138"/>
      <c r="JF1173" s="138"/>
      <c r="JG1173" s="138"/>
      <c r="JH1173" s="138"/>
      <c r="JI1173" s="138"/>
      <c r="JJ1173" s="138"/>
      <c r="JK1173" s="138"/>
      <c r="JL1173" s="138"/>
      <c r="JM1173" s="138"/>
      <c r="JN1173" s="139"/>
      <c r="JO1173" s="139"/>
      <c r="JP1173" s="139"/>
      <c r="JQ1173" s="139"/>
      <c r="JR1173" s="139"/>
      <c r="JS1173" s="139"/>
      <c r="JT1173" s="139"/>
      <c r="JU1173" s="139"/>
      <c r="JV1173" s="139"/>
      <c r="JW1173" s="139"/>
      <c r="JX1173" s="139"/>
      <c r="JY1173" s="139"/>
      <c r="JZ1173" s="139"/>
      <c r="KA1173" s="139"/>
      <c r="KB1173" s="139"/>
      <c r="KC1173" s="139"/>
      <c r="KD1173" s="139"/>
      <c r="KE1173" s="139"/>
      <c r="KF1173" s="139"/>
      <c r="KG1173" s="139"/>
      <c r="KH1173" s="139"/>
      <c r="KI1173" s="139"/>
      <c r="KJ1173" s="139"/>
      <c r="KK1173" s="139"/>
      <c r="KL1173" s="139"/>
      <c r="KM1173" s="139"/>
      <c r="KN1173" s="139"/>
      <c r="KO1173" s="139"/>
      <c r="KP1173" s="139"/>
      <c r="KQ1173" s="22"/>
      <c r="KR1173" s="23"/>
      <c r="KS1173" s="19"/>
      <c r="KT1173" s="19"/>
      <c r="KU1173" s="19"/>
      <c r="KV1173" s="19"/>
      <c r="KW1173" s="19"/>
      <c r="KX1173" s="19"/>
      <c r="KY1173" s="19"/>
      <c r="KZ1173" s="19"/>
      <c r="LA1173" s="19"/>
      <c r="LB1173" s="19"/>
      <c r="LC1173" s="19"/>
      <c r="LD1173" s="19"/>
      <c r="LE1173" s="19"/>
      <c r="LF1173" s="19"/>
      <c r="LG1173" s="19"/>
      <c r="LH1173" s="19"/>
      <c r="LI1173" s="19"/>
      <c r="LJ1173" s="19"/>
      <c r="LK1173" s="19"/>
      <c r="LL1173" s="19"/>
      <c r="LM1173" s="19"/>
      <c r="LN1173" s="19"/>
      <c r="LO1173" s="19"/>
      <c r="LP1173" s="19"/>
      <c r="LQ1173" s="19"/>
      <c r="LR1173" s="19"/>
      <c r="LS1173" s="19"/>
      <c r="LT1173" s="19"/>
      <c r="LU1173" s="19"/>
      <c r="LV1173" s="19"/>
      <c r="LW1173" s="19"/>
      <c r="LX1173" s="19"/>
      <c r="LY1173" s="19"/>
      <c r="LZ1173" s="19"/>
      <c r="MA1173" s="19"/>
      <c r="MB1173" s="19"/>
      <c r="MC1173" s="19"/>
      <c r="MD1173" s="19"/>
      <c r="ME1173" s="19"/>
      <c r="MF1173" s="19"/>
      <c r="MG1173" s="19"/>
      <c r="MH1173" s="19"/>
      <c r="MI1173" s="19"/>
      <c r="MJ1173" s="19"/>
      <c r="MK1173" s="19"/>
      <c r="ML1173" s="19"/>
      <c r="MM1173" s="19"/>
      <c r="MN1173" s="19"/>
      <c r="MO1173" s="19"/>
      <c r="MP1173" s="19"/>
      <c r="MQ1173" s="19"/>
      <c r="MR1173" s="19"/>
      <c r="MS1173" s="19"/>
      <c r="MT1173" s="19"/>
      <c r="MU1173" s="19"/>
      <c r="MV1173" s="19"/>
      <c r="MW1173" s="19"/>
      <c r="MX1173" s="19"/>
      <c r="MY1173" s="19"/>
      <c r="MZ1173" s="19"/>
      <c r="NA1173" s="19"/>
      <c r="NB1173" s="19"/>
      <c r="NC1173" s="19"/>
      <c r="ND1173" s="19"/>
      <c r="NE1173" s="19"/>
      <c r="NF1173" s="19"/>
      <c r="NG1173" s="19"/>
      <c r="NH1173" s="19"/>
      <c r="NI1173" s="19"/>
      <c r="NJ1173" s="19"/>
      <c r="NK1173" s="19"/>
      <c r="NL1173" s="19"/>
      <c r="NM1173" s="19"/>
      <c r="NN1173" s="19"/>
      <c r="NO1173" s="19"/>
      <c r="NP1173" s="19"/>
      <c r="NQ1173" s="19"/>
      <c r="NR1173" s="19"/>
      <c r="NS1173" s="19"/>
      <c r="NT1173" s="19"/>
      <c r="NU1173" s="19"/>
      <c r="NV1173" s="19"/>
      <c r="NW1173" s="19"/>
      <c r="NX1173" s="19"/>
      <c r="NY1173" s="19"/>
      <c r="NZ1173" s="19"/>
      <c r="OA1173" s="19"/>
      <c r="OB1173" s="19"/>
      <c r="OC1173" s="19"/>
      <c r="OD1173" s="19"/>
      <c r="OE1173" s="19"/>
      <c r="OF1173" s="19"/>
      <c r="OG1173" s="19"/>
      <c r="OH1173" s="19"/>
      <c r="OI1173" s="19"/>
      <c r="OJ1173" s="19"/>
      <c r="OK1173" s="19"/>
      <c r="OL1173" s="19"/>
      <c r="OM1173" s="19"/>
      <c r="ON1173" s="19"/>
      <c r="OO1173" s="19"/>
      <c r="OP1173" s="19"/>
      <c r="OQ1173" s="19"/>
      <c r="OR1173" s="19"/>
      <c r="OS1173" s="19"/>
      <c r="OT1173" s="19"/>
      <c r="OU1173" s="19"/>
      <c r="OV1173" s="19"/>
      <c r="OW1173" s="19"/>
      <c r="OX1173" s="19"/>
      <c r="OY1173" s="19"/>
      <c r="OZ1173" s="19"/>
      <c r="PA1173" s="19"/>
      <c r="PB1173" s="19"/>
      <c r="PC1173" s="19"/>
      <c r="PD1173" s="19"/>
      <c r="PE1173" s="19"/>
      <c r="PF1173" s="19"/>
      <c r="PG1173" s="19"/>
      <c r="PH1173" s="19"/>
      <c r="PI1173" s="19"/>
      <c r="PJ1173" s="19"/>
      <c r="PK1173" s="19"/>
      <c r="PL1173" s="19"/>
      <c r="PM1173" s="19"/>
      <c r="PN1173" s="19"/>
      <c r="PO1173" s="19"/>
      <c r="PP1173" s="19"/>
      <c r="PQ1173" s="19"/>
      <c r="PR1173" s="19"/>
      <c r="PS1173" s="19"/>
      <c r="PT1173" s="19"/>
      <c r="PU1173" s="19"/>
      <c r="PV1173" s="19"/>
      <c r="PW1173" s="19"/>
      <c r="PX1173" s="19"/>
      <c r="PY1173" s="19"/>
      <c r="PZ1173" s="19"/>
      <c r="QA1173" s="19"/>
      <c r="QB1173" s="19"/>
      <c r="QC1173" s="19"/>
      <c r="QD1173" s="19"/>
      <c r="QE1173" s="19"/>
      <c r="QF1173" s="19"/>
      <c r="QG1173" s="19"/>
      <c r="QH1173" s="19"/>
      <c r="QI1173" s="19"/>
      <c r="QJ1173" s="19"/>
      <c r="QK1173" s="19"/>
      <c r="QL1173" s="19"/>
      <c r="QM1173" s="19"/>
      <c r="QN1173" s="19"/>
      <c r="QO1173" s="19"/>
      <c r="QP1173" s="19"/>
      <c r="QQ1173" s="19"/>
      <c r="QR1173" s="19"/>
      <c r="QS1173" s="19"/>
      <c r="QT1173" s="19"/>
      <c r="QU1173" s="19"/>
      <c r="QV1173" s="19"/>
      <c r="QW1173" s="19"/>
      <c r="QX1173" s="19"/>
      <c r="QY1173" s="19"/>
      <c r="QZ1173" s="19"/>
      <c r="RA1173" s="19"/>
      <c r="RB1173" s="19"/>
      <c r="RC1173" s="19"/>
      <c r="RD1173" s="19"/>
      <c r="RE1173" s="19"/>
      <c r="RF1173" s="19"/>
      <c r="RG1173" s="19"/>
      <c r="RH1173" s="19"/>
      <c r="RI1173" s="19"/>
      <c r="RJ1173" s="19"/>
      <c r="RK1173" s="19"/>
      <c r="RL1173" s="19"/>
      <c r="RM1173" s="19"/>
      <c r="RN1173" s="19"/>
      <c r="RO1173" s="19"/>
      <c r="RP1173" s="19"/>
      <c r="RQ1173" s="19"/>
      <c r="RR1173" s="19"/>
      <c r="RS1173" s="19"/>
      <c r="RT1173" s="19"/>
      <c r="RU1173" s="19"/>
      <c r="RV1173" s="19"/>
      <c r="RW1173" s="19"/>
      <c r="RX1173" s="19"/>
      <c r="RY1173" s="19"/>
      <c r="RZ1173" s="19"/>
      <c r="SA1173" s="19"/>
      <c r="SB1173" s="19"/>
      <c r="SC1173" s="19"/>
      <c r="SD1173" s="19"/>
      <c r="SE1173" s="19"/>
      <c r="SF1173" s="19"/>
      <c r="SG1173" s="19"/>
      <c r="SH1173" s="19"/>
      <c r="SI1173" s="19"/>
      <c r="SJ1173" s="19"/>
      <c r="SK1173" s="19"/>
      <c r="SL1173" s="19"/>
      <c r="SM1173" s="19"/>
      <c r="SN1173" s="19"/>
      <c r="SO1173" s="19"/>
      <c r="SP1173" s="19"/>
      <c r="SQ1173" s="19"/>
      <c r="SR1173" s="19"/>
      <c r="SS1173" s="19"/>
      <c r="ST1173" s="19"/>
      <c r="SU1173" s="19"/>
      <c r="SV1173" s="19"/>
      <c r="SW1173" s="19"/>
      <c r="SX1173" s="19"/>
      <c r="SY1173" s="19"/>
      <c r="SZ1173" s="19"/>
      <c r="TA1173" s="19"/>
      <c r="TB1173" s="19"/>
      <c r="TC1173" s="19"/>
      <c r="TD1173" s="19"/>
      <c r="TE1173" s="19"/>
      <c r="TF1173" s="19"/>
      <c r="TG1173" s="19"/>
      <c r="TH1173" s="19"/>
      <c r="TI1173" s="19"/>
      <c r="TJ1173" s="19"/>
      <c r="TK1173" s="19"/>
      <c r="TL1173" s="19"/>
      <c r="TM1173" s="19"/>
      <c r="TN1173" s="19"/>
      <c r="TO1173" s="19"/>
      <c r="TP1173" s="19"/>
      <c r="TQ1173" s="19"/>
      <c r="TR1173" s="19"/>
      <c r="TS1173" s="19"/>
      <c r="TT1173" s="19"/>
      <c r="TU1173" s="19"/>
      <c r="TV1173" s="19"/>
      <c r="TW1173" s="19"/>
      <c r="TX1173" s="19"/>
      <c r="TY1173" s="19"/>
      <c r="TZ1173" s="19"/>
      <c r="UA1173" s="19"/>
      <c r="UB1173" s="19"/>
      <c r="UC1173" s="19"/>
      <c r="UD1173" s="19"/>
      <c r="UE1173" s="19"/>
      <c r="UF1173" s="19"/>
      <c r="UG1173" s="19"/>
      <c r="UH1173" s="19"/>
      <c r="UI1173" s="19"/>
      <c r="UJ1173" s="19"/>
      <c r="UK1173" s="19"/>
      <c r="UL1173" s="19"/>
      <c r="UM1173" s="19"/>
      <c r="UN1173" s="19"/>
      <c r="UO1173" s="19"/>
      <c r="UP1173" s="19"/>
      <c r="UQ1173" s="19"/>
      <c r="UR1173" s="19"/>
      <c r="US1173" s="19"/>
      <c r="UT1173" s="19"/>
      <c r="UU1173" s="19"/>
      <c r="UV1173" s="19"/>
      <c r="UW1173" s="19"/>
      <c r="UX1173" s="19"/>
      <c r="UY1173" s="19"/>
      <c r="UZ1173" s="19"/>
      <c r="VA1173" s="19"/>
      <c r="VB1173" s="19"/>
      <c r="VC1173" s="19"/>
      <c r="VD1173" s="19"/>
      <c r="VE1173" s="19"/>
      <c r="VF1173" s="19"/>
      <c r="VG1173" s="19"/>
      <c r="VH1173" s="19"/>
      <c r="VI1173" s="19"/>
      <c r="VJ1173" s="19"/>
      <c r="VK1173" s="19"/>
      <c r="VL1173" s="19"/>
      <c r="VM1173" s="19"/>
      <c r="VN1173" s="19"/>
      <c r="VO1173" s="19"/>
      <c r="VP1173" s="19"/>
      <c r="VQ1173" s="19"/>
      <c r="VR1173" s="19"/>
      <c r="VS1173" s="19"/>
      <c r="VT1173" s="19"/>
      <c r="VU1173" s="19"/>
      <c r="VV1173" s="19"/>
      <c r="VW1173" s="19"/>
      <c r="VX1173" s="19"/>
      <c r="VY1173" s="19"/>
      <c r="VZ1173" s="19"/>
      <c r="WA1173" s="19"/>
      <c r="WB1173" s="19"/>
      <c r="WC1173" s="19"/>
      <c r="WD1173" s="19"/>
      <c r="WE1173" s="19"/>
      <c r="WF1173" s="19"/>
      <c r="WG1173" s="19"/>
      <c r="WH1173" s="19"/>
      <c r="WI1173" s="19"/>
      <c r="WJ1173" s="19"/>
      <c r="WK1173" s="19"/>
      <c r="WL1173" s="19"/>
      <c r="WM1173" s="19"/>
      <c r="WN1173" s="19"/>
      <c r="WO1173" s="19"/>
      <c r="WP1173" s="19"/>
      <c r="WQ1173" s="19"/>
      <c r="WR1173" s="19"/>
      <c r="WS1173" s="19"/>
      <c r="WT1173" s="19"/>
      <c r="WU1173" s="19"/>
      <c r="WV1173" s="19"/>
    </row>
    <row r="1174" spans="1:620" s="20" customFormat="1" ht="41.25" customHeight="1" x14ac:dyDescent="0.2">
      <c r="A1174" s="43" t="s">
        <v>1514</v>
      </c>
      <c r="B1174" s="44"/>
      <c r="C1174" s="44"/>
      <c r="D1174" s="44"/>
      <c r="E1174" s="45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60" t="s">
        <v>354</v>
      </c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 t="s">
        <v>77</v>
      </c>
      <c r="AK1174" s="60"/>
      <c r="AL1174" s="60"/>
      <c r="AM1174" s="60"/>
      <c r="AN1174" s="60"/>
      <c r="AO1174" s="60"/>
      <c r="AP1174" s="60"/>
      <c r="AQ1174" s="60"/>
      <c r="AR1174" s="60"/>
      <c r="AS1174" s="60"/>
      <c r="AT1174" s="60"/>
      <c r="AU1174" s="60"/>
      <c r="AV1174" s="60"/>
      <c r="AW1174" s="60"/>
      <c r="AX1174" s="60"/>
      <c r="AY1174" s="84" t="s">
        <v>94</v>
      </c>
      <c r="AZ1174" s="84"/>
      <c r="BA1174" s="84"/>
      <c r="BB1174" s="84"/>
      <c r="BC1174" s="84"/>
      <c r="BD1174" s="84"/>
      <c r="BE1174" s="62" t="s">
        <v>95</v>
      </c>
      <c r="BF1174" s="62"/>
      <c r="BG1174" s="62"/>
      <c r="BH1174" s="62"/>
      <c r="BI1174" s="62"/>
      <c r="BJ1174" s="62"/>
      <c r="BK1174" s="62"/>
      <c r="BL1174" s="62"/>
      <c r="BM1174" s="62"/>
      <c r="BN1174" s="62">
        <v>2862</v>
      </c>
      <c r="BO1174" s="62"/>
      <c r="BP1174" s="62"/>
      <c r="BQ1174" s="62"/>
      <c r="BR1174" s="62"/>
      <c r="BS1174" s="62"/>
      <c r="BT1174" s="62"/>
      <c r="BU1174" s="62"/>
      <c r="BV1174" s="62"/>
      <c r="BW1174" s="62"/>
      <c r="BX1174" s="62"/>
      <c r="BY1174" s="80">
        <v>71701000</v>
      </c>
      <c r="BZ1174" s="76"/>
      <c r="CA1174" s="76"/>
      <c r="CB1174" s="76"/>
      <c r="CC1174" s="76"/>
      <c r="CD1174" s="76"/>
      <c r="CE1174" s="62" t="s">
        <v>80</v>
      </c>
      <c r="CF1174" s="62"/>
      <c r="CG1174" s="62"/>
      <c r="CH1174" s="62"/>
      <c r="CI1174" s="62"/>
      <c r="CJ1174" s="62"/>
      <c r="CK1174" s="62"/>
      <c r="CL1174" s="62"/>
      <c r="CM1174" s="62"/>
      <c r="CN1174" s="61">
        <f>7957596.24*1.05</f>
        <v>8355476.0520000001</v>
      </c>
      <c r="CO1174" s="61"/>
      <c r="CP1174" s="61"/>
      <c r="CQ1174" s="61"/>
      <c r="CR1174" s="61"/>
      <c r="CS1174" s="61"/>
      <c r="CT1174" s="61"/>
      <c r="CU1174" s="61"/>
      <c r="CV1174" s="61"/>
      <c r="CW1174" s="61"/>
      <c r="CX1174" s="61"/>
      <c r="CY1174" s="61"/>
      <c r="CZ1174" s="61"/>
      <c r="DA1174" s="61"/>
      <c r="DB1174" s="59" t="s">
        <v>641</v>
      </c>
      <c r="DC1174" s="59"/>
      <c r="DD1174" s="59"/>
      <c r="DE1174" s="59"/>
      <c r="DF1174" s="59"/>
      <c r="DG1174" s="59"/>
      <c r="DH1174" s="59"/>
      <c r="DI1174" s="59"/>
      <c r="DJ1174" s="59"/>
      <c r="DK1174" s="59"/>
      <c r="DL1174" s="59"/>
      <c r="DM1174" s="59"/>
      <c r="DN1174" s="59"/>
      <c r="DO1174" s="59" t="s">
        <v>651</v>
      </c>
      <c r="DP1174" s="59"/>
      <c r="DQ1174" s="59"/>
      <c r="DR1174" s="59"/>
      <c r="DS1174" s="59"/>
      <c r="DT1174" s="59"/>
      <c r="DU1174" s="59"/>
      <c r="DV1174" s="59"/>
      <c r="DW1174" s="59"/>
      <c r="DX1174" s="59"/>
      <c r="DY1174" s="59"/>
      <c r="DZ1174" s="62" t="s">
        <v>102</v>
      </c>
      <c r="EA1174" s="62"/>
      <c r="EB1174" s="62"/>
      <c r="EC1174" s="62"/>
      <c r="ED1174" s="62"/>
      <c r="EE1174" s="62"/>
      <c r="EF1174" s="62"/>
      <c r="EG1174" s="62"/>
      <c r="EH1174" s="62"/>
      <c r="EI1174" s="62"/>
      <c r="EJ1174" s="62"/>
      <c r="EK1174" s="62"/>
      <c r="EL1174" s="62" t="s">
        <v>103</v>
      </c>
      <c r="EM1174" s="62"/>
      <c r="EN1174" s="62"/>
      <c r="EO1174" s="62"/>
      <c r="EP1174" s="62"/>
      <c r="EQ1174" s="62"/>
      <c r="ER1174" s="62"/>
      <c r="ES1174" s="62"/>
      <c r="ET1174" s="62"/>
      <c r="EU1174" s="62"/>
      <c r="EV1174" s="62"/>
      <c r="EW1174" s="62"/>
      <c r="EX1174" s="62"/>
      <c r="EY1174" s="143"/>
      <c r="EZ1174" s="143"/>
      <c r="FA1174" s="143"/>
      <c r="FB1174" s="143"/>
      <c r="FC1174" s="143"/>
      <c r="FD1174" s="143"/>
      <c r="FE1174" s="143"/>
      <c r="FF1174" s="143"/>
      <c r="FG1174" s="143"/>
      <c r="FH1174" s="143"/>
      <c r="FI1174" s="143"/>
      <c r="FJ1174" s="143"/>
      <c r="FK1174" s="143"/>
      <c r="FL1174" s="141"/>
      <c r="FM1174" s="141"/>
      <c r="FN1174" s="141"/>
      <c r="FO1174" s="141"/>
      <c r="FP1174" s="141"/>
      <c r="FQ1174" s="141"/>
      <c r="FR1174" s="141"/>
      <c r="FS1174" s="141"/>
      <c r="FT1174" s="141"/>
      <c r="FU1174" s="141"/>
      <c r="FV1174" s="141"/>
      <c r="FW1174" s="141"/>
      <c r="FX1174" s="141"/>
      <c r="FY1174" s="141"/>
      <c r="FZ1174" s="141"/>
      <c r="GA1174" s="141"/>
      <c r="GB1174" s="141"/>
      <c r="GC1174" s="141"/>
      <c r="GD1174" s="141"/>
      <c r="GE1174" s="141"/>
      <c r="GF1174" s="141"/>
      <c r="GG1174" s="141"/>
      <c r="GH1174" s="141"/>
      <c r="GI1174" s="141"/>
      <c r="GJ1174" s="141"/>
      <c r="GK1174" s="141"/>
      <c r="GL1174" s="141"/>
      <c r="GM1174" s="140"/>
      <c r="GN1174" s="140"/>
      <c r="GO1174" s="140"/>
      <c r="GP1174" s="140"/>
      <c r="GQ1174" s="140"/>
      <c r="GR1174" s="140"/>
      <c r="GS1174" s="141"/>
      <c r="GT1174" s="141"/>
      <c r="GU1174" s="141"/>
      <c r="GV1174" s="141"/>
      <c r="GW1174" s="141"/>
      <c r="GX1174" s="141"/>
      <c r="GY1174" s="141"/>
      <c r="GZ1174" s="141"/>
      <c r="HA1174" s="141"/>
      <c r="HB1174" s="142"/>
      <c r="HC1174" s="142"/>
      <c r="HD1174" s="142"/>
      <c r="HE1174" s="142"/>
      <c r="HF1174" s="142"/>
      <c r="HG1174" s="142"/>
      <c r="HH1174" s="142"/>
      <c r="HI1174" s="142"/>
      <c r="HJ1174" s="142"/>
      <c r="HK1174" s="142"/>
      <c r="HL1174" s="142"/>
      <c r="HM1174" s="143"/>
      <c r="HN1174" s="143"/>
      <c r="HO1174" s="143"/>
      <c r="HP1174" s="143"/>
      <c r="HQ1174" s="143"/>
      <c r="HR1174" s="143"/>
      <c r="HS1174" s="141"/>
      <c r="HT1174" s="141"/>
      <c r="HU1174" s="141"/>
      <c r="HV1174" s="141"/>
      <c r="HW1174" s="141"/>
      <c r="HX1174" s="141"/>
      <c r="HY1174" s="141"/>
      <c r="HZ1174" s="141"/>
      <c r="IA1174" s="141"/>
      <c r="IB1174" s="144"/>
      <c r="IC1174" s="144"/>
      <c r="ID1174" s="144"/>
      <c r="IE1174" s="144"/>
      <c r="IF1174" s="144"/>
      <c r="IG1174" s="144"/>
      <c r="IH1174" s="144"/>
      <c r="II1174" s="144"/>
      <c r="IJ1174" s="144"/>
      <c r="IK1174" s="144"/>
      <c r="IL1174" s="144"/>
      <c r="IM1174" s="144"/>
      <c r="IN1174" s="144"/>
      <c r="IO1174" s="144"/>
      <c r="IP1174" s="138"/>
      <c r="IQ1174" s="138"/>
      <c r="IR1174" s="138"/>
      <c r="IS1174" s="138"/>
      <c r="IT1174" s="138"/>
      <c r="IU1174" s="138"/>
      <c r="IV1174" s="138"/>
      <c r="IW1174" s="138"/>
      <c r="IX1174" s="138"/>
      <c r="IY1174" s="138"/>
      <c r="IZ1174" s="138"/>
      <c r="JA1174" s="138"/>
      <c r="JB1174" s="138"/>
      <c r="JC1174" s="138"/>
      <c r="JD1174" s="138"/>
      <c r="JE1174" s="138"/>
      <c r="JF1174" s="138"/>
      <c r="JG1174" s="138"/>
      <c r="JH1174" s="138"/>
      <c r="JI1174" s="138"/>
      <c r="JJ1174" s="138"/>
      <c r="JK1174" s="138"/>
      <c r="JL1174" s="138"/>
      <c r="JM1174" s="138"/>
      <c r="JN1174" s="139"/>
      <c r="JO1174" s="139"/>
      <c r="JP1174" s="139"/>
      <c r="JQ1174" s="139"/>
      <c r="JR1174" s="139"/>
      <c r="JS1174" s="139"/>
      <c r="JT1174" s="139"/>
      <c r="JU1174" s="139"/>
      <c r="JV1174" s="139"/>
      <c r="JW1174" s="139"/>
      <c r="JX1174" s="139"/>
      <c r="JY1174" s="139"/>
      <c r="JZ1174" s="139"/>
      <c r="KA1174" s="139"/>
      <c r="KB1174" s="139"/>
      <c r="KC1174" s="139"/>
      <c r="KD1174" s="139"/>
      <c r="KE1174" s="139"/>
      <c r="KF1174" s="139"/>
      <c r="KG1174" s="139"/>
      <c r="KH1174" s="139"/>
      <c r="KI1174" s="139"/>
      <c r="KJ1174" s="139"/>
      <c r="KK1174" s="139"/>
      <c r="KL1174" s="139"/>
      <c r="KM1174" s="139"/>
      <c r="KN1174" s="139"/>
      <c r="KO1174" s="139"/>
      <c r="KP1174" s="139"/>
      <c r="KQ1174" s="22"/>
      <c r="KR1174" s="23"/>
      <c r="KS1174" s="19"/>
      <c r="KT1174" s="19"/>
      <c r="KU1174" s="19"/>
      <c r="KV1174" s="19"/>
      <c r="KW1174" s="19"/>
      <c r="KX1174" s="19"/>
      <c r="KY1174" s="19"/>
      <c r="KZ1174" s="19"/>
      <c r="LA1174" s="19"/>
      <c r="LB1174" s="19"/>
      <c r="LC1174" s="19"/>
      <c r="LD1174" s="19"/>
      <c r="LE1174" s="19"/>
      <c r="LF1174" s="19"/>
      <c r="LG1174" s="19"/>
      <c r="LH1174" s="19"/>
      <c r="LI1174" s="19"/>
      <c r="LJ1174" s="19"/>
      <c r="LK1174" s="19"/>
      <c r="LL1174" s="19"/>
      <c r="LM1174" s="19"/>
      <c r="LN1174" s="19"/>
      <c r="LO1174" s="19"/>
      <c r="LP1174" s="19"/>
      <c r="LQ1174" s="19"/>
      <c r="LR1174" s="19"/>
      <c r="LS1174" s="19"/>
      <c r="LT1174" s="19"/>
      <c r="LU1174" s="19"/>
      <c r="LV1174" s="19"/>
      <c r="LW1174" s="19"/>
      <c r="LX1174" s="19"/>
      <c r="LY1174" s="19"/>
      <c r="LZ1174" s="19"/>
      <c r="MA1174" s="19"/>
      <c r="MB1174" s="19"/>
      <c r="MC1174" s="19"/>
      <c r="MD1174" s="19"/>
      <c r="ME1174" s="19"/>
      <c r="MF1174" s="19"/>
      <c r="MG1174" s="19"/>
      <c r="MH1174" s="19"/>
      <c r="MI1174" s="19"/>
      <c r="MJ1174" s="19"/>
      <c r="MK1174" s="19"/>
      <c r="ML1174" s="19"/>
      <c r="MM1174" s="19"/>
      <c r="MN1174" s="19"/>
      <c r="MO1174" s="19"/>
      <c r="MP1174" s="19"/>
      <c r="MQ1174" s="19"/>
      <c r="MR1174" s="19"/>
      <c r="MS1174" s="19"/>
      <c r="MT1174" s="19"/>
      <c r="MU1174" s="19"/>
      <c r="MV1174" s="19"/>
      <c r="MW1174" s="19"/>
      <c r="MX1174" s="19"/>
      <c r="MY1174" s="19"/>
      <c r="MZ1174" s="19"/>
      <c r="NA1174" s="19"/>
      <c r="NB1174" s="19"/>
      <c r="NC1174" s="19"/>
      <c r="ND1174" s="19"/>
      <c r="NE1174" s="19"/>
      <c r="NF1174" s="19"/>
      <c r="NG1174" s="19"/>
      <c r="NH1174" s="19"/>
      <c r="NI1174" s="19"/>
      <c r="NJ1174" s="19"/>
      <c r="NK1174" s="19"/>
      <c r="NL1174" s="19"/>
      <c r="NM1174" s="19"/>
      <c r="NN1174" s="19"/>
      <c r="NO1174" s="19"/>
      <c r="NP1174" s="19"/>
      <c r="NQ1174" s="19"/>
      <c r="NR1174" s="19"/>
      <c r="NS1174" s="19"/>
      <c r="NT1174" s="19"/>
      <c r="NU1174" s="19"/>
      <c r="NV1174" s="19"/>
      <c r="NW1174" s="19"/>
      <c r="NX1174" s="19"/>
      <c r="NY1174" s="19"/>
      <c r="NZ1174" s="19"/>
      <c r="OA1174" s="19"/>
      <c r="OB1174" s="19"/>
      <c r="OC1174" s="19"/>
      <c r="OD1174" s="19"/>
      <c r="OE1174" s="19"/>
      <c r="OF1174" s="19"/>
      <c r="OG1174" s="19"/>
      <c r="OH1174" s="19"/>
      <c r="OI1174" s="19"/>
      <c r="OJ1174" s="19"/>
      <c r="OK1174" s="19"/>
      <c r="OL1174" s="19"/>
      <c r="OM1174" s="19"/>
      <c r="ON1174" s="19"/>
      <c r="OO1174" s="19"/>
      <c r="OP1174" s="19"/>
      <c r="OQ1174" s="19"/>
      <c r="OR1174" s="19"/>
      <c r="OS1174" s="19"/>
      <c r="OT1174" s="19"/>
      <c r="OU1174" s="19"/>
      <c r="OV1174" s="19"/>
      <c r="OW1174" s="19"/>
      <c r="OX1174" s="19"/>
      <c r="OY1174" s="19"/>
      <c r="OZ1174" s="19"/>
      <c r="PA1174" s="19"/>
      <c r="PB1174" s="19"/>
      <c r="PC1174" s="19"/>
      <c r="PD1174" s="19"/>
      <c r="PE1174" s="19"/>
      <c r="PF1174" s="19"/>
      <c r="PG1174" s="19"/>
      <c r="PH1174" s="19"/>
      <c r="PI1174" s="19"/>
      <c r="PJ1174" s="19"/>
      <c r="PK1174" s="19"/>
      <c r="PL1174" s="19"/>
      <c r="PM1174" s="19"/>
      <c r="PN1174" s="19"/>
      <c r="PO1174" s="19"/>
      <c r="PP1174" s="19"/>
      <c r="PQ1174" s="19"/>
      <c r="PR1174" s="19"/>
      <c r="PS1174" s="19"/>
      <c r="PT1174" s="19"/>
      <c r="PU1174" s="19"/>
      <c r="PV1174" s="19"/>
      <c r="PW1174" s="19"/>
      <c r="PX1174" s="19"/>
      <c r="PY1174" s="19"/>
      <c r="PZ1174" s="19"/>
      <c r="QA1174" s="19"/>
      <c r="QB1174" s="19"/>
      <c r="QC1174" s="19"/>
      <c r="QD1174" s="19"/>
      <c r="QE1174" s="19"/>
      <c r="QF1174" s="19"/>
      <c r="QG1174" s="19"/>
      <c r="QH1174" s="19"/>
      <c r="QI1174" s="19"/>
      <c r="QJ1174" s="19"/>
      <c r="QK1174" s="19"/>
      <c r="QL1174" s="19"/>
      <c r="QM1174" s="19"/>
      <c r="QN1174" s="19"/>
      <c r="QO1174" s="19"/>
      <c r="QP1174" s="19"/>
      <c r="QQ1174" s="19"/>
      <c r="QR1174" s="19"/>
      <c r="QS1174" s="19"/>
      <c r="QT1174" s="19"/>
      <c r="QU1174" s="19"/>
      <c r="QV1174" s="19"/>
      <c r="QW1174" s="19"/>
      <c r="QX1174" s="19"/>
      <c r="QY1174" s="19"/>
      <c r="QZ1174" s="19"/>
      <c r="RA1174" s="19"/>
      <c r="RB1174" s="19"/>
      <c r="RC1174" s="19"/>
      <c r="RD1174" s="19"/>
      <c r="RE1174" s="19"/>
      <c r="RF1174" s="19"/>
      <c r="RG1174" s="19"/>
      <c r="RH1174" s="19"/>
      <c r="RI1174" s="19"/>
      <c r="RJ1174" s="19"/>
      <c r="RK1174" s="19"/>
      <c r="RL1174" s="19"/>
      <c r="RM1174" s="19"/>
      <c r="RN1174" s="19"/>
      <c r="RO1174" s="19"/>
      <c r="RP1174" s="19"/>
      <c r="RQ1174" s="19"/>
      <c r="RR1174" s="19"/>
      <c r="RS1174" s="19"/>
      <c r="RT1174" s="19"/>
      <c r="RU1174" s="19"/>
      <c r="RV1174" s="19"/>
      <c r="RW1174" s="19"/>
      <c r="RX1174" s="19"/>
      <c r="RY1174" s="19"/>
      <c r="RZ1174" s="19"/>
      <c r="SA1174" s="19"/>
      <c r="SB1174" s="19"/>
      <c r="SC1174" s="19"/>
      <c r="SD1174" s="19"/>
      <c r="SE1174" s="19"/>
      <c r="SF1174" s="19"/>
      <c r="SG1174" s="19"/>
      <c r="SH1174" s="19"/>
      <c r="SI1174" s="19"/>
      <c r="SJ1174" s="19"/>
      <c r="SK1174" s="19"/>
      <c r="SL1174" s="19"/>
      <c r="SM1174" s="19"/>
      <c r="SN1174" s="19"/>
      <c r="SO1174" s="19"/>
      <c r="SP1174" s="19"/>
      <c r="SQ1174" s="19"/>
      <c r="SR1174" s="19"/>
      <c r="SS1174" s="19"/>
      <c r="ST1174" s="19"/>
      <c r="SU1174" s="19"/>
      <c r="SV1174" s="19"/>
      <c r="SW1174" s="19"/>
      <c r="SX1174" s="19"/>
      <c r="SY1174" s="19"/>
      <c r="SZ1174" s="19"/>
      <c r="TA1174" s="19"/>
      <c r="TB1174" s="19"/>
      <c r="TC1174" s="19"/>
      <c r="TD1174" s="19"/>
      <c r="TE1174" s="19"/>
      <c r="TF1174" s="19"/>
      <c r="TG1174" s="19"/>
      <c r="TH1174" s="19"/>
      <c r="TI1174" s="19"/>
      <c r="TJ1174" s="19"/>
      <c r="TK1174" s="19"/>
      <c r="TL1174" s="19"/>
      <c r="TM1174" s="19"/>
      <c r="TN1174" s="19"/>
      <c r="TO1174" s="19"/>
      <c r="TP1174" s="19"/>
      <c r="TQ1174" s="19"/>
      <c r="TR1174" s="19"/>
      <c r="TS1174" s="19"/>
      <c r="TT1174" s="19"/>
      <c r="TU1174" s="19"/>
      <c r="TV1174" s="19"/>
      <c r="TW1174" s="19"/>
      <c r="TX1174" s="19"/>
      <c r="TY1174" s="19"/>
      <c r="TZ1174" s="19"/>
      <c r="UA1174" s="19"/>
      <c r="UB1174" s="19"/>
      <c r="UC1174" s="19"/>
      <c r="UD1174" s="19"/>
      <c r="UE1174" s="19"/>
      <c r="UF1174" s="19"/>
      <c r="UG1174" s="19"/>
      <c r="UH1174" s="19"/>
      <c r="UI1174" s="19"/>
      <c r="UJ1174" s="19"/>
      <c r="UK1174" s="19"/>
      <c r="UL1174" s="19"/>
      <c r="UM1174" s="19"/>
      <c r="UN1174" s="19"/>
      <c r="UO1174" s="19"/>
      <c r="UP1174" s="19"/>
      <c r="UQ1174" s="19"/>
      <c r="UR1174" s="19"/>
      <c r="US1174" s="19"/>
      <c r="UT1174" s="19"/>
      <c r="UU1174" s="19"/>
      <c r="UV1174" s="19"/>
      <c r="UW1174" s="19"/>
      <c r="UX1174" s="19"/>
      <c r="UY1174" s="19"/>
      <c r="UZ1174" s="19"/>
      <c r="VA1174" s="19"/>
      <c r="VB1174" s="19"/>
      <c r="VC1174" s="19"/>
      <c r="VD1174" s="19"/>
      <c r="VE1174" s="19"/>
      <c r="VF1174" s="19"/>
      <c r="VG1174" s="19"/>
      <c r="VH1174" s="19"/>
      <c r="VI1174" s="19"/>
      <c r="VJ1174" s="19"/>
      <c r="VK1174" s="19"/>
      <c r="VL1174" s="19"/>
      <c r="VM1174" s="19"/>
      <c r="VN1174" s="19"/>
      <c r="VO1174" s="19"/>
      <c r="VP1174" s="19"/>
      <c r="VQ1174" s="19"/>
      <c r="VR1174" s="19"/>
      <c r="VS1174" s="19"/>
      <c r="VT1174" s="19"/>
      <c r="VU1174" s="19"/>
      <c r="VV1174" s="19"/>
      <c r="VW1174" s="19"/>
      <c r="VX1174" s="19"/>
      <c r="VY1174" s="19"/>
      <c r="VZ1174" s="19"/>
      <c r="WA1174" s="19"/>
      <c r="WB1174" s="19"/>
      <c r="WC1174" s="19"/>
      <c r="WD1174" s="19"/>
      <c r="WE1174" s="19"/>
      <c r="WF1174" s="19"/>
      <c r="WG1174" s="19"/>
      <c r="WH1174" s="19"/>
      <c r="WI1174" s="19"/>
      <c r="WJ1174" s="19"/>
      <c r="WK1174" s="19"/>
      <c r="WL1174" s="19"/>
      <c r="WM1174" s="19"/>
      <c r="WN1174" s="19"/>
      <c r="WO1174" s="19"/>
      <c r="WP1174" s="19"/>
      <c r="WQ1174" s="19"/>
      <c r="WR1174" s="19"/>
      <c r="WS1174" s="19"/>
      <c r="WT1174" s="19"/>
      <c r="WU1174" s="19"/>
      <c r="WV1174" s="19"/>
    </row>
    <row r="1175" spans="1:620" s="20" customFormat="1" ht="56.25" customHeight="1" x14ac:dyDescent="0.2">
      <c r="A1175" s="43" t="s">
        <v>1515</v>
      </c>
      <c r="B1175" s="44"/>
      <c r="C1175" s="44"/>
      <c r="D1175" s="44"/>
      <c r="E1175" s="45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60" t="s">
        <v>356</v>
      </c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 t="s">
        <v>77</v>
      </c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/>
      <c r="AU1175" s="60"/>
      <c r="AV1175" s="60"/>
      <c r="AW1175" s="60"/>
      <c r="AX1175" s="60"/>
      <c r="AY1175" s="84" t="s">
        <v>94</v>
      </c>
      <c r="AZ1175" s="84"/>
      <c r="BA1175" s="84"/>
      <c r="BB1175" s="84"/>
      <c r="BC1175" s="84"/>
      <c r="BD1175" s="84"/>
      <c r="BE1175" s="62" t="s">
        <v>95</v>
      </c>
      <c r="BF1175" s="62"/>
      <c r="BG1175" s="62"/>
      <c r="BH1175" s="62"/>
      <c r="BI1175" s="62"/>
      <c r="BJ1175" s="62"/>
      <c r="BK1175" s="62"/>
      <c r="BL1175" s="62"/>
      <c r="BM1175" s="62"/>
      <c r="BN1175" s="62">
        <v>41471</v>
      </c>
      <c r="BO1175" s="62"/>
      <c r="BP1175" s="62"/>
      <c r="BQ1175" s="62"/>
      <c r="BR1175" s="62"/>
      <c r="BS1175" s="62"/>
      <c r="BT1175" s="62"/>
      <c r="BU1175" s="62"/>
      <c r="BV1175" s="62"/>
      <c r="BW1175" s="62"/>
      <c r="BX1175" s="62"/>
      <c r="BY1175" s="80">
        <v>71701000</v>
      </c>
      <c r="BZ1175" s="76"/>
      <c r="CA1175" s="76"/>
      <c r="CB1175" s="76"/>
      <c r="CC1175" s="76"/>
      <c r="CD1175" s="76"/>
      <c r="CE1175" s="62" t="s">
        <v>80</v>
      </c>
      <c r="CF1175" s="62"/>
      <c r="CG1175" s="62"/>
      <c r="CH1175" s="62"/>
      <c r="CI1175" s="62"/>
      <c r="CJ1175" s="62"/>
      <c r="CK1175" s="62"/>
      <c r="CL1175" s="62"/>
      <c r="CM1175" s="62"/>
      <c r="CN1175" s="61">
        <f>30275731.728*1.05</f>
        <v>31789518.314400002</v>
      </c>
      <c r="CO1175" s="61"/>
      <c r="CP1175" s="61"/>
      <c r="CQ1175" s="61"/>
      <c r="CR1175" s="61"/>
      <c r="CS1175" s="61"/>
      <c r="CT1175" s="61"/>
      <c r="CU1175" s="61"/>
      <c r="CV1175" s="61"/>
      <c r="CW1175" s="61"/>
      <c r="CX1175" s="61"/>
      <c r="CY1175" s="61"/>
      <c r="CZ1175" s="61"/>
      <c r="DA1175" s="61"/>
      <c r="DB1175" s="59" t="s">
        <v>641</v>
      </c>
      <c r="DC1175" s="59"/>
      <c r="DD1175" s="59"/>
      <c r="DE1175" s="59"/>
      <c r="DF1175" s="59"/>
      <c r="DG1175" s="59"/>
      <c r="DH1175" s="59"/>
      <c r="DI1175" s="59"/>
      <c r="DJ1175" s="59"/>
      <c r="DK1175" s="59"/>
      <c r="DL1175" s="59"/>
      <c r="DM1175" s="59"/>
      <c r="DN1175" s="59"/>
      <c r="DO1175" s="59" t="s">
        <v>651</v>
      </c>
      <c r="DP1175" s="59"/>
      <c r="DQ1175" s="59"/>
      <c r="DR1175" s="59"/>
      <c r="DS1175" s="59"/>
      <c r="DT1175" s="59"/>
      <c r="DU1175" s="59"/>
      <c r="DV1175" s="59"/>
      <c r="DW1175" s="59"/>
      <c r="DX1175" s="59"/>
      <c r="DY1175" s="59"/>
      <c r="DZ1175" s="62" t="s">
        <v>102</v>
      </c>
      <c r="EA1175" s="62"/>
      <c r="EB1175" s="62"/>
      <c r="EC1175" s="62"/>
      <c r="ED1175" s="62"/>
      <c r="EE1175" s="62"/>
      <c r="EF1175" s="62"/>
      <c r="EG1175" s="62"/>
      <c r="EH1175" s="62"/>
      <c r="EI1175" s="62"/>
      <c r="EJ1175" s="62"/>
      <c r="EK1175" s="62"/>
      <c r="EL1175" s="62" t="s">
        <v>103</v>
      </c>
      <c r="EM1175" s="62"/>
      <c r="EN1175" s="62"/>
      <c r="EO1175" s="62"/>
      <c r="EP1175" s="62"/>
      <c r="EQ1175" s="62"/>
      <c r="ER1175" s="62"/>
      <c r="ES1175" s="62"/>
      <c r="ET1175" s="62"/>
      <c r="EU1175" s="62"/>
      <c r="EV1175" s="62"/>
      <c r="EW1175" s="62"/>
      <c r="EX1175" s="62"/>
      <c r="EY1175" s="143"/>
      <c r="EZ1175" s="143"/>
      <c r="FA1175" s="143"/>
      <c r="FB1175" s="143"/>
      <c r="FC1175" s="143"/>
      <c r="FD1175" s="143"/>
      <c r="FE1175" s="143"/>
      <c r="FF1175" s="143"/>
      <c r="FG1175" s="143"/>
      <c r="FH1175" s="143"/>
      <c r="FI1175" s="143"/>
      <c r="FJ1175" s="143"/>
      <c r="FK1175" s="143"/>
      <c r="FL1175" s="141"/>
      <c r="FM1175" s="141"/>
      <c r="FN1175" s="141"/>
      <c r="FO1175" s="141"/>
      <c r="FP1175" s="141"/>
      <c r="FQ1175" s="141"/>
      <c r="FR1175" s="141"/>
      <c r="FS1175" s="141"/>
      <c r="FT1175" s="141"/>
      <c r="FU1175" s="141"/>
      <c r="FV1175" s="141"/>
      <c r="FW1175" s="141"/>
      <c r="FX1175" s="141"/>
      <c r="FY1175" s="141"/>
      <c r="FZ1175" s="141"/>
      <c r="GA1175" s="141"/>
      <c r="GB1175" s="141"/>
      <c r="GC1175" s="141"/>
      <c r="GD1175" s="141"/>
      <c r="GE1175" s="141"/>
      <c r="GF1175" s="141"/>
      <c r="GG1175" s="141"/>
      <c r="GH1175" s="141"/>
      <c r="GI1175" s="141"/>
      <c r="GJ1175" s="141"/>
      <c r="GK1175" s="141"/>
      <c r="GL1175" s="141"/>
      <c r="GM1175" s="140"/>
      <c r="GN1175" s="140"/>
      <c r="GO1175" s="140"/>
      <c r="GP1175" s="140"/>
      <c r="GQ1175" s="140"/>
      <c r="GR1175" s="140"/>
      <c r="GS1175" s="141"/>
      <c r="GT1175" s="141"/>
      <c r="GU1175" s="141"/>
      <c r="GV1175" s="141"/>
      <c r="GW1175" s="141"/>
      <c r="GX1175" s="141"/>
      <c r="GY1175" s="141"/>
      <c r="GZ1175" s="141"/>
      <c r="HA1175" s="141"/>
      <c r="HB1175" s="142"/>
      <c r="HC1175" s="142"/>
      <c r="HD1175" s="142"/>
      <c r="HE1175" s="142"/>
      <c r="HF1175" s="142"/>
      <c r="HG1175" s="142"/>
      <c r="HH1175" s="142"/>
      <c r="HI1175" s="142"/>
      <c r="HJ1175" s="142"/>
      <c r="HK1175" s="142"/>
      <c r="HL1175" s="142"/>
      <c r="HM1175" s="143"/>
      <c r="HN1175" s="143"/>
      <c r="HO1175" s="143"/>
      <c r="HP1175" s="143"/>
      <c r="HQ1175" s="143"/>
      <c r="HR1175" s="143"/>
      <c r="HS1175" s="141"/>
      <c r="HT1175" s="141"/>
      <c r="HU1175" s="141"/>
      <c r="HV1175" s="141"/>
      <c r="HW1175" s="141"/>
      <c r="HX1175" s="141"/>
      <c r="HY1175" s="141"/>
      <c r="HZ1175" s="141"/>
      <c r="IA1175" s="141"/>
      <c r="IB1175" s="144"/>
      <c r="IC1175" s="144"/>
      <c r="ID1175" s="144"/>
      <c r="IE1175" s="144"/>
      <c r="IF1175" s="144"/>
      <c r="IG1175" s="144"/>
      <c r="IH1175" s="144"/>
      <c r="II1175" s="144"/>
      <c r="IJ1175" s="144"/>
      <c r="IK1175" s="144"/>
      <c r="IL1175" s="144"/>
      <c r="IM1175" s="144"/>
      <c r="IN1175" s="144"/>
      <c r="IO1175" s="144"/>
      <c r="IP1175" s="138"/>
      <c r="IQ1175" s="138"/>
      <c r="IR1175" s="138"/>
      <c r="IS1175" s="138"/>
      <c r="IT1175" s="138"/>
      <c r="IU1175" s="138"/>
      <c r="IV1175" s="138"/>
      <c r="IW1175" s="138"/>
      <c r="IX1175" s="138"/>
      <c r="IY1175" s="138"/>
      <c r="IZ1175" s="138"/>
      <c r="JA1175" s="138"/>
      <c r="JB1175" s="138"/>
      <c r="JC1175" s="138"/>
      <c r="JD1175" s="138"/>
      <c r="JE1175" s="138"/>
      <c r="JF1175" s="138"/>
      <c r="JG1175" s="138"/>
      <c r="JH1175" s="138"/>
      <c r="JI1175" s="138"/>
      <c r="JJ1175" s="138"/>
      <c r="JK1175" s="138"/>
      <c r="JL1175" s="138"/>
      <c r="JM1175" s="138"/>
      <c r="JN1175" s="139"/>
      <c r="JO1175" s="139"/>
      <c r="JP1175" s="139"/>
      <c r="JQ1175" s="139"/>
      <c r="JR1175" s="139"/>
      <c r="JS1175" s="139"/>
      <c r="JT1175" s="139"/>
      <c r="JU1175" s="139"/>
      <c r="JV1175" s="139"/>
      <c r="JW1175" s="139"/>
      <c r="JX1175" s="139"/>
      <c r="JY1175" s="139"/>
      <c r="JZ1175" s="139"/>
      <c r="KA1175" s="139"/>
      <c r="KB1175" s="139"/>
      <c r="KC1175" s="139"/>
      <c r="KD1175" s="139"/>
      <c r="KE1175" s="139"/>
      <c r="KF1175" s="139"/>
      <c r="KG1175" s="139"/>
      <c r="KH1175" s="139"/>
      <c r="KI1175" s="139"/>
      <c r="KJ1175" s="139"/>
      <c r="KK1175" s="139"/>
      <c r="KL1175" s="139"/>
      <c r="KM1175" s="139"/>
      <c r="KN1175" s="139"/>
      <c r="KO1175" s="139"/>
      <c r="KP1175" s="139"/>
      <c r="KQ1175" s="22"/>
      <c r="KR1175" s="23"/>
      <c r="KS1175" s="19"/>
      <c r="KT1175" s="19"/>
      <c r="KU1175" s="19"/>
      <c r="KV1175" s="19"/>
      <c r="KW1175" s="19"/>
      <c r="KX1175" s="19"/>
      <c r="KY1175" s="19"/>
      <c r="KZ1175" s="19"/>
      <c r="LA1175" s="19"/>
      <c r="LB1175" s="19"/>
      <c r="LC1175" s="19"/>
      <c r="LD1175" s="19"/>
      <c r="LE1175" s="19"/>
      <c r="LF1175" s="19"/>
      <c r="LG1175" s="19"/>
      <c r="LH1175" s="19"/>
      <c r="LI1175" s="19"/>
      <c r="LJ1175" s="19"/>
      <c r="LK1175" s="19"/>
      <c r="LL1175" s="19"/>
      <c r="LM1175" s="19"/>
      <c r="LN1175" s="19"/>
      <c r="LO1175" s="19"/>
      <c r="LP1175" s="19"/>
      <c r="LQ1175" s="19"/>
      <c r="LR1175" s="19"/>
      <c r="LS1175" s="19"/>
      <c r="LT1175" s="19"/>
      <c r="LU1175" s="19"/>
      <c r="LV1175" s="19"/>
      <c r="LW1175" s="19"/>
      <c r="LX1175" s="19"/>
      <c r="LY1175" s="19"/>
      <c r="LZ1175" s="19"/>
      <c r="MA1175" s="19"/>
      <c r="MB1175" s="19"/>
      <c r="MC1175" s="19"/>
      <c r="MD1175" s="19"/>
      <c r="ME1175" s="19"/>
      <c r="MF1175" s="19"/>
      <c r="MG1175" s="19"/>
      <c r="MH1175" s="19"/>
      <c r="MI1175" s="19"/>
      <c r="MJ1175" s="19"/>
      <c r="MK1175" s="19"/>
      <c r="ML1175" s="19"/>
      <c r="MM1175" s="19"/>
      <c r="MN1175" s="19"/>
      <c r="MO1175" s="19"/>
      <c r="MP1175" s="19"/>
      <c r="MQ1175" s="19"/>
      <c r="MR1175" s="19"/>
      <c r="MS1175" s="19"/>
      <c r="MT1175" s="19"/>
      <c r="MU1175" s="19"/>
      <c r="MV1175" s="19"/>
      <c r="MW1175" s="19"/>
      <c r="MX1175" s="19"/>
      <c r="MY1175" s="19"/>
      <c r="MZ1175" s="19"/>
      <c r="NA1175" s="19"/>
      <c r="NB1175" s="19"/>
      <c r="NC1175" s="19"/>
      <c r="ND1175" s="19"/>
      <c r="NE1175" s="19"/>
      <c r="NF1175" s="19"/>
      <c r="NG1175" s="19"/>
      <c r="NH1175" s="19"/>
      <c r="NI1175" s="19"/>
      <c r="NJ1175" s="19"/>
      <c r="NK1175" s="19"/>
      <c r="NL1175" s="19"/>
      <c r="NM1175" s="19"/>
      <c r="NN1175" s="19"/>
      <c r="NO1175" s="19"/>
      <c r="NP1175" s="19"/>
      <c r="NQ1175" s="19"/>
      <c r="NR1175" s="19"/>
      <c r="NS1175" s="19"/>
      <c r="NT1175" s="19"/>
      <c r="NU1175" s="19"/>
      <c r="NV1175" s="19"/>
      <c r="NW1175" s="19"/>
      <c r="NX1175" s="19"/>
      <c r="NY1175" s="19"/>
      <c r="NZ1175" s="19"/>
      <c r="OA1175" s="19"/>
      <c r="OB1175" s="19"/>
      <c r="OC1175" s="19"/>
      <c r="OD1175" s="19"/>
      <c r="OE1175" s="19"/>
      <c r="OF1175" s="19"/>
      <c r="OG1175" s="19"/>
      <c r="OH1175" s="19"/>
      <c r="OI1175" s="19"/>
      <c r="OJ1175" s="19"/>
      <c r="OK1175" s="19"/>
      <c r="OL1175" s="19"/>
      <c r="OM1175" s="19"/>
      <c r="ON1175" s="19"/>
      <c r="OO1175" s="19"/>
      <c r="OP1175" s="19"/>
      <c r="OQ1175" s="19"/>
      <c r="OR1175" s="19"/>
      <c r="OS1175" s="19"/>
      <c r="OT1175" s="19"/>
      <c r="OU1175" s="19"/>
      <c r="OV1175" s="19"/>
      <c r="OW1175" s="19"/>
      <c r="OX1175" s="19"/>
      <c r="OY1175" s="19"/>
      <c r="OZ1175" s="19"/>
      <c r="PA1175" s="19"/>
      <c r="PB1175" s="19"/>
      <c r="PC1175" s="19"/>
      <c r="PD1175" s="19"/>
      <c r="PE1175" s="19"/>
      <c r="PF1175" s="19"/>
      <c r="PG1175" s="19"/>
      <c r="PH1175" s="19"/>
      <c r="PI1175" s="19"/>
      <c r="PJ1175" s="19"/>
      <c r="PK1175" s="19"/>
      <c r="PL1175" s="19"/>
      <c r="PM1175" s="19"/>
      <c r="PN1175" s="19"/>
      <c r="PO1175" s="19"/>
      <c r="PP1175" s="19"/>
      <c r="PQ1175" s="19"/>
      <c r="PR1175" s="19"/>
      <c r="PS1175" s="19"/>
      <c r="PT1175" s="19"/>
      <c r="PU1175" s="19"/>
      <c r="PV1175" s="19"/>
      <c r="PW1175" s="19"/>
      <c r="PX1175" s="19"/>
      <c r="PY1175" s="19"/>
      <c r="PZ1175" s="19"/>
      <c r="QA1175" s="19"/>
      <c r="QB1175" s="19"/>
      <c r="QC1175" s="19"/>
      <c r="QD1175" s="19"/>
      <c r="QE1175" s="19"/>
      <c r="QF1175" s="19"/>
      <c r="QG1175" s="19"/>
      <c r="QH1175" s="19"/>
      <c r="QI1175" s="19"/>
      <c r="QJ1175" s="19"/>
      <c r="QK1175" s="19"/>
      <c r="QL1175" s="19"/>
      <c r="QM1175" s="19"/>
      <c r="QN1175" s="19"/>
      <c r="QO1175" s="19"/>
      <c r="QP1175" s="19"/>
      <c r="QQ1175" s="19"/>
      <c r="QR1175" s="19"/>
      <c r="QS1175" s="19"/>
      <c r="QT1175" s="19"/>
      <c r="QU1175" s="19"/>
      <c r="QV1175" s="19"/>
      <c r="QW1175" s="19"/>
      <c r="QX1175" s="19"/>
      <c r="QY1175" s="19"/>
      <c r="QZ1175" s="19"/>
      <c r="RA1175" s="19"/>
      <c r="RB1175" s="19"/>
      <c r="RC1175" s="19"/>
      <c r="RD1175" s="19"/>
      <c r="RE1175" s="19"/>
      <c r="RF1175" s="19"/>
      <c r="RG1175" s="19"/>
      <c r="RH1175" s="19"/>
      <c r="RI1175" s="19"/>
      <c r="RJ1175" s="19"/>
      <c r="RK1175" s="19"/>
      <c r="RL1175" s="19"/>
      <c r="RM1175" s="19"/>
      <c r="RN1175" s="19"/>
      <c r="RO1175" s="19"/>
      <c r="RP1175" s="19"/>
      <c r="RQ1175" s="19"/>
      <c r="RR1175" s="19"/>
      <c r="RS1175" s="19"/>
      <c r="RT1175" s="19"/>
      <c r="RU1175" s="19"/>
      <c r="RV1175" s="19"/>
      <c r="RW1175" s="19"/>
      <c r="RX1175" s="19"/>
      <c r="RY1175" s="19"/>
      <c r="RZ1175" s="19"/>
      <c r="SA1175" s="19"/>
      <c r="SB1175" s="19"/>
      <c r="SC1175" s="19"/>
      <c r="SD1175" s="19"/>
      <c r="SE1175" s="19"/>
      <c r="SF1175" s="19"/>
      <c r="SG1175" s="19"/>
      <c r="SH1175" s="19"/>
      <c r="SI1175" s="19"/>
      <c r="SJ1175" s="19"/>
      <c r="SK1175" s="19"/>
      <c r="SL1175" s="19"/>
      <c r="SM1175" s="19"/>
      <c r="SN1175" s="19"/>
      <c r="SO1175" s="19"/>
      <c r="SP1175" s="19"/>
      <c r="SQ1175" s="19"/>
      <c r="SR1175" s="19"/>
      <c r="SS1175" s="19"/>
      <c r="ST1175" s="19"/>
      <c r="SU1175" s="19"/>
      <c r="SV1175" s="19"/>
      <c r="SW1175" s="19"/>
      <c r="SX1175" s="19"/>
      <c r="SY1175" s="19"/>
      <c r="SZ1175" s="19"/>
      <c r="TA1175" s="19"/>
      <c r="TB1175" s="19"/>
      <c r="TC1175" s="19"/>
      <c r="TD1175" s="19"/>
      <c r="TE1175" s="19"/>
      <c r="TF1175" s="19"/>
      <c r="TG1175" s="19"/>
      <c r="TH1175" s="19"/>
      <c r="TI1175" s="19"/>
      <c r="TJ1175" s="19"/>
      <c r="TK1175" s="19"/>
      <c r="TL1175" s="19"/>
      <c r="TM1175" s="19"/>
      <c r="TN1175" s="19"/>
      <c r="TO1175" s="19"/>
      <c r="TP1175" s="19"/>
      <c r="TQ1175" s="19"/>
      <c r="TR1175" s="19"/>
      <c r="TS1175" s="19"/>
      <c r="TT1175" s="19"/>
      <c r="TU1175" s="19"/>
      <c r="TV1175" s="19"/>
      <c r="TW1175" s="19"/>
      <c r="TX1175" s="19"/>
      <c r="TY1175" s="19"/>
      <c r="TZ1175" s="19"/>
      <c r="UA1175" s="19"/>
      <c r="UB1175" s="19"/>
      <c r="UC1175" s="19"/>
      <c r="UD1175" s="19"/>
      <c r="UE1175" s="19"/>
      <c r="UF1175" s="19"/>
      <c r="UG1175" s="19"/>
      <c r="UH1175" s="19"/>
      <c r="UI1175" s="19"/>
      <c r="UJ1175" s="19"/>
      <c r="UK1175" s="19"/>
      <c r="UL1175" s="19"/>
      <c r="UM1175" s="19"/>
      <c r="UN1175" s="19"/>
      <c r="UO1175" s="19"/>
      <c r="UP1175" s="19"/>
      <c r="UQ1175" s="19"/>
      <c r="UR1175" s="19"/>
      <c r="US1175" s="19"/>
      <c r="UT1175" s="19"/>
      <c r="UU1175" s="19"/>
      <c r="UV1175" s="19"/>
      <c r="UW1175" s="19"/>
      <c r="UX1175" s="19"/>
      <c r="UY1175" s="19"/>
      <c r="UZ1175" s="19"/>
      <c r="VA1175" s="19"/>
      <c r="VB1175" s="19"/>
      <c r="VC1175" s="19"/>
      <c r="VD1175" s="19"/>
      <c r="VE1175" s="19"/>
      <c r="VF1175" s="19"/>
      <c r="VG1175" s="19"/>
      <c r="VH1175" s="19"/>
      <c r="VI1175" s="19"/>
      <c r="VJ1175" s="19"/>
      <c r="VK1175" s="19"/>
      <c r="VL1175" s="19"/>
      <c r="VM1175" s="19"/>
      <c r="VN1175" s="19"/>
      <c r="VO1175" s="19"/>
      <c r="VP1175" s="19"/>
      <c r="VQ1175" s="19"/>
      <c r="VR1175" s="19"/>
      <c r="VS1175" s="19"/>
      <c r="VT1175" s="19"/>
      <c r="VU1175" s="19"/>
      <c r="VV1175" s="19"/>
      <c r="VW1175" s="19"/>
      <c r="VX1175" s="19"/>
      <c r="VY1175" s="19"/>
      <c r="VZ1175" s="19"/>
      <c r="WA1175" s="19"/>
      <c r="WB1175" s="19"/>
      <c r="WC1175" s="19"/>
      <c r="WD1175" s="19"/>
      <c r="WE1175" s="19"/>
      <c r="WF1175" s="19"/>
      <c r="WG1175" s="19"/>
      <c r="WH1175" s="19"/>
      <c r="WI1175" s="19"/>
      <c r="WJ1175" s="19"/>
      <c r="WK1175" s="19"/>
      <c r="WL1175" s="19"/>
      <c r="WM1175" s="19"/>
      <c r="WN1175" s="19"/>
      <c r="WO1175" s="19"/>
      <c r="WP1175" s="19"/>
      <c r="WQ1175" s="19"/>
      <c r="WR1175" s="19"/>
      <c r="WS1175" s="19"/>
      <c r="WT1175" s="19"/>
      <c r="WU1175" s="19"/>
      <c r="WV1175" s="19"/>
    </row>
    <row r="1176" spans="1:620" s="20" customFormat="1" ht="42.75" customHeight="1" x14ac:dyDescent="0.2">
      <c r="A1176" s="43" t="s">
        <v>1516</v>
      </c>
      <c r="B1176" s="44"/>
      <c r="C1176" s="44"/>
      <c r="D1176" s="44"/>
      <c r="E1176" s="45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60" t="s">
        <v>125</v>
      </c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 t="s">
        <v>77</v>
      </c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/>
      <c r="AU1176" s="60"/>
      <c r="AV1176" s="60"/>
      <c r="AW1176" s="60"/>
      <c r="AX1176" s="60"/>
      <c r="AY1176" s="84" t="s">
        <v>94</v>
      </c>
      <c r="AZ1176" s="84"/>
      <c r="BA1176" s="84"/>
      <c r="BB1176" s="84"/>
      <c r="BC1176" s="84"/>
      <c r="BD1176" s="84"/>
      <c r="BE1176" s="62" t="s">
        <v>95</v>
      </c>
      <c r="BF1176" s="62"/>
      <c r="BG1176" s="62"/>
      <c r="BH1176" s="62"/>
      <c r="BI1176" s="62"/>
      <c r="BJ1176" s="62"/>
      <c r="BK1176" s="62"/>
      <c r="BL1176" s="62"/>
      <c r="BM1176" s="62"/>
      <c r="BN1176" s="62">
        <v>200</v>
      </c>
      <c r="BO1176" s="62"/>
      <c r="BP1176" s="62"/>
      <c r="BQ1176" s="62"/>
      <c r="BR1176" s="62"/>
      <c r="BS1176" s="62"/>
      <c r="BT1176" s="62"/>
      <c r="BU1176" s="62"/>
      <c r="BV1176" s="62"/>
      <c r="BW1176" s="62"/>
      <c r="BX1176" s="62"/>
      <c r="BY1176" s="80">
        <v>71701000</v>
      </c>
      <c r="BZ1176" s="76"/>
      <c r="CA1176" s="76"/>
      <c r="CB1176" s="76"/>
      <c r="CC1176" s="76"/>
      <c r="CD1176" s="76"/>
      <c r="CE1176" s="62" t="s">
        <v>80</v>
      </c>
      <c r="CF1176" s="62"/>
      <c r="CG1176" s="62"/>
      <c r="CH1176" s="62"/>
      <c r="CI1176" s="62"/>
      <c r="CJ1176" s="62"/>
      <c r="CK1176" s="62"/>
      <c r="CL1176" s="62"/>
      <c r="CM1176" s="62"/>
      <c r="CN1176" s="61">
        <f>581280*1.05</f>
        <v>610344</v>
      </c>
      <c r="CO1176" s="61"/>
      <c r="CP1176" s="61"/>
      <c r="CQ1176" s="61"/>
      <c r="CR1176" s="61"/>
      <c r="CS1176" s="61"/>
      <c r="CT1176" s="61"/>
      <c r="CU1176" s="61"/>
      <c r="CV1176" s="61"/>
      <c r="CW1176" s="61"/>
      <c r="CX1176" s="61"/>
      <c r="CY1176" s="61"/>
      <c r="CZ1176" s="61"/>
      <c r="DA1176" s="61"/>
      <c r="DB1176" s="59" t="s">
        <v>641</v>
      </c>
      <c r="DC1176" s="59"/>
      <c r="DD1176" s="59"/>
      <c r="DE1176" s="59"/>
      <c r="DF1176" s="59"/>
      <c r="DG1176" s="59"/>
      <c r="DH1176" s="59"/>
      <c r="DI1176" s="59"/>
      <c r="DJ1176" s="59"/>
      <c r="DK1176" s="59"/>
      <c r="DL1176" s="59"/>
      <c r="DM1176" s="59"/>
      <c r="DN1176" s="59"/>
      <c r="DO1176" s="59" t="s">
        <v>651</v>
      </c>
      <c r="DP1176" s="59"/>
      <c r="DQ1176" s="59"/>
      <c r="DR1176" s="59"/>
      <c r="DS1176" s="59"/>
      <c r="DT1176" s="59"/>
      <c r="DU1176" s="59"/>
      <c r="DV1176" s="59"/>
      <c r="DW1176" s="59"/>
      <c r="DX1176" s="59"/>
      <c r="DY1176" s="59"/>
      <c r="DZ1176" s="62" t="s">
        <v>86</v>
      </c>
      <c r="EA1176" s="62"/>
      <c r="EB1176" s="62"/>
      <c r="EC1176" s="62"/>
      <c r="ED1176" s="62"/>
      <c r="EE1176" s="62"/>
      <c r="EF1176" s="62"/>
      <c r="EG1176" s="62"/>
      <c r="EH1176" s="62"/>
      <c r="EI1176" s="62"/>
      <c r="EJ1176" s="62"/>
      <c r="EK1176" s="62"/>
      <c r="EL1176" s="62" t="s">
        <v>84</v>
      </c>
      <c r="EM1176" s="62"/>
      <c r="EN1176" s="62"/>
      <c r="EO1176" s="62"/>
      <c r="EP1176" s="62"/>
      <c r="EQ1176" s="62"/>
      <c r="ER1176" s="62"/>
      <c r="ES1176" s="62"/>
      <c r="ET1176" s="62"/>
      <c r="EU1176" s="62"/>
      <c r="EV1176" s="62"/>
      <c r="EW1176" s="62"/>
      <c r="EX1176" s="62"/>
      <c r="EY1176" s="143"/>
      <c r="EZ1176" s="143"/>
      <c r="FA1176" s="143"/>
      <c r="FB1176" s="143"/>
      <c r="FC1176" s="143"/>
      <c r="FD1176" s="143"/>
      <c r="FE1176" s="143"/>
      <c r="FF1176" s="143"/>
      <c r="FG1176" s="143"/>
      <c r="FH1176" s="143"/>
      <c r="FI1176" s="143"/>
      <c r="FJ1176" s="143"/>
      <c r="FK1176" s="143"/>
      <c r="FL1176" s="141"/>
      <c r="FM1176" s="141"/>
      <c r="FN1176" s="141"/>
      <c r="FO1176" s="141"/>
      <c r="FP1176" s="141"/>
      <c r="FQ1176" s="141"/>
      <c r="FR1176" s="141"/>
      <c r="FS1176" s="141"/>
      <c r="FT1176" s="141"/>
      <c r="FU1176" s="141"/>
      <c r="FV1176" s="141"/>
      <c r="FW1176" s="141"/>
      <c r="FX1176" s="141"/>
      <c r="FY1176" s="141"/>
      <c r="FZ1176" s="141"/>
      <c r="GA1176" s="141"/>
      <c r="GB1176" s="141"/>
      <c r="GC1176" s="141"/>
      <c r="GD1176" s="141"/>
      <c r="GE1176" s="141"/>
      <c r="GF1176" s="141"/>
      <c r="GG1176" s="141"/>
      <c r="GH1176" s="141"/>
      <c r="GI1176" s="141"/>
      <c r="GJ1176" s="141"/>
      <c r="GK1176" s="141"/>
      <c r="GL1176" s="141"/>
      <c r="GM1176" s="140"/>
      <c r="GN1176" s="140"/>
      <c r="GO1176" s="140"/>
      <c r="GP1176" s="140"/>
      <c r="GQ1176" s="140"/>
      <c r="GR1176" s="140"/>
      <c r="GS1176" s="141"/>
      <c r="GT1176" s="141"/>
      <c r="GU1176" s="141"/>
      <c r="GV1176" s="141"/>
      <c r="GW1176" s="141"/>
      <c r="GX1176" s="141"/>
      <c r="GY1176" s="141"/>
      <c r="GZ1176" s="141"/>
      <c r="HA1176" s="141"/>
      <c r="HB1176" s="142"/>
      <c r="HC1176" s="142"/>
      <c r="HD1176" s="142"/>
      <c r="HE1176" s="142"/>
      <c r="HF1176" s="142"/>
      <c r="HG1176" s="142"/>
      <c r="HH1176" s="142"/>
      <c r="HI1176" s="142"/>
      <c r="HJ1176" s="142"/>
      <c r="HK1176" s="142"/>
      <c r="HL1176" s="142"/>
      <c r="HM1176" s="143"/>
      <c r="HN1176" s="143"/>
      <c r="HO1176" s="143"/>
      <c r="HP1176" s="143"/>
      <c r="HQ1176" s="143"/>
      <c r="HR1176" s="143"/>
      <c r="HS1176" s="141"/>
      <c r="HT1176" s="141"/>
      <c r="HU1176" s="141"/>
      <c r="HV1176" s="141"/>
      <c r="HW1176" s="141"/>
      <c r="HX1176" s="141"/>
      <c r="HY1176" s="141"/>
      <c r="HZ1176" s="141"/>
      <c r="IA1176" s="141"/>
      <c r="IB1176" s="144"/>
      <c r="IC1176" s="144"/>
      <c r="ID1176" s="144"/>
      <c r="IE1176" s="144"/>
      <c r="IF1176" s="144"/>
      <c r="IG1176" s="144"/>
      <c r="IH1176" s="144"/>
      <c r="II1176" s="144"/>
      <c r="IJ1176" s="144"/>
      <c r="IK1176" s="144"/>
      <c r="IL1176" s="144"/>
      <c r="IM1176" s="144"/>
      <c r="IN1176" s="144"/>
      <c r="IO1176" s="144"/>
      <c r="IP1176" s="138"/>
      <c r="IQ1176" s="138"/>
      <c r="IR1176" s="138"/>
      <c r="IS1176" s="138"/>
      <c r="IT1176" s="138"/>
      <c r="IU1176" s="138"/>
      <c r="IV1176" s="138"/>
      <c r="IW1176" s="138"/>
      <c r="IX1176" s="138"/>
      <c r="IY1176" s="138"/>
      <c r="IZ1176" s="138"/>
      <c r="JA1176" s="138"/>
      <c r="JB1176" s="138"/>
      <c r="JC1176" s="138"/>
      <c r="JD1176" s="138"/>
      <c r="JE1176" s="138"/>
      <c r="JF1176" s="138"/>
      <c r="JG1176" s="138"/>
      <c r="JH1176" s="138"/>
      <c r="JI1176" s="138"/>
      <c r="JJ1176" s="138"/>
      <c r="JK1176" s="138"/>
      <c r="JL1176" s="138"/>
      <c r="JM1176" s="138"/>
      <c r="JN1176" s="139"/>
      <c r="JO1176" s="139"/>
      <c r="JP1176" s="139"/>
      <c r="JQ1176" s="139"/>
      <c r="JR1176" s="139"/>
      <c r="JS1176" s="139"/>
      <c r="JT1176" s="139"/>
      <c r="JU1176" s="139"/>
      <c r="JV1176" s="139"/>
      <c r="JW1176" s="139"/>
      <c r="JX1176" s="139"/>
      <c r="JY1176" s="139"/>
      <c r="JZ1176" s="139"/>
      <c r="KA1176" s="139"/>
      <c r="KB1176" s="139"/>
      <c r="KC1176" s="139"/>
      <c r="KD1176" s="139"/>
      <c r="KE1176" s="139"/>
      <c r="KF1176" s="139"/>
      <c r="KG1176" s="139"/>
      <c r="KH1176" s="139"/>
      <c r="KI1176" s="139"/>
      <c r="KJ1176" s="139"/>
      <c r="KK1176" s="139"/>
      <c r="KL1176" s="139"/>
      <c r="KM1176" s="139"/>
      <c r="KN1176" s="139"/>
      <c r="KO1176" s="139"/>
      <c r="KP1176" s="139"/>
      <c r="KQ1176" s="22"/>
      <c r="KR1176" s="23"/>
      <c r="KS1176" s="19"/>
      <c r="KT1176" s="19"/>
      <c r="KU1176" s="19"/>
      <c r="KV1176" s="19"/>
      <c r="KW1176" s="19"/>
      <c r="KX1176" s="19"/>
      <c r="KY1176" s="19"/>
      <c r="KZ1176" s="19"/>
      <c r="LA1176" s="19"/>
      <c r="LB1176" s="19"/>
      <c r="LC1176" s="19"/>
      <c r="LD1176" s="19"/>
      <c r="LE1176" s="19"/>
      <c r="LF1176" s="19"/>
      <c r="LG1176" s="19"/>
      <c r="LH1176" s="19"/>
      <c r="LI1176" s="19"/>
      <c r="LJ1176" s="19"/>
      <c r="LK1176" s="19"/>
      <c r="LL1176" s="19"/>
      <c r="LM1176" s="19"/>
      <c r="LN1176" s="19"/>
      <c r="LO1176" s="19"/>
      <c r="LP1176" s="19"/>
      <c r="LQ1176" s="19"/>
      <c r="LR1176" s="19"/>
      <c r="LS1176" s="19"/>
      <c r="LT1176" s="19"/>
      <c r="LU1176" s="19"/>
      <c r="LV1176" s="19"/>
      <c r="LW1176" s="19"/>
      <c r="LX1176" s="19"/>
      <c r="LY1176" s="19"/>
      <c r="LZ1176" s="19"/>
      <c r="MA1176" s="19"/>
      <c r="MB1176" s="19"/>
      <c r="MC1176" s="19"/>
      <c r="MD1176" s="19"/>
      <c r="ME1176" s="19"/>
      <c r="MF1176" s="19"/>
      <c r="MG1176" s="19"/>
      <c r="MH1176" s="19"/>
      <c r="MI1176" s="19"/>
      <c r="MJ1176" s="19"/>
      <c r="MK1176" s="19"/>
      <c r="ML1176" s="19"/>
      <c r="MM1176" s="19"/>
      <c r="MN1176" s="19"/>
      <c r="MO1176" s="19"/>
      <c r="MP1176" s="19"/>
      <c r="MQ1176" s="19"/>
      <c r="MR1176" s="19"/>
      <c r="MS1176" s="19"/>
      <c r="MT1176" s="19"/>
      <c r="MU1176" s="19"/>
      <c r="MV1176" s="19"/>
      <c r="MW1176" s="19"/>
      <c r="MX1176" s="19"/>
      <c r="MY1176" s="19"/>
      <c r="MZ1176" s="19"/>
      <c r="NA1176" s="19"/>
      <c r="NB1176" s="19"/>
      <c r="NC1176" s="19"/>
      <c r="ND1176" s="19"/>
      <c r="NE1176" s="19"/>
      <c r="NF1176" s="19"/>
      <c r="NG1176" s="19"/>
      <c r="NH1176" s="19"/>
      <c r="NI1176" s="19"/>
      <c r="NJ1176" s="19"/>
      <c r="NK1176" s="19"/>
      <c r="NL1176" s="19"/>
      <c r="NM1176" s="19"/>
      <c r="NN1176" s="19"/>
      <c r="NO1176" s="19"/>
      <c r="NP1176" s="19"/>
      <c r="NQ1176" s="19"/>
      <c r="NR1176" s="19"/>
      <c r="NS1176" s="19"/>
      <c r="NT1176" s="19"/>
      <c r="NU1176" s="19"/>
      <c r="NV1176" s="19"/>
      <c r="NW1176" s="19"/>
      <c r="NX1176" s="19"/>
      <c r="NY1176" s="19"/>
      <c r="NZ1176" s="19"/>
      <c r="OA1176" s="19"/>
      <c r="OB1176" s="19"/>
      <c r="OC1176" s="19"/>
      <c r="OD1176" s="19"/>
      <c r="OE1176" s="19"/>
      <c r="OF1176" s="19"/>
      <c r="OG1176" s="19"/>
      <c r="OH1176" s="19"/>
      <c r="OI1176" s="19"/>
      <c r="OJ1176" s="19"/>
      <c r="OK1176" s="19"/>
      <c r="OL1176" s="19"/>
      <c r="OM1176" s="19"/>
      <c r="ON1176" s="19"/>
      <c r="OO1176" s="19"/>
      <c r="OP1176" s="19"/>
      <c r="OQ1176" s="19"/>
      <c r="OR1176" s="19"/>
      <c r="OS1176" s="19"/>
      <c r="OT1176" s="19"/>
      <c r="OU1176" s="19"/>
      <c r="OV1176" s="19"/>
      <c r="OW1176" s="19"/>
      <c r="OX1176" s="19"/>
      <c r="OY1176" s="19"/>
      <c r="OZ1176" s="19"/>
      <c r="PA1176" s="19"/>
      <c r="PB1176" s="19"/>
      <c r="PC1176" s="19"/>
      <c r="PD1176" s="19"/>
      <c r="PE1176" s="19"/>
      <c r="PF1176" s="19"/>
      <c r="PG1176" s="19"/>
      <c r="PH1176" s="19"/>
      <c r="PI1176" s="19"/>
      <c r="PJ1176" s="19"/>
      <c r="PK1176" s="19"/>
      <c r="PL1176" s="19"/>
      <c r="PM1176" s="19"/>
      <c r="PN1176" s="19"/>
      <c r="PO1176" s="19"/>
      <c r="PP1176" s="19"/>
      <c r="PQ1176" s="19"/>
      <c r="PR1176" s="19"/>
      <c r="PS1176" s="19"/>
      <c r="PT1176" s="19"/>
      <c r="PU1176" s="19"/>
      <c r="PV1176" s="19"/>
      <c r="PW1176" s="19"/>
      <c r="PX1176" s="19"/>
      <c r="PY1176" s="19"/>
      <c r="PZ1176" s="19"/>
      <c r="QA1176" s="19"/>
      <c r="QB1176" s="19"/>
      <c r="QC1176" s="19"/>
      <c r="QD1176" s="19"/>
      <c r="QE1176" s="19"/>
      <c r="QF1176" s="19"/>
      <c r="QG1176" s="19"/>
      <c r="QH1176" s="19"/>
      <c r="QI1176" s="19"/>
      <c r="QJ1176" s="19"/>
      <c r="QK1176" s="19"/>
      <c r="QL1176" s="19"/>
      <c r="QM1176" s="19"/>
      <c r="QN1176" s="19"/>
      <c r="QO1176" s="19"/>
      <c r="QP1176" s="19"/>
      <c r="QQ1176" s="19"/>
      <c r="QR1176" s="19"/>
      <c r="QS1176" s="19"/>
      <c r="QT1176" s="19"/>
      <c r="QU1176" s="19"/>
      <c r="QV1176" s="19"/>
      <c r="QW1176" s="19"/>
      <c r="QX1176" s="19"/>
      <c r="QY1176" s="19"/>
      <c r="QZ1176" s="19"/>
      <c r="RA1176" s="19"/>
      <c r="RB1176" s="19"/>
      <c r="RC1176" s="19"/>
      <c r="RD1176" s="19"/>
      <c r="RE1176" s="19"/>
      <c r="RF1176" s="19"/>
      <c r="RG1176" s="19"/>
      <c r="RH1176" s="19"/>
      <c r="RI1176" s="19"/>
      <c r="RJ1176" s="19"/>
      <c r="RK1176" s="19"/>
      <c r="RL1176" s="19"/>
      <c r="RM1176" s="19"/>
      <c r="RN1176" s="19"/>
      <c r="RO1176" s="19"/>
      <c r="RP1176" s="19"/>
      <c r="RQ1176" s="19"/>
      <c r="RR1176" s="19"/>
      <c r="RS1176" s="19"/>
      <c r="RT1176" s="19"/>
      <c r="RU1176" s="19"/>
      <c r="RV1176" s="19"/>
      <c r="RW1176" s="19"/>
      <c r="RX1176" s="19"/>
      <c r="RY1176" s="19"/>
      <c r="RZ1176" s="19"/>
      <c r="SA1176" s="19"/>
      <c r="SB1176" s="19"/>
      <c r="SC1176" s="19"/>
      <c r="SD1176" s="19"/>
      <c r="SE1176" s="19"/>
      <c r="SF1176" s="19"/>
      <c r="SG1176" s="19"/>
      <c r="SH1176" s="19"/>
      <c r="SI1176" s="19"/>
      <c r="SJ1176" s="19"/>
      <c r="SK1176" s="19"/>
      <c r="SL1176" s="19"/>
      <c r="SM1176" s="19"/>
      <c r="SN1176" s="19"/>
      <c r="SO1176" s="19"/>
      <c r="SP1176" s="19"/>
      <c r="SQ1176" s="19"/>
      <c r="SR1176" s="19"/>
      <c r="SS1176" s="19"/>
      <c r="ST1176" s="19"/>
      <c r="SU1176" s="19"/>
      <c r="SV1176" s="19"/>
      <c r="SW1176" s="19"/>
      <c r="SX1176" s="19"/>
      <c r="SY1176" s="19"/>
      <c r="SZ1176" s="19"/>
      <c r="TA1176" s="19"/>
      <c r="TB1176" s="19"/>
      <c r="TC1176" s="19"/>
      <c r="TD1176" s="19"/>
      <c r="TE1176" s="19"/>
      <c r="TF1176" s="19"/>
      <c r="TG1176" s="19"/>
      <c r="TH1176" s="19"/>
      <c r="TI1176" s="19"/>
      <c r="TJ1176" s="19"/>
      <c r="TK1176" s="19"/>
      <c r="TL1176" s="19"/>
      <c r="TM1176" s="19"/>
      <c r="TN1176" s="19"/>
      <c r="TO1176" s="19"/>
      <c r="TP1176" s="19"/>
      <c r="TQ1176" s="19"/>
      <c r="TR1176" s="19"/>
      <c r="TS1176" s="19"/>
      <c r="TT1176" s="19"/>
      <c r="TU1176" s="19"/>
      <c r="TV1176" s="19"/>
      <c r="TW1176" s="19"/>
      <c r="TX1176" s="19"/>
      <c r="TY1176" s="19"/>
      <c r="TZ1176" s="19"/>
      <c r="UA1176" s="19"/>
      <c r="UB1176" s="19"/>
      <c r="UC1176" s="19"/>
      <c r="UD1176" s="19"/>
      <c r="UE1176" s="19"/>
      <c r="UF1176" s="19"/>
      <c r="UG1176" s="19"/>
      <c r="UH1176" s="19"/>
      <c r="UI1176" s="19"/>
      <c r="UJ1176" s="19"/>
      <c r="UK1176" s="19"/>
      <c r="UL1176" s="19"/>
      <c r="UM1176" s="19"/>
      <c r="UN1176" s="19"/>
      <c r="UO1176" s="19"/>
      <c r="UP1176" s="19"/>
      <c r="UQ1176" s="19"/>
      <c r="UR1176" s="19"/>
      <c r="US1176" s="19"/>
      <c r="UT1176" s="19"/>
      <c r="UU1176" s="19"/>
      <c r="UV1176" s="19"/>
      <c r="UW1176" s="19"/>
      <c r="UX1176" s="19"/>
      <c r="UY1176" s="19"/>
      <c r="UZ1176" s="19"/>
      <c r="VA1176" s="19"/>
      <c r="VB1176" s="19"/>
      <c r="VC1176" s="19"/>
      <c r="VD1176" s="19"/>
      <c r="VE1176" s="19"/>
      <c r="VF1176" s="19"/>
      <c r="VG1176" s="19"/>
      <c r="VH1176" s="19"/>
      <c r="VI1176" s="19"/>
      <c r="VJ1176" s="19"/>
      <c r="VK1176" s="19"/>
      <c r="VL1176" s="19"/>
      <c r="VM1176" s="19"/>
      <c r="VN1176" s="19"/>
      <c r="VO1176" s="19"/>
      <c r="VP1176" s="19"/>
      <c r="VQ1176" s="19"/>
      <c r="VR1176" s="19"/>
      <c r="VS1176" s="19"/>
      <c r="VT1176" s="19"/>
      <c r="VU1176" s="19"/>
      <c r="VV1176" s="19"/>
      <c r="VW1176" s="19"/>
      <c r="VX1176" s="19"/>
      <c r="VY1176" s="19"/>
      <c r="VZ1176" s="19"/>
      <c r="WA1176" s="19"/>
      <c r="WB1176" s="19"/>
      <c r="WC1176" s="19"/>
      <c r="WD1176" s="19"/>
      <c r="WE1176" s="19"/>
      <c r="WF1176" s="19"/>
      <c r="WG1176" s="19"/>
      <c r="WH1176" s="19"/>
      <c r="WI1176" s="19"/>
      <c r="WJ1176" s="19"/>
      <c r="WK1176" s="19"/>
      <c r="WL1176" s="19"/>
      <c r="WM1176" s="19"/>
      <c r="WN1176" s="19"/>
      <c r="WO1176" s="19"/>
      <c r="WP1176" s="19"/>
      <c r="WQ1176" s="19"/>
      <c r="WR1176" s="19"/>
      <c r="WS1176" s="19"/>
      <c r="WT1176" s="19"/>
      <c r="WU1176" s="19"/>
      <c r="WV1176" s="19"/>
    </row>
    <row r="1177" spans="1:620" s="20" customFormat="1" ht="42" customHeight="1" x14ac:dyDescent="0.2">
      <c r="A1177" s="43" t="s">
        <v>1517</v>
      </c>
      <c r="B1177" s="44"/>
      <c r="C1177" s="44"/>
      <c r="D1177" s="44"/>
      <c r="E1177" s="45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60" t="s">
        <v>344</v>
      </c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 t="s">
        <v>77</v>
      </c>
      <c r="AK1177" s="60"/>
      <c r="AL1177" s="60"/>
      <c r="AM1177" s="60"/>
      <c r="AN1177" s="60"/>
      <c r="AO1177" s="60"/>
      <c r="AP1177" s="60"/>
      <c r="AQ1177" s="60"/>
      <c r="AR1177" s="60"/>
      <c r="AS1177" s="60"/>
      <c r="AT1177" s="60"/>
      <c r="AU1177" s="60"/>
      <c r="AV1177" s="60"/>
      <c r="AW1177" s="60"/>
      <c r="AX1177" s="60"/>
      <c r="AY1177" s="84" t="s">
        <v>94</v>
      </c>
      <c r="AZ1177" s="84"/>
      <c r="BA1177" s="84"/>
      <c r="BB1177" s="84"/>
      <c r="BC1177" s="84"/>
      <c r="BD1177" s="84"/>
      <c r="BE1177" s="62" t="s">
        <v>95</v>
      </c>
      <c r="BF1177" s="62"/>
      <c r="BG1177" s="62"/>
      <c r="BH1177" s="62"/>
      <c r="BI1177" s="62"/>
      <c r="BJ1177" s="62"/>
      <c r="BK1177" s="62"/>
      <c r="BL1177" s="62"/>
      <c r="BM1177" s="62"/>
      <c r="BN1177" s="62">
        <v>24</v>
      </c>
      <c r="BO1177" s="62"/>
      <c r="BP1177" s="62"/>
      <c r="BQ1177" s="62"/>
      <c r="BR1177" s="62"/>
      <c r="BS1177" s="62"/>
      <c r="BT1177" s="62"/>
      <c r="BU1177" s="62"/>
      <c r="BV1177" s="62"/>
      <c r="BW1177" s="62"/>
      <c r="BX1177" s="62"/>
      <c r="BY1177" s="80">
        <v>71701000</v>
      </c>
      <c r="BZ1177" s="76"/>
      <c r="CA1177" s="76"/>
      <c r="CB1177" s="76"/>
      <c r="CC1177" s="76"/>
      <c r="CD1177" s="76"/>
      <c r="CE1177" s="62" t="s">
        <v>80</v>
      </c>
      <c r="CF1177" s="62"/>
      <c r="CG1177" s="62"/>
      <c r="CH1177" s="62"/>
      <c r="CI1177" s="62"/>
      <c r="CJ1177" s="62"/>
      <c r="CK1177" s="62"/>
      <c r="CL1177" s="62"/>
      <c r="CM1177" s="62"/>
      <c r="CN1177" s="61">
        <f>1593621.216*1.05</f>
        <v>1673302.2768000001</v>
      </c>
      <c r="CO1177" s="61"/>
      <c r="CP1177" s="61"/>
      <c r="CQ1177" s="61"/>
      <c r="CR1177" s="61"/>
      <c r="CS1177" s="61"/>
      <c r="CT1177" s="61"/>
      <c r="CU1177" s="61"/>
      <c r="CV1177" s="61"/>
      <c r="CW1177" s="61"/>
      <c r="CX1177" s="61"/>
      <c r="CY1177" s="61"/>
      <c r="CZ1177" s="61"/>
      <c r="DA1177" s="61"/>
      <c r="DB1177" s="59" t="s">
        <v>641</v>
      </c>
      <c r="DC1177" s="59"/>
      <c r="DD1177" s="59"/>
      <c r="DE1177" s="59"/>
      <c r="DF1177" s="59"/>
      <c r="DG1177" s="59"/>
      <c r="DH1177" s="59"/>
      <c r="DI1177" s="59"/>
      <c r="DJ1177" s="59"/>
      <c r="DK1177" s="59"/>
      <c r="DL1177" s="59"/>
      <c r="DM1177" s="59"/>
      <c r="DN1177" s="59"/>
      <c r="DO1177" s="59" t="s">
        <v>651</v>
      </c>
      <c r="DP1177" s="59"/>
      <c r="DQ1177" s="59"/>
      <c r="DR1177" s="59"/>
      <c r="DS1177" s="59"/>
      <c r="DT1177" s="59"/>
      <c r="DU1177" s="59"/>
      <c r="DV1177" s="59"/>
      <c r="DW1177" s="59"/>
      <c r="DX1177" s="59"/>
      <c r="DY1177" s="59"/>
      <c r="DZ1177" s="62" t="s">
        <v>102</v>
      </c>
      <c r="EA1177" s="62"/>
      <c r="EB1177" s="62"/>
      <c r="EC1177" s="62"/>
      <c r="ED1177" s="62"/>
      <c r="EE1177" s="62"/>
      <c r="EF1177" s="62"/>
      <c r="EG1177" s="62"/>
      <c r="EH1177" s="62"/>
      <c r="EI1177" s="62"/>
      <c r="EJ1177" s="62"/>
      <c r="EK1177" s="62"/>
      <c r="EL1177" s="62" t="s">
        <v>103</v>
      </c>
      <c r="EM1177" s="62"/>
      <c r="EN1177" s="62"/>
      <c r="EO1177" s="62"/>
      <c r="EP1177" s="62"/>
      <c r="EQ1177" s="62"/>
      <c r="ER1177" s="62"/>
      <c r="ES1177" s="62"/>
      <c r="ET1177" s="62"/>
      <c r="EU1177" s="62"/>
      <c r="EV1177" s="62"/>
      <c r="EW1177" s="62"/>
      <c r="EX1177" s="62"/>
      <c r="EY1177" s="143"/>
      <c r="EZ1177" s="143"/>
      <c r="FA1177" s="143"/>
      <c r="FB1177" s="143"/>
      <c r="FC1177" s="143"/>
      <c r="FD1177" s="143"/>
      <c r="FE1177" s="143"/>
      <c r="FF1177" s="143"/>
      <c r="FG1177" s="143"/>
      <c r="FH1177" s="143"/>
      <c r="FI1177" s="143"/>
      <c r="FJ1177" s="143"/>
      <c r="FK1177" s="143"/>
      <c r="FL1177" s="141"/>
      <c r="FM1177" s="141"/>
      <c r="FN1177" s="141"/>
      <c r="FO1177" s="141"/>
      <c r="FP1177" s="141"/>
      <c r="FQ1177" s="141"/>
      <c r="FR1177" s="141"/>
      <c r="FS1177" s="141"/>
      <c r="FT1177" s="141"/>
      <c r="FU1177" s="141"/>
      <c r="FV1177" s="141"/>
      <c r="FW1177" s="141"/>
      <c r="FX1177" s="141"/>
      <c r="FY1177" s="141"/>
      <c r="FZ1177" s="141"/>
      <c r="GA1177" s="141"/>
      <c r="GB1177" s="141"/>
      <c r="GC1177" s="141"/>
      <c r="GD1177" s="141"/>
      <c r="GE1177" s="141"/>
      <c r="GF1177" s="141"/>
      <c r="GG1177" s="141"/>
      <c r="GH1177" s="141"/>
      <c r="GI1177" s="141"/>
      <c r="GJ1177" s="141"/>
      <c r="GK1177" s="141"/>
      <c r="GL1177" s="141"/>
      <c r="GM1177" s="140"/>
      <c r="GN1177" s="140"/>
      <c r="GO1177" s="140"/>
      <c r="GP1177" s="140"/>
      <c r="GQ1177" s="140"/>
      <c r="GR1177" s="140"/>
      <c r="GS1177" s="141"/>
      <c r="GT1177" s="141"/>
      <c r="GU1177" s="141"/>
      <c r="GV1177" s="141"/>
      <c r="GW1177" s="141"/>
      <c r="GX1177" s="141"/>
      <c r="GY1177" s="141"/>
      <c r="GZ1177" s="141"/>
      <c r="HA1177" s="141"/>
      <c r="HB1177" s="142"/>
      <c r="HC1177" s="142"/>
      <c r="HD1177" s="142"/>
      <c r="HE1177" s="142"/>
      <c r="HF1177" s="142"/>
      <c r="HG1177" s="142"/>
      <c r="HH1177" s="142"/>
      <c r="HI1177" s="142"/>
      <c r="HJ1177" s="142"/>
      <c r="HK1177" s="142"/>
      <c r="HL1177" s="142"/>
      <c r="HM1177" s="143"/>
      <c r="HN1177" s="143"/>
      <c r="HO1177" s="143"/>
      <c r="HP1177" s="143"/>
      <c r="HQ1177" s="143"/>
      <c r="HR1177" s="143"/>
      <c r="HS1177" s="141"/>
      <c r="HT1177" s="141"/>
      <c r="HU1177" s="141"/>
      <c r="HV1177" s="141"/>
      <c r="HW1177" s="141"/>
      <c r="HX1177" s="141"/>
      <c r="HY1177" s="141"/>
      <c r="HZ1177" s="141"/>
      <c r="IA1177" s="141"/>
      <c r="IB1177" s="144"/>
      <c r="IC1177" s="144"/>
      <c r="ID1177" s="144"/>
      <c r="IE1177" s="144"/>
      <c r="IF1177" s="144"/>
      <c r="IG1177" s="144"/>
      <c r="IH1177" s="144"/>
      <c r="II1177" s="144"/>
      <c r="IJ1177" s="144"/>
      <c r="IK1177" s="144"/>
      <c r="IL1177" s="144"/>
      <c r="IM1177" s="144"/>
      <c r="IN1177" s="144"/>
      <c r="IO1177" s="144"/>
      <c r="IP1177" s="138"/>
      <c r="IQ1177" s="138"/>
      <c r="IR1177" s="138"/>
      <c r="IS1177" s="138"/>
      <c r="IT1177" s="138"/>
      <c r="IU1177" s="138"/>
      <c r="IV1177" s="138"/>
      <c r="IW1177" s="138"/>
      <c r="IX1177" s="138"/>
      <c r="IY1177" s="138"/>
      <c r="IZ1177" s="138"/>
      <c r="JA1177" s="138"/>
      <c r="JB1177" s="138"/>
      <c r="JC1177" s="138"/>
      <c r="JD1177" s="138"/>
      <c r="JE1177" s="138"/>
      <c r="JF1177" s="138"/>
      <c r="JG1177" s="138"/>
      <c r="JH1177" s="138"/>
      <c r="JI1177" s="138"/>
      <c r="JJ1177" s="138"/>
      <c r="JK1177" s="138"/>
      <c r="JL1177" s="138"/>
      <c r="JM1177" s="138"/>
      <c r="JN1177" s="139"/>
      <c r="JO1177" s="139"/>
      <c r="JP1177" s="139"/>
      <c r="JQ1177" s="139"/>
      <c r="JR1177" s="139"/>
      <c r="JS1177" s="139"/>
      <c r="JT1177" s="139"/>
      <c r="JU1177" s="139"/>
      <c r="JV1177" s="139"/>
      <c r="JW1177" s="139"/>
      <c r="JX1177" s="139"/>
      <c r="JY1177" s="139"/>
      <c r="JZ1177" s="139"/>
      <c r="KA1177" s="139"/>
      <c r="KB1177" s="139"/>
      <c r="KC1177" s="139"/>
      <c r="KD1177" s="139"/>
      <c r="KE1177" s="139"/>
      <c r="KF1177" s="139"/>
      <c r="KG1177" s="139"/>
      <c r="KH1177" s="139"/>
      <c r="KI1177" s="139"/>
      <c r="KJ1177" s="139"/>
      <c r="KK1177" s="139"/>
      <c r="KL1177" s="139"/>
      <c r="KM1177" s="139"/>
      <c r="KN1177" s="139"/>
      <c r="KO1177" s="139"/>
      <c r="KP1177" s="139"/>
      <c r="KQ1177" s="22"/>
      <c r="KR1177" s="23"/>
      <c r="KS1177" s="19"/>
      <c r="KT1177" s="19"/>
      <c r="KU1177" s="19"/>
      <c r="KV1177" s="19"/>
      <c r="KW1177" s="19"/>
      <c r="KX1177" s="19"/>
      <c r="KY1177" s="19"/>
      <c r="KZ1177" s="19"/>
      <c r="LA1177" s="19"/>
      <c r="LB1177" s="19"/>
      <c r="LC1177" s="19"/>
      <c r="LD1177" s="19"/>
      <c r="LE1177" s="19"/>
      <c r="LF1177" s="19"/>
      <c r="LG1177" s="19"/>
      <c r="LH1177" s="19"/>
      <c r="LI1177" s="19"/>
      <c r="LJ1177" s="19"/>
      <c r="LK1177" s="19"/>
      <c r="LL1177" s="19"/>
      <c r="LM1177" s="19"/>
      <c r="LN1177" s="19"/>
      <c r="LO1177" s="19"/>
      <c r="LP1177" s="19"/>
      <c r="LQ1177" s="19"/>
      <c r="LR1177" s="19"/>
      <c r="LS1177" s="19"/>
      <c r="LT1177" s="19"/>
      <c r="LU1177" s="19"/>
      <c r="LV1177" s="19"/>
      <c r="LW1177" s="19"/>
      <c r="LX1177" s="19"/>
      <c r="LY1177" s="19"/>
      <c r="LZ1177" s="19"/>
      <c r="MA1177" s="19"/>
      <c r="MB1177" s="19"/>
      <c r="MC1177" s="19"/>
      <c r="MD1177" s="19"/>
      <c r="ME1177" s="19"/>
      <c r="MF1177" s="19"/>
      <c r="MG1177" s="19"/>
      <c r="MH1177" s="19"/>
      <c r="MI1177" s="19"/>
      <c r="MJ1177" s="19"/>
      <c r="MK1177" s="19"/>
      <c r="ML1177" s="19"/>
      <c r="MM1177" s="19"/>
      <c r="MN1177" s="19"/>
      <c r="MO1177" s="19"/>
      <c r="MP1177" s="19"/>
      <c r="MQ1177" s="19"/>
      <c r="MR1177" s="19"/>
      <c r="MS1177" s="19"/>
      <c r="MT1177" s="19"/>
      <c r="MU1177" s="19"/>
      <c r="MV1177" s="19"/>
      <c r="MW1177" s="19"/>
      <c r="MX1177" s="19"/>
      <c r="MY1177" s="19"/>
      <c r="MZ1177" s="19"/>
      <c r="NA1177" s="19"/>
      <c r="NB1177" s="19"/>
      <c r="NC1177" s="19"/>
      <c r="ND1177" s="19"/>
      <c r="NE1177" s="19"/>
      <c r="NF1177" s="19"/>
      <c r="NG1177" s="19"/>
      <c r="NH1177" s="19"/>
      <c r="NI1177" s="19"/>
      <c r="NJ1177" s="19"/>
      <c r="NK1177" s="19"/>
      <c r="NL1177" s="19"/>
      <c r="NM1177" s="19"/>
      <c r="NN1177" s="19"/>
      <c r="NO1177" s="19"/>
      <c r="NP1177" s="19"/>
      <c r="NQ1177" s="19"/>
      <c r="NR1177" s="19"/>
      <c r="NS1177" s="19"/>
      <c r="NT1177" s="19"/>
      <c r="NU1177" s="19"/>
      <c r="NV1177" s="19"/>
      <c r="NW1177" s="19"/>
      <c r="NX1177" s="19"/>
      <c r="NY1177" s="19"/>
      <c r="NZ1177" s="19"/>
      <c r="OA1177" s="19"/>
      <c r="OB1177" s="19"/>
      <c r="OC1177" s="19"/>
      <c r="OD1177" s="19"/>
      <c r="OE1177" s="19"/>
      <c r="OF1177" s="19"/>
      <c r="OG1177" s="19"/>
      <c r="OH1177" s="19"/>
      <c r="OI1177" s="19"/>
      <c r="OJ1177" s="19"/>
      <c r="OK1177" s="19"/>
      <c r="OL1177" s="19"/>
      <c r="OM1177" s="19"/>
      <c r="ON1177" s="19"/>
      <c r="OO1177" s="19"/>
      <c r="OP1177" s="19"/>
      <c r="OQ1177" s="19"/>
      <c r="OR1177" s="19"/>
      <c r="OS1177" s="19"/>
      <c r="OT1177" s="19"/>
      <c r="OU1177" s="19"/>
      <c r="OV1177" s="19"/>
      <c r="OW1177" s="19"/>
      <c r="OX1177" s="19"/>
      <c r="OY1177" s="19"/>
      <c r="OZ1177" s="19"/>
      <c r="PA1177" s="19"/>
      <c r="PB1177" s="19"/>
      <c r="PC1177" s="19"/>
      <c r="PD1177" s="19"/>
      <c r="PE1177" s="19"/>
      <c r="PF1177" s="19"/>
      <c r="PG1177" s="19"/>
      <c r="PH1177" s="19"/>
      <c r="PI1177" s="19"/>
      <c r="PJ1177" s="19"/>
      <c r="PK1177" s="19"/>
      <c r="PL1177" s="19"/>
      <c r="PM1177" s="19"/>
      <c r="PN1177" s="19"/>
      <c r="PO1177" s="19"/>
      <c r="PP1177" s="19"/>
      <c r="PQ1177" s="19"/>
      <c r="PR1177" s="19"/>
      <c r="PS1177" s="19"/>
      <c r="PT1177" s="19"/>
      <c r="PU1177" s="19"/>
      <c r="PV1177" s="19"/>
      <c r="PW1177" s="19"/>
      <c r="PX1177" s="19"/>
      <c r="PY1177" s="19"/>
      <c r="PZ1177" s="19"/>
      <c r="QA1177" s="19"/>
      <c r="QB1177" s="19"/>
      <c r="QC1177" s="19"/>
      <c r="QD1177" s="19"/>
      <c r="QE1177" s="19"/>
      <c r="QF1177" s="19"/>
      <c r="QG1177" s="19"/>
      <c r="QH1177" s="19"/>
      <c r="QI1177" s="19"/>
      <c r="QJ1177" s="19"/>
      <c r="QK1177" s="19"/>
      <c r="QL1177" s="19"/>
      <c r="QM1177" s="19"/>
      <c r="QN1177" s="19"/>
      <c r="QO1177" s="19"/>
      <c r="QP1177" s="19"/>
      <c r="QQ1177" s="19"/>
      <c r="QR1177" s="19"/>
      <c r="QS1177" s="19"/>
      <c r="QT1177" s="19"/>
      <c r="QU1177" s="19"/>
      <c r="QV1177" s="19"/>
      <c r="QW1177" s="19"/>
      <c r="QX1177" s="19"/>
      <c r="QY1177" s="19"/>
      <c r="QZ1177" s="19"/>
      <c r="RA1177" s="19"/>
      <c r="RB1177" s="19"/>
      <c r="RC1177" s="19"/>
      <c r="RD1177" s="19"/>
      <c r="RE1177" s="19"/>
      <c r="RF1177" s="19"/>
      <c r="RG1177" s="19"/>
      <c r="RH1177" s="19"/>
      <c r="RI1177" s="19"/>
      <c r="RJ1177" s="19"/>
      <c r="RK1177" s="19"/>
      <c r="RL1177" s="19"/>
      <c r="RM1177" s="19"/>
      <c r="RN1177" s="19"/>
      <c r="RO1177" s="19"/>
      <c r="RP1177" s="19"/>
      <c r="RQ1177" s="19"/>
      <c r="RR1177" s="19"/>
      <c r="RS1177" s="19"/>
      <c r="RT1177" s="19"/>
      <c r="RU1177" s="19"/>
      <c r="RV1177" s="19"/>
      <c r="RW1177" s="19"/>
      <c r="RX1177" s="19"/>
      <c r="RY1177" s="19"/>
      <c r="RZ1177" s="19"/>
      <c r="SA1177" s="19"/>
      <c r="SB1177" s="19"/>
      <c r="SC1177" s="19"/>
      <c r="SD1177" s="19"/>
      <c r="SE1177" s="19"/>
      <c r="SF1177" s="19"/>
      <c r="SG1177" s="19"/>
      <c r="SH1177" s="19"/>
      <c r="SI1177" s="19"/>
      <c r="SJ1177" s="19"/>
      <c r="SK1177" s="19"/>
      <c r="SL1177" s="19"/>
      <c r="SM1177" s="19"/>
      <c r="SN1177" s="19"/>
      <c r="SO1177" s="19"/>
      <c r="SP1177" s="19"/>
      <c r="SQ1177" s="19"/>
      <c r="SR1177" s="19"/>
      <c r="SS1177" s="19"/>
      <c r="ST1177" s="19"/>
      <c r="SU1177" s="19"/>
      <c r="SV1177" s="19"/>
      <c r="SW1177" s="19"/>
      <c r="SX1177" s="19"/>
      <c r="SY1177" s="19"/>
      <c r="SZ1177" s="19"/>
      <c r="TA1177" s="19"/>
      <c r="TB1177" s="19"/>
      <c r="TC1177" s="19"/>
      <c r="TD1177" s="19"/>
      <c r="TE1177" s="19"/>
      <c r="TF1177" s="19"/>
      <c r="TG1177" s="19"/>
      <c r="TH1177" s="19"/>
      <c r="TI1177" s="19"/>
      <c r="TJ1177" s="19"/>
      <c r="TK1177" s="19"/>
      <c r="TL1177" s="19"/>
      <c r="TM1177" s="19"/>
      <c r="TN1177" s="19"/>
      <c r="TO1177" s="19"/>
      <c r="TP1177" s="19"/>
      <c r="TQ1177" s="19"/>
      <c r="TR1177" s="19"/>
      <c r="TS1177" s="19"/>
      <c r="TT1177" s="19"/>
      <c r="TU1177" s="19"/>
      <c r="TV1177" s="19"/>
      <c r="TW1177" s="19"/>
      <c r="TX1177" s="19"/>
      <c r="TY1177" s="19"/>
      <c r="TZ1177" s="19"/>
      <c r="UA1177" s="19"/>
      <c r="UB1177" s="19"/>
      <c r="UC1177" s="19"/>
      <c r="UD1177" s="19"/>
      <c r="UE1177" s="19"/>
      <c r="UF1177" s="19"/>
      <c r="UG1177" s="19"/>
      <c r="UH1177" s="19"/>
      <c r="UI1177" s="19"/>
      <c r="UJ1177" s="19"/>
      <c r="UK1177" s="19"/>
      <c r="UL1177" s="19"/>
      <c r="UM1177" s="19"/>
      <c r="UN1177" s="19"/>
      <c r="UO1177" s="19"/>
      <c r="UP1177" s="19"/>
      <c r="UQ1177" s="19"/>
      <c r="UR1177" s="19"/>
      <c r="US1177" s="19"/>
      <c r="UT1177" s="19"/>
      <c r="UU1177" s="19"/>
      <c r="UV1177" s="19"/>
      <c r="UW1177" s="19"/>
      <c r="UX1177" s="19"/>
      <c r="UY1177" s="19"/>
      <c r="UZ1177" s="19"/>
      <c r="VA1177" s="19"/>
      <c r="VB1177" s="19"/>
      <c r="VC1177" s="19"/>
      <c r="VD1177" s="19"/>
      <c r="VE1177" s="19"/>
      <c r="VF1177" s="19"/>
      <c r="VG1177" s="19"/>
      <c r="VH1177" s="19"/>
      <c r="VI1177" s="19"/>
      <c r="VJ1177" s="19"/>
      <c r="VK1177" s="19"/>
      <c r="VL1177" s="19"/>
      <c r="VM1177" s="19"/>
      <c r="VN1177" s="19"/>
      <c r="VO1177" s="19"/>
      <c r="VP1177" s="19"/>
      <c r="VQ1177" s="19"/>
      <c r="VR1177" s="19"/>
      <c r="VS1177" s="19"/>
      <c r="VT1177" s="19"/>
      <c r="VU1177" s="19"/>
      <c r="VV1177" s="19"/>
      <c r="VW1177" s="19"/>
      <c r="VX1177" s="19"/>
      <c r="VY1177" s="19"/>
      <c r="VZ1177" s="19"/>
      <c r="WA1177" s="19"/>
      <c r="WB1177" s="19"/>
      <c r="WC1177" s="19"/>
      <c r="WD1177" s="19"/>
      <c r="WE1177" s="19"/>
      <c r="WF1177" s="19"/>
      <c r="WG1177" s="19"/>
      <c r="WH1177" s="19"/>
      <c r="WI1177" s="19"/>
      <c r="WJ1177" s="19"/>
      <c r="WK1177" s="19"/>
      <c r="WL1177" s="19"/>
      <c r="WM1177" s="19"/>
      <c r="WN1177" s="19"/>
      <c r="WO1177" s="19"/>
      <c r="WP1177" s="19"/>
      <c r="WQ1177" s="19"/>
      <c r="WR1177" s="19"/>
      <c r="WS1177" s="19"/>
      <c r="WT1177" s="19"/>
      <c r="WU1177" s="19"/>
      <c r="WV1177" s="19"/>
    </row>
    <row r="1178" spans="1:620" s="20" customFormat="1" ht="42" customHeight="1" x14ac:dyDescent="0.2">
      <c r="A1178" s="43" t="s">
        <v>1518</v>
      </c>
      <c r="B1178" s="44"/>
      <c r="C1178" s="44"/>
      <c r="D1178" s="44"/>
      <c r="E1178" s="45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60" t="s">
        <v>125</v>
      </c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 t="s">
        <v>77</v>
      </c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/>
      <c r="AU1178" s="60"/>
      <c r="AV1178" s="60"/>
      <c r="AW1178" s="60"/>
      <c r="AX1178" s="60"/>
      <c r="AY1178" s="84" t="s">
        <v>94</v>
      </c>
      <c r="AZ1178" s="84"/>
      <c r="BA1178" s="84"/>
      <c r="BB1178" s="84"/>
      <c r="BC1178" s="84"/>
      <c r="BD1178" s="84"/>
      <c r="BE1178" s="62" t="s">
        <v>95</v>
      </c>
      <c r="BF1178" s="62"/>
      <c r="BG1178" s="62"/>
      <c r="BH1178" s="62"/>
      <c r="BI1178" s="62"/>
      <c r="BJ1178" s="62"/>
      <c r="BK1178" s="62"/>
      <c r="BL1178" s="62"/>
      <c r="BM1178" s="62"/>
      <c r="BN1178" s="62">
        <v>4</v>
      </c>
      <c r="BO1178" s="62"/>
      <c r="BP1178" s="62"/>
      <c r="BQ1178" s="62"/>
      <c r="BR1178" s="62"/>
      <c r="BS1178" s="62"/>
      <c r="BT1178" s="62"/>
      <c r="BU1178" s="62"/>
      <c r="BV1178" s="62"/>
      <c r="BW1178" s="62"/>
      <c r="BX1178" s="62"/>
      <c r="BY1178" s="80">
        <v>71701000</v>
      </c>
      <c r="BZ1178" s="76"/>
      <c r="CA1178" s="76"/>
      <c r="CB1178" s="76"/>
      <c r="CC1178" s="76"/>
      <c r="CD1178" s="76"/>
      <c r="CE1178" s="62" t="s">
        <v>80</v>
      </c>
      <c r="CF1178" s="62"/>
      <c r="CG1178" s="62"/>
      <c r="CH1178" s="62"/>
      <c r="CI1178" s="62"/>
      <c r="CJ1178" s="62"/>
      <c r="CK1178" s="62"/>
      <c r="CL1178" s="62"/>
      <c r="CM1178" s="62"/>
      <c r="CN1178" s="61">
        <f>1608000*1.05</f>
        <v>1688400</v>
      </c>
      <c r="CO1178" s="61"/>
      <c r="CP1178" s="61"/>
      <c r="CQ1178" s="61"/>
      <c r="CR1178" s="61"/>
      <c r="CS1178" s="61"/>
      <c r="CT1178" s="61"/>
      <c r="CU1178" s="61"/>
      <c r="CV1178" s="61"/>
      <c r="CW1178" s="61"/>
      <c r="CX1178" s="61"/>
      <c r="CY1178" s="61"/>
      <c r="CZ1178" s="61"/>
      <c r="DA1178" s="61"/>
      <c r="DB1178" s="59" t="s">
        <v>641</v>
      </c>
      <c r="DC1178" s="59"/>
      <c r="DD1178" s="59"/>
      <c r="DE1178" s="59"/>
      <c r="DF1178" s="59"/>
      <c r="DG1178" s="59"/>
      <c r="DH1178" s="59"/>
      <c r="DI1178" s="59"/>
      <c r="DJ1178" s="59"/>
      <c r="DK1178" s="59"/>
      <c r="DL1178" s="59"/>
      <c r="DM1178" s="59"/>
      <c r="DN1178" s="59"/>
      <c r="DO1178" s="59" t="s">
        <v>651</v>
      </c>
      <c r="DP1178" s="59"/>
      <c r="DQ1178" s="59"/>
      <c r="DR1178" s="59"/>
      <c r="DS1178" s="59"/>
      <c r="DT1178" s="59"/>
      <c r="DU1178" s="59"/>
      <c r="DV1178" s="59"/>
      <c r="DW1178" s="59"/>
      <c r="DX1178" s="59"/>
      <c r="DY1178" s="59"/>
      <c r="DZ1178" s="62" t="s">
        <v>86</v>
      </c>
      <c r="EA1178" s="62"/>
      <c r="EB1178" s="62"/>
      <c r="EC1178" s="62"/>
      <c r="ED1178" s="62"/>
      <c r="EE1178" s="62"/>
      <c r="EF1178" s="62"/>
      <c r="EG1178" s="62"/>
      <c r="EH1178" s="62"/>
      <c r="EI1178" s="62"/>
      <c r="EJ1178" s="62"/>
      <c r="EK1178" s="62"/>
      <c r="EL1178" s="62" t="s">
        <v>84</v>
      </c>
      <c r="EM1178" s="62"/>
      <c r="EN1178" s="62"/>
      <c r="EO1178" s="62"/>
      <c r="EP1178" s="62"/>
      <c r="EQ1178" s="62"/>
      <c r="ER1178" s="62"/>
      <c r="ES1178" s="62"/>
      <c r="ET1178" s="62"/>
      <c r="EU1178" s="62"/>
      <c r="EV1178" s="62"/>
      <c r="EW1178" s="62"/>
      <c r="EX1178" s="62"/>
      <c r="EY1178" s="143"/>
      <c r="EZ1178" s="143"/>
      <c r="FA1178" s="143"/>
      <c r="FB1178" s="143"/>
      <c r="FC1178" s="143"/>
      <c r="FD1178" s="143"/>
      <c r="FE1178" s="143"/>
      <c r="FF1178" s="143"/>
      <c r="FG1178" s="143"/>
      <c r="FH1178" s="143"/>
      <c r="FI1178" s="143"/>
      <c r="FJ1178" s="143"/>
      <c r="FK1178" s="143"/>
      <c r="FL1178" s="141"/>
      <c r="FM1178" s="141"/>
      <c r="FN1178" s="141"/>
      <c r="FO1178" s="141"/>
      <c r="FP1178" s="141"/>
      <c r="FQ1178" s="141"/>
      <c r="FR1178" s="141"/>
      <c r="FS1178" s="141"/>
      <c r="FT1178" s="141"/>
      <c r="FU1178" s="141"/>
      <c r="FV1178" s="141"/>
      <c r="FW1178" s="141"/>
      <c r="FX1178" s="141"/>
      <c r="FY1178" s="141"/>
      <c r="FZ1178" s="141"/>
      <c r="GA1178" s="141"/>
      <c r="GB1178" s="141"/>
      <c r="GC1178" s="141"/>
      <c r="GD1178" s="141"/>
      <c r="GE1178" s="141"/>
      <c r="GF1178" s="141"/>
      <c r="GG1178" s="141"/>
      <c r="GH1178" s="141"/>
      <c r="GI1178" s="141"/>
      <c r="GJ1178" s="141"/>
      <c r="GK1178" s="141"/>
      <c r="GL1178" s="141"/>
      <c r="GM1178" s="140"/>
      <c r="GN1178" s="140"/>
      <c r="GO1178" s="140"/>
      <c r="GP1178" s="140"/>
      <c r="GQ1178" s="140"/>
      <c r="GR1178" s="140"/>
      <c r="GS1178" s="141"/>
      <c r="GT1178" s="141"/>
      <c r="GU1178" s="141"/>
      <c r="GV1178" s="141"/>
      <c r="GW1178" s="141"/>
      <c r="GX1178" s="141"/>
      <c r="GY1178" s="141"/>
      <c r="GZ1178" s="141"/>
      <c r="HA1178" s="141"/>
      <c r="HB1178" s="142"/>
      <c r="HC1178" s="142"/>
      <c r="HD1178" s="142"/>
      <c r="HE1178" s="142"/>
      <c r="HF1178" s="142"/>
      <c r="HG1178" s="142"/>
      <c r="HH1178" s="142"/>
      <c r="HI1178" s="142"/>
      <c r="HJ1178" s="142"/>
      <c r="HK1178" s="142"/>
      <c r="HL1178" s="142"/>
      <c r="HM1178" s="143"/>
      <c r="HN1178" s="143"/>
      <c r="HO1178" s="143"/>
      <c r="HP1178" s="143"/>
      <c r="HQ1178" s="143"/>
      <c r="HR1178" s="143"/>
      <c r="HS1178" s="141"/>
      <c r="HT1178" s="141"/>
      <c r="HU1178" s="141"/>
      <c r="HV1178" s="141"/>
      <c r="HW1178" s="141"/>
      <c r="HX1178" s="141"/>
      <c r="HY1178" s="141"/>
      <c r="HZ1178" s="141"/>
      <c r="IA1178" s="141"/>
      <c r="IB1178" s="144"/>
      <c r="IC1178" s="144"/>
      <c r="ID1178" s="144"/>
      <c r="IE1178" s="144"/>
      <c r="IF1178" s="144"/>
      <c r="IG1178" s="144"/>
      <c r="IH1178" s="144"/>
      <c r="II1178" s="144"/>
      <c r="IJ1178" s="144"/>
      <c r="IK1178" s="144"/>
      <c r="IL1178" s="144"/>
      <c r="IM1178" s="144"/>
      <c r="IN1178" s="144"/>
      <c r="IO1178" s="144"/>
      <c r="IP1178" s="138"/>
      <c r="IQ1178" s="138"/>
      <c r="IR1178" s="138"/>
      <c r="IS1178" s="138"/>
      <c r="IT1178" s="138"/>
      <c r="IU1178" s="138"/>
      <c r="IV1178" s="138"/>
      <c r="IW1178" s="138"/>
      <c r="IX1178" s="138"/>
      <c r="IY1178" s="138"/>
      <c r="IZ1178" s="138"/>
      <c r="JA1178" s="138"/>
      <c r="JB1178" s="138"/>
      <c r="JC1178" s="138"/>
      <c r="JD1178" s="138"/>
      <c r="JE1178" s="138"/>
      <c r="JF1178" s="138"/>
      <c r="JG1178" s="138"/>
      <c r="JH1178" s="138"/>
      <c r="JI1178" s="138"/>
      <c r="JJ1178" s="138"/>
      <c r="JK1178" s="138"/>
      <c r="JL1178" s="138"/>
      <c r="JM1178" s="138"/>
      <c r="JN1178" s="139"/>
      <c r="JO1178" s="139"/>
      <c r="JP1178" s="139"/>
      <c r="JQ1178" s="139"/>
      <c r="JR1178" s="139"/>
      <c r="JS1178" s="139"/>
      <c r="JT1178" s="139"/>
      <c r="JU1178" s="139"/>
      <c r="JV1178" s="139"/>
      <c r="JW1178" s="139"/>
      <c r="JX1178" s="139"/>
      <c r="JY1178" s="139"/>
      <c r="JZ1178" s="139"/>
      <c r="KA1178" s="139"/>
      <c r="KB1178" s="139"/>
      <c r="KC1178" s="139"/>
      <c r="KD1178" s="139"/>
      <c r="KE1178" s="139"/>
      <c r="KF1178" s="139"/>
      <c r="KG1178" s="139"/>
      <c r="KH1178" s="139"/>
      <c r="KI1178" s="139"/>
      <c r="KJ1178" s="139"/>
      <c r="KK1178" s="139"/>
      <c r="KL1178" s="139"/>
      <c r="KM1178" s="139"/>
      <c r="KN1178" s="139"/>
      <c r="KO1178" s="139"/>
      <c r="KP1178" s="139"/>
      <c r="KQ1178" s="22"/>
      <c r="KR1178" s="23"/>
      <c r="KS1178" s="19"/>
      <c r="KT1178" s="19"/>
      <c r="KU1178" s="19"/>
      <c r="KV1178" s="19"/>
      <c r="KW1178" s="19"/>
      <c r="KX1178" s="19"/>
      <c r="KY1178" s="19"/>
      <c r="KZ1178" s="19"/>
      <c r="LA1178" s="19"/>
      <c r="LB1178" s="19"/>
      <c r="LC1178" s="19"/>
      <c r="LD1178" s="19"/>
      <c r="LE1178" s="19"/>
      <c r="LF1178" s="19"/>
      <c r="LG1178" s="19"/>
      <c r="LH1178" s="19"/>
      <c r="LI1178" s="19"/>
      <c r="LJ1178" s="19"/>
      <c r="LK1178" s="19"/>
      <c r="LL1178" s="19"/>
      <c r="LM1178" s="19"/>
      <c r="LN1178" s="19"/>
      <c r="LO1178" s="19"/>
      <c r="LP1178" s="19"/>
      <c r="LQ1178" s="19"/>
      <c r="LR1178" s="19"/>
      <c r="LS1178" s="19"/>
      <c r="LT1178" s="19"/>
      <c r="LU1178" s="19"/>
      <c r="LV1178" s="19"/>
      <c r="LW1178" s="19"/>
      <c r="LX1178" s="19"/>
      <c r="LY1178" s="19"/>
      <c r="LZ1178" s="19"/>
      <c r="MA1178" s="19"/>
      <c r="MB1178" s="19"/>
      <c r="MC1178" s="19"/>
      <c r="MD1178" s="19"/>
      <c r="ME1178" s="19"/>
      <c r="MF1178" s="19"/>
      <c r="MG1178" s="19"/>
      <c r="MH1178" s="19"/>
      <c r="MI1178" s="19"/>
      <c r="MJ1178" s="19"/>
      <c r="MK1178" s="19"/>
      <c r="ML1178" s="19"/>
      <c r="MM1178" s="19"/>
      <c r="MN1178" s="19"/>
      <c r="MO1178" s="19"/>
      <c r="MP1178" s="19"/>
      <c r="MQ1178" s="19"/>
      <c r="MR1178" s="19"/>
      <c r="MS1178" s="19"/>
      <c r="MT1178" s="19"/>
      <c r="MU1178" s="19"/>
      <c r="MV1178" s="19"/>
      <c r="MW1178" s="19"/>
      <c r="MX1178" s="19"/>
      <c r="MY1178" s="19"/>
      <c r="MZ1178" s="19"/>
      <c r="NA1178" s="19"/>
      <c r="NB1178" s="19"/>
      <c r="NC1178" s="19"/>
      <c r="ND1178" s="19"/>
      <c r="NE1178" s="19"/>
      <c r="NF1178" s="19"/>
      <c r="NG1178" s="19"/>
      <c r="NH1178" s="19"/>
      <c r="NI1178" s="19"/>
      <c r="NJ1178" s="19"/>
      <c r="NK1178" s="19"/>
      <c r="NL1178" s="19"/>
      <c r="NM1178" s="19"/>
      <c r="NN1178" s="19"/>
      <c r="NO1178" s="19"/>
      <c r="NP1178" s="19"/>
      <c r="NQ1178" s="19"/>
      <c r="NR1178" s="19"/>
      <c r="NS1178" s="19"/>
      <c r="NT1178" s="19"/>
      <c r="NU1178" s="19"/>
      <c r="NV1178" s="19"/>
      <c r="NW1178" s="19"/>
      <c r="NX1178" s="19"/>
      <c r="NY1178" s="19"/>
      <c r="NZ1178" s="19"/>
      <c r="OA1178" s="19"/>
      <c r="OB1178" s="19"/>
      <c r="OC1178" s="19"/>
      <c r="OD1178" s="19"/>
      <c r="OE1178" s="19"/>
      <c r="OF1178" s="19"/>
      <c r="OG1178" s="19"/>
      <c r="OH1178" s="19"/>
      <c r="OI1178" s="19"/>
      <c r="OJ1178" s="19"/>
      <c r="OK1178" s="19"/>
      <c r="OL1178" s="19"/>
      <c r="OM1178" s="19"/>
      <c r="ON1178" s="19"/>
      <c r="OO1178" s="19"/>
      <c r="OP1178" s="19"/>
      <c r="OQ1178" s="19"/>
      <c r="OR1178" s="19"/>
      <c r="OS1178" s="19"/>
      <c r="OT1178" s="19"/>
      <c r="OU1178" s="19"/>
      <c r="OV1178" s="19"/>
      <c r="OW1178" s="19"/>
      <c r="OX1178" s="19"/>
      <c r="OY1178" s="19"/>
      <c r="OZ1178" s="19"/>
      <c r="PA1178" s="19"/>
      <c r="PB1178" s="19"/>
      <c r="PC1178" s="19"/>
      <c r="PD1178" s="19"/>
      <c r="PE1178" s="19"/>
      <c r="PF1178" s="19"/>
      <c r="PG1178" s="19"/>
      <c r="PH1178" s="19"/>
      <c r="PI1178" s="19"/>
      <c r="PJ1178" s="19"/>
      <c r="PK1178" s="19"/>
      <c r="PL1178" s="19"/>
      <c r="PM1178" s="19"/>
      <c r="PN1178" s="19"/>
      <c r="PO1178" s="19"/>
      <c r="PP1178" s="19"/>
      <c r="PQ1178" s="19"/>
      <c r="PR1178" s="19"/>
      <c r="PS1178" s="19"/>
      <c r="PT1178" s="19"/>
      <c r="PU1178" s="19"/>
      <c r="PV1178" s="19"/>
      <c r="PW1178" s="19"/>
      <c r="PX1178" s="19"/>
      <c r="PY1178" s="19"/>
      <c r="PZ1178" s="19"/>
      <c r="QA1178" s="19"/>
      <c r="QB1178" s="19"/>
      <c r="QC1178" s="19"/>
      <c r="QD1178" s="19"/>
      <c r="QE1178" s="19"/>
      <c r="QF1178" s="19"/>
      <c r="QG1178" s="19"/>
      <c r="QH1178" s="19"/>
      <c r="QI1178" s="19"/>
      <c r="QJ1178" s="19"/>
      <c r="QK1178" s="19"/>
      <c r="QL1178" s="19"/>
      <c r="QM1178" s="19"/>
      <c r="QN1178" s="19"/>
      <c r="QO1178" s="19"/>
      <c r="QP1178" s="19"/>
      <c r="QQ1178" s="19"/>
      <c r="QR1178" s="19"/>
      <c r="QS1178" s="19"/>
      <c r="QT1178" s="19"/>
      <c r="QU1178" s="19"/>
      <c r="QV1178" s="19"/>
      <c r="QW1178" s="19"/>
      <c r="QX1178" s="19"/>
      <c r="QY1178" s="19"/>
      <c r="QZ1178" s="19"/>
      <c r="RA1178" s="19"/>
      <c r="RB1178" s="19"/>
      <c r="RC1178" s="19"/>
      <c r="RD1178" s="19"/>
      <c r="RE1178" s="19"/>
      <c r="RF1178" s="19"/>
      <c r="RG1178" s="19"/>
      <c r="RH1178" s="19"/>
      <c r="RI1178" s="19"/>
      <c r="RJ1178" s="19"/>
      <c r="RK1178" s="19"/>
      <c r="RL1178" s="19"/>
      <c r="RM1178" s="19"/>
      <c r="RN1178" s="19"/>
      <c r="RO1178" s="19"/>
      <c r="RP1178" s="19"/>
      <c r="RQ1178" s="19"/>
      <c r="RR1178" s="19"/>
      <c r="RS1178" s="19"/>
      <c r="RT1178" s="19"/>
      <c r="RU1178" s="19"/>
      <c r="RV1178" s="19"/>
      <c r="RW1178" s="19"/>
      <c r="RX1178" s="19"/>
      <c r="RY1178" s="19"/>
      <c r="RZ1178" s="19"/>
      <c r="SA1178" s="19"/>
      <c r="SB1178" s="19"/>
      <c r="SC1178" s="19"/>
      <c r="SD1178" s="19"/>
      <c r="SE1178" s="19"/>
      <c r="SF1178" s="19"/>
      <c r="SG1178" s="19"/>
      <c r="SH1178" s="19"/>
      <c r="SI1178" s="19"/>
      <c r="SJ1178" s="19"/>
      <c r="SK1178" s="19"/>
      <c r="SL1178" s="19"/>
      <c r="SM1178" s="19"/>
      <c r="SN1178" s="19"/>
      <c r="SO1178" s="19"/>
      <c r="SP1178" s="19"/>
      <c r="SQ1178" s="19"/>
      <c r="SR1178" s="19"/>
      <c r="SS1178" s="19"/>
      <c r="ST1178" s="19"/>
      <c r="SU1178" s="19"/>
      <c r="SV1178" s="19"/>
      <c r="SW1178" s="19"/>
      <c r="SX1178" s="19"/>
      <c r="SY1178" s="19"/>
      <c r="SZ1178" s="19"/>
      <c r="TA1178" s="19"/>
      <c r="TB1178" s="19"/>
      <c r="TC1178" s="19"/>
      <c r="TD1178" s="19"/>
      <c r="TE1178" s="19"/>
      <c r="TF1178" s="19"/>
      <c r="TG1178" s="19"/>
      <c r="TH1178" s="19"/>
      <c r="TI1178" s="19"/>
      <c r="TJ1178" s="19"/>
      <c r="TK1178" s="19"/>
      <c r="TL1178" s="19"/>
      <c r="TM1178" s="19"/>
      <c r="TN1178" s="19"/>
      <c r="TO1178" s="19"/>
      <c r="TP1178" s="19"/>
      <c r="TQ1178" s="19"/>
      <c r="TR1178" s="19"/>
      <c r="TS1178" s="19"/>
      <c r="TT1178" s="19"/>
      <c r="TU1178" s="19"/>
      <c r="TV1178" s="19"/>
      <c r="TW1178" s="19"/>
      <c r="TX1178" s="19"/>
      <c r="TY1178" s="19"/>
      <c r="TZ1178" s="19"/>
      <c r="UA1178" s="19"/>
      <c r="UB1178" s="19"/>
      <c r="UC1178" s="19"/>
      <c r="UD1178" s="19"/>
      <c r="UE1178" s="19"/>
      <c r="UF1178" s="19"/>
      <c r="UG1178" s="19"/>
      <c r="UH1178" s="19"/>
      <c r="UI1178" s="19"/>
      <c r="UJ1178" s="19"/>
      <c r="UK1178" s="19"/>
      <c r="UL1178" s="19"/>
      <c r="UM1178" s="19"/>
      <c r="UN1178" s="19"/>
      <c r="UO1178" s="19"/>
      <c r="UP1178" s="19"/>
      <c r="UQ1178" s="19"/>
      <c r="UR1178" s="19"/>
      <c r="US1178" s="19"/>
      <c r="UT1178" s="19"/>
      <c r="UU1178" s="19"/>
      <c r="UV1178" s="19"/>
      <c r="UW1178" s="19"/>
      <c r="UX1178" s="19"/>
      <c r="UY1178" s="19"/>
      <c r="UZ1178" s="19"/>
      <c r="VA1178" s="19"/>
      <c r="VB1178" s="19"/>
      <c r="VC1178" s="19"/>
      <c r="VD1178" s="19"/>
      <c r="VE1178" s="19"/>
      <c r="VF1178" s="19"/>
      <c r="VG1178" s="19"/>
      <c r="VH1178" s="19"/>
      <c r="VI1178" s="19"/>
      <c r="VJ1178" s="19"/>
      <c r="VK1178" s="19"/>
      <c r="VL1178" s="19"/>
      <c r="VM1178" s="19"/>
      <c r="VN1178" s="19"/>
      <c r="VO1178" s="19"/>
      <c r="VP1178" s="19"/>
      <c r="VQ1178" s="19"/>
      <c r="VR1178" s="19"/>
      <c r="VS1178" s="19"/>
      <c r="VT1178" s="19"/>
      <c r="VU1178" s="19"/>
      <c r="VV1178" s="19"/>
      <c r="VW1178" s="19"/>
      <c r="VX1178" s="19"/>
      <c r="VY1178" s="19"/>
      <c r="VZ1178" s="19"/>
      <c r="WA1178" s="19"/>
      <c r="WB1178" s="19"/>
      <c r="WC1178" s="19"/>
      <c r="WD1178" s="19"/>
      <c r="WE1178" s="19"/>
      <c r="WF1178" s="19"/>
      <c r="WG1178" s="19"/>
      <c r="WH1178" s="19"/>
      <c r="WI1178" s="19"/>
      <c r="WJ1178" s="19"/>
      <c r="WK1178" s="19"/>
      <c r="WL1178" s="19"/>
      <c r="WM1178" s="19"/>
      <c r="WN1178" s="19"/>
      <c r="WO1178" s="19"/>
      <c r="WP1178" s="19"/>
      <c r="WQ1178" s="19"/>
      <c r="WR1178" s="19"/>
      <c r="WS1178" s="19"/>
      <c r="WT1178" s="19"/>
      <c r="WU1178" s="19"/>
      <c r="WV1178" s="19"/>
    </row>
    <row r="1179" spans="1:620" s="20" customFormat="1" ht="42" customHeight="1" x14ac:dyDescent="0.2">
      <c r="A1179" s="43" t="s">
        <v>1519</v>
      </c>
      <c r="B1179" s="44"/>
      <c r="C1179" s="44"/>
      <c r="D1179" s="44"/>
      <c r="E1179" s="45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60" t="s">
        <v>361</v>
      </c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 t="s">
        <v>77</v>
      </c>
      <c r="AK1179" s="60"/>
      <c r="AL1179" s="60"/>
      <c r="AM1179" s="60"/>
      <c r="AN1179" s="60"/>
      <c r="AO1179" s="60"/>
      <c r="AP1179" s="60"/>
      <c r="AQ1179" s="60"/>
      <c r="AR1179" s="60"/>
      <c r="AS1179" s="60"/>
      <c r="AT1179" s="60"/>
      <c r="AU1179" s="60"/>
      <c r="AV1179" s="60"/>
      <c r="AW1179" s="60"/>
      <c r="AX1179" s="60"/>
      <c r="AY1179" s="84" t="s">
        <v>78</v>
      </c>
      <c r="AZ1179" s="84"/>
      <c r="BA1179" s="84"/>
      <c r="BB1179" s="84"/>
      <c r="BC1179" s="84"/>
      <c r="BD1179" s="84"/>
      <c r="BE1179" s="62" t="s">
        <v>79</v>
      </c>
      <c r="BF1179" s="62"/>
      <c r="BG1179" s="62"/>
      <c r="BH1179" s="62"/>
      <c r="BI1179" s="62"/>
      <c r="BJ1179" s="62"/>
      <c r="BK1179" s="62"/>
      <c r="BL1179" s="62"/>
      <c r="BM1179" s="62"/>
      <c r="BN1179" s="62">
        <v>1</v>
      </c>
      <c r="BO1179" s="62"/>
      <c r="BP1179" s="62"/>
      <c r="BQ1179" s="62"/>
      <c r="BR1179" s="62"/>
      <c r="BS1179" s="62"/>
      <c r="BT1179" s="62"/>
      <c r="BU1179" s="62"/>
      <c r="BV1179" s="62"/>
      <c r="BW1179" s="62"/>
      <c r="BX1179" s="62"/>
      <c r="BY1179" s="80">
        <v>71701000</v>
      </c>
      <c r="BZ1179" s="76"/>
      <c r="CA1179" s="76"/>
      <c r="CB1179" s="76"/>
      <c r="CC1179" s="76"/>
      <c r="CD1179" s="76"/>
      <c r="CE1179" s="62" t="s">
        <v>80</v>
      </c>
      <c r="CF1179" s="62"/>
      <c r="CG1179" s="62"/>
      <c r="CH1179" s="62"/>
      <c r="CI1179" s="62"/>
      <c r="CJ1179" s="62"/>
      <c r="CK1179" s="62"/>
      <c r="CL1179" s="62"/>
      <c r="CM1179" s="62"/>
      <c r="CN1179" s="61">
        <f>5992560*1.05</f>
        <v>6292188</v>
      </c>
      <c r="CO1179" s="61"/>
      <c r="CP1179" s="61"/>
      <c r="CQ1179" s="61"/>
      <c r="CR1179" s="61"/>
      <c r="CS1179" s="61"/>
      <c r="CT1179" s="61"/>
      <c r="CU1179" s="61"/>
      <c r="CV1179" s="61"/>
      <c r="CW1179" s="61"/>
      <c r="CX1179" s="61"/>
      <c r="CY1179" s="61"/>
      <c r="CZ1179" s="61"/>
      <c r="DA1179" s="61"/>
      <c r="DB1179" s="59" t="s">
        <v>641</v>
      </c>
      <c r="DC1179" s="59"/>
      <c r="DD1179" s="59"/>
      <c r="DE1179" s="59"/>
      <c r="DF1179" s="59"/>
      <c r="DG1179" s="59"/>
      <c r="DH1179" s="59"/>
      <c r="DI1179" s="59"/>
      <c r="DJ1179" s="59"/>
      <c r="DK1179" s="59"/>
      <c r="DL1179" s="59"/>
      <c r="DM1179" s="59"/>
      <c r="DN1179" s="59"/>
      <c r="DO1179" s="59" t="s">
        <v>651</v>
      </c>
      <c r="DP1179" s="59"/>
      <c r="DQ1179" s="59"/>
      <c r="DR1179" s="59"/>
      <c r="DS1179" s="59"/>
      <c r="DT1179" s="59"/>
      <c r="DU1179" s="59"/>
      <c r="DV1179" s="59"/>
      <c r="DW1179" s="59"/>
      <c r="DX1179" s="59"/>
      <c r="DY1179" s="59"/>
      <c r="DZ1179" s="62" t="s">
        <v>102</v>
      </c>
      <c r="EA1179" s="62"/>
      <c r="EB1179" s="62"/>
      <c r="EC1179" s="62"/>
      <c r="ED1179" s="62"/>
      <c r="EE1179" s="62"/>
      <c r="EF1179" s="62"/>
      <c r="EG1179" s="62"/>
      <c r="EH1179" s="62"/>
      <c r="EI1179" s="62"/>
      <c r="EJ1179" s="62"/>
      <c r="EK1179" s="62"/>
      <c r="EL1179" s="62" t="s">
        <v>103</v>
      </c>
      <c r="EM1179" s="62"/>
      <c r="EN1179" s="62"/>
      <c r="EO1179" s="62"/>
      <c r="EP1179" s="62"/>
      <c r="EQ1179" s="62"/>
      <c r="ER1179" s="62"/>
      <c r="ES1179" s="62"/>
      <c r="ET1179" s="62"/>
      <c r="EU1179" s="62"/>
      <c r="EV1179" s="62"/>
      <c r="EW1179" s="62"/>
      <c r="EX1179" s="62"/>
      <c r="EY1179" s="143"/>
      <c r="EZ1179" s="143"/>
      <c r="FA1179" s="143"/>
      <c r="FB1179" s="143"/>
      <c r="FC1179" s="143"/>
      <c r="FD1179" s="143"/>
      <c r="FE1179" s="143"/>
      <c r="FF1179" s="143"/>
      <c r="FG1179" s="143"/>
      <c r="FH1179" s="143"/>
      <c r="FI1179" s="143"/>
      <c r="FJ1179" s="143"/>
      <c r="FK1179" s="143"/>
      <c r="FL1179" s="141"/>
      <c r="FM1179" s="141"/>
      <c r="FN1179" s="141"/>
      <c r="FO1179" s="141"/>
      <c r="FP1179" s="141"/>
      <c r="FQ1179" s="141"/>
      <c r="FR1179" s="141"/>
      <c r="FS1179" s="141"/>
      <c r="FT1179" s="141"/>
      <c r="FU1179" s="141"/>
      <c r="FV1179" s="141"/>
      <c r="FW1179" s="141"/>
      <c r="FX1179" s="141"/>
      <c r="FY1179" s="141"/>
      <c r="FZ1179" s="141"/>
      <c r="GA1179" s="141"/>
      <c r="GB1179" s="141"/>
      <c r="GC1179" s="141"/>
      <c r="GD1179" s="141"/>
      <c r="GE1179" s="141"/>
      <c r="GF1179" s="141"/>
      <c r="GG1179" s="141"/>
      <c r="GH1179" s="141"/>
      <c r="GI1179" s="141"/>
      <c r="GJ1179" s="141"/>
      <c r="GK1179" s="141"/>
      <c r="GL1179" s="141"/>
      <c r="GM1179" s="140"/>
      <c r="GN1179" s="140"/>
      <c r="GO1179" s="140"/>
      <c r="GP1179" s="140"/>
      <c r="GQ1179" s="140"/>
      <c r="GR1179" s="140"/>
      <c r="GS1179" s="141"/>
      <c r="GT1179" s="141"/>
      <c r="GU1179" s="141"/>
      <c r="GV1179" s="141"/>
      <c r="GW1179" s="141"/>
      <c r="GX1179" s="141"/>
      <c r="GY1179" s="141"/>
      <c r="GZ1179" s="141"/>
      <c r="HA1179" s="141"/>
      <c r="HB1179" s="142"/>
      <c r="HC1179" s="142"/>
      <c r="HD1179" s="142"/>
      <c r="HE1179" s="142"/>
      <c r="HF1179" s="142"/>
      <c r="HG1179" s="142"/>
      <c r="HH1179" s="142"/>
      <c r="HI1179" s="142"/>
      <c r="HJ1179" s="142"/>
      <c r="HK1179" s="142"/>
      <c r="HL1179" s="142"/>
      <c r="HM1179" s="143"/>
      <c r="HN1179" s="143"/>
      <c r="HO1179" s="143"/>
      <c r="HP1179" s="143"/>
      <c r="HQ1179" s="143"/>
      <c r="HR1179" s="143"/>
      <c r="HS1179" s="141"/>
      <c r="HT1179" s="141"/>
      <c r="HU1179" s="141"/>
      <c r="HV1179" s="141"/>
      <c r="HW1179" s="141"/>
      <c r="HX1179" s="141"/>
      <c r="HY1179" s="141"/>
      <c r="HZ1179" s="141"/>
      <c r="IA1179" s="141"/>
      <c r="IB1179" s="144"/>
      <c r="IC1179" s="144"/>
      <c r="ID1179" s="144"/>
      <c r="IE1179" s="144"/>
      <c r="IF1179" s="144"/>
      <c r="IG1179" s="144"/>
      <c r="IH1179" s="144"/>
      <c r="II1179" s="144"/>
      <c r="IJ1179" s="144"/>
      <c r="IK1179" s="144"/>
      <c r="IL1179" s="144"/>
      <c r="IM1179" s="144"/>
      <c r="IN1179" s="144"/>
      <c r="IO1179" s="144"/>
      <c r="IP1179" s="138"/>
      <c r="IQ1179" s="138"/>
      <c r="IR1179" s="138"/>
      <c r="IS1179" s="138"/>
      <c r="IT1179" s="138"/>
      <c r="IU1179" s="138"/>
      <c r="IV1179" s="138"/>
      <c r="IW1179" s="138"/>
      <c r="IX1179" s="138"/>
      <c r="IY1179" s="138"/>
      <c r="IZ1179" s="138"/>
      <c r="JA1179" s="138"/>
      <c r="JB1179" s="138"/>
      <c r="JC1179" s="138"/>
      <c r="JD1179" s="138"/>
      <c r="JE1179" s="138"/>
      <c r="JF1179" s="138"/>
      <c r="JG1179" s="138"/>
      <c r="JH1179" s="138"/>
      <c r="JI1179" s="138"/>
      <c r="JJ1179" s="138"/>
      <c r="JK1179" s="138"/>
      <c r="JL1179" s="138"/>
      <c r="JM1179" s="138"/>
      <c r="JN1179" s="139"/>
      <c r="JO1179" s="139"/>
      <c r="JP1179" s="139"/>
      <c r="JQ1179" s="139"/>
      <c r="JR1179" s="139"/>
      <c r="JS1179" s="139"/>
      <c r="JT1179" s="139"/>
      <c r="JU1179" s="139"/>
      <c r="JV1179" s="139"/>
      <c r="JW1179" s="139"/>
      <c r="JX1179" s="139"/>
      <c r="JY1179" s="139"/>
      <c r="JZ1179" s="139"/>
      <c r="KA1179" s="139"/>
      <c r="KB1179" s="139"/>
      <c r="KC1179" s="139"/>
      <c r="KD1179" s="139"/>
      <c r="KE1179" s="139"/>
      <c r="KF1179" s="139"/>
      <c r="KG1179" s="139"/>
      <c r="KH1179" s="139"/>
      <c r="KI1179" s="139"/>
      <c r="KJ1179" s="139"/>
      <c r="KK1179" s="139"/>
      <c r="KL1179" s="139"/>
      <c r="KM1179" s="139"/>
      <c r="KN1179" s="139"/>
      <c r="KO1179" s="139"/>
      <c r="KP1179" s="139"/>
      <c r="KQ1179" s="22"/>
      <c r="KR1179" s="23"/>
      <c r="KS1179" s="19"/>
      <c r="KT1179" s="19"/>
      <c r="KU1179" s="19"/>
      <c r="KV1179" s="19"/>
      <c r="KW1179" s="19"/>
      <c r="KX1179" s="19"/>
      <c r="KY1179" s="19"/>
      <c r="KZ1179" s="19"/>
      <c r="LA1179" s="19"/>
      <c r="LB1179" s="19"/>
      <c r="LC1179" s="19"/>
      <c r="LD1179" s="19"/>
      <c r="LE1179" s="19"/>
      <c r="LF1179" s="19"/>
      <c r="LG1179" s="19"/>
      <c r="LH1179" s="19"/>
      <c r="LI1179" s="19"/>
      <c r="LJ1179" s="19"/>
      <c r="LK1179" s="19"/>
      <c r="LL1179" s="19"/>
      <c r="LM1179" s="19"/>
      <c r="LN1179" s="19"/>
      <c r="LO1179" s="19"/>
      <c r="LP1179" s="19"/>
      <c r="LQ1179" s="19"/>
      <c r="LR1179" s="19"/>
      <c r="LS1179" s="19"/>
      <c r="LT1179" s="19"/>
      <c r="LU1179" s="19"/>
      <c r="LV1179" s="19"/>
      <c r="LW1179" s="19"/>
      <c r="LX1179" s="19"/>
      <c r="LY1179" s="19"/>
      <c r="LZ1179" s="19"/>
      <c r="MA1179" s="19"/>
      <c r="MB1179" s="19"/>
      <c r="MC1179" s="19"/>
      <c r="MD1179" s="19"/>
      <c r="ME1179" s="19"/>
      <c r="MF1179" s="19"/>
      <c r="MG1179" s="19"/>
      <c r="MH1179" s="19"/>
      <c r="MI1179" s="19"/>
      <c r="MJ1179" s="19"/>
      <c r="MK1179" s="19"/>
      <c r="ML1179" s="19"/>
      <c r="MM1179" s="19"/>
      <c r="MN1179" s="19"/>
      <c r="MO1179" s="19"/>
      <c r="MP1179" s="19"/>
      <c r="MQ1179" s="19"/>
      <c r="MR1179" s="19"/>
      <c r="MS1179" s="19"/>
      <c r="MT1179" s="19"/>
      <c r="MU1179" s="19"/>
      <c r="MV1179" s="19"/>
      <c r="MW1179" s="19"/>
      <c r="MX1179" s="19"/>
      <c r="MY1179" s="19"/>
      <c r="MZ1179" s="19"/>
      <c r="NA1179" s="19"/>
      <c r="NB1179" s="19"/>
      <c r="NC1179" s="19"/>
      <c r="ND1179" s="19"/>
      <c r="NE1179" s="19"/>
      <c r="NF1179" s="19"/>
      <c r="NG1179" s="19"/>
      <c r="NH1179" s="19"/>
      <c r="NI1179" s="19"/>
      <c r="NJ1179" s="19"/>
      <c r="NK1179" s="19"/>
      <c r="NL1179" s="19"/>
      <c r="NM1179" s="19"/>
      <c r="NN1179" s="19"/>
      <c r="NO1179" s="19"/>
      <c r="NP1179" s="19"/>
      <c r="NQ1179" s="19"/>
      <c r="NR1179" s="19"/>
      <c r="NS1179" s="19"/>
      <c r="NT1179" s="19"/>
      <c r="NU1179" s="19"/>
      <c r="NV1179" s="19"/>
      <c r="NW1179" s="19"/>
      <c r="NX1179" s="19"/>
      <c r="NY1179" s="19"/>
      <c r="NZ1179" s="19"/>
      <c r="OA1179" s="19"/>
      <c r="OB1179" s="19"/>
      <c r="OC1179" s="19"/>
      <c r="OD1179" s="19"/>
      <c r="OE1179" s="19"/>
      <c r="OF1179" s="19"/>
      <c r="OG1179" s="19"/>
      <c r="OH1179" s="19"/>
      <c r="OI1179" s="19"/>
      <c r="OJ1179" s="19"/>
      <c r="OK1179" s="19"/>
      <c r="OL1179" s="19"/>
      <c r="OM1179" s="19"/>
      <c r="ON1179" s="19"/>
      <c r="OO1179" s="19"/>
      <c r="OP1179" s="19"/>
      <c r="OQ1179" s="19"/>
      <c r="OR1179" s="19"/>
      <c r="OS1179" s="19"/>
      <c r="OT1179" s="19"/>
      <c r="OU1179" s="19"/>
      <c r="OV1179" s="19"/>
      <c r="OW1179" s="19"/>
      <c r="OX1179" s="19"/>
      <c r="OY1179" s="19"/>
      <c r="OZ1179" s="19"/>
      <c r="PA1179" s="19"/>
      <c r="PB1179" s="19"/>
      <c r="PC1179" s="19"/>
      <c r="PD1179" s="19"/>
      <c r="PE1179" s="19"/>
      <c r="PF1179" s="19"/>
      <c r="PG1179" s="19"/>
      <c r="PH1179" s="19"/>
      <c r="PI1179" s="19"/>
      <c r="PJ1179" s="19"/>
      <c r="PK1179" s="19"/>
      <c r="PL1179" s="19"/>
      <c r="PM1179" s="19"/>
      <c r="PN1179" s="19"/>
      <c r="PO1179" s="19"/>
      <c r="PP1179" s="19"/>
      <c r="PQ1179" s="19"/>
      <c r="PR1179" s="19"/>
      <c r="PS1179" s="19"/>
      <c r="PT1179" s="19"/>
      <c r="PU1179" s="19"/>
      <c r="PV1179" s="19"/>
      <c r="PW1179" s="19"/>
      <c r="PX1179" s="19"/>
      <c r="PY1179" s="19"/>
      <c r="PZ1179" s="19"/>
      <c r="QA1179" s="19"/>
      <c r="QB1179" s="19"/>
      <c r="QC1179" s="19"/>
      <c r="QD1179" s="19"/>
      <c r="QE1179" s="19"/>
      <c r="QF1179" s="19"/>
      <c r="QG1179" s="19"/>
      <c r="QH1179" s="19"/>
      <c r="QI1179" s="19"/>
      <c r="QJ1179" s="19"/>
      <c r="QK1179" s="19"/>
      <c r="QL1179" s="19"/>
      <c r="QM1179" s="19"/>
      <c r="QN1179" s="19"/>
      <c r="QO1179" s="19"/>
      <c r="QP1179" s="19"/>
      <c r="QQ1179" s="19"/>
      <c r="QR1179" s="19"/>
      <c r="QS1179" s="19"/>
      <c r="QT1179" s="19"/>
      <c r="QU1179" s="19"/>
      <c r="QV1179" s="19"/>
      <c r="QW1179" s="19"/>
      <c r="QX1179" s="19"/>
      <c r="QY1179" s="19"/>
      <c r="QZ1179" s="19"/>
      <c r="RA1179" s="19"/>
      <c r="RB1179" s="19"/>
      <c r="RC1179" s="19"/>
      <c r="RD1179" s="19"/>
      <c r="RE1179" s="19"/>
      <c r="RF1179" s="19"/>
      <c r="RG1179" s="19"/>
      <c r="RH1179" s="19"/>
      <c r="RI1179" s="19"/>
      <c r="RJ1179" s="19"/>
      <c r="RK1179" s="19"/>
      <c r="RL1179" s="19"/>
      <c r="RM1179" s="19"/>
      <c r="RN1179" s="19"/>
      <c r="RO1179" s="19"/>
      <c r="RP1179" s="19"/>
      <c r="RQ1179" s="19"/>
      <c r="RR1179" s="19"/>
      <c r="RS1179" s="19"/>
      <c r="RT1179" s="19"/>
      <c r="RU1179" s="19"/>
      <c r="RV1179" s="19"/>
      <c r="RW1179" s="19"/>
      <c r="RX1179" s="19"/>
      <c r="RY1179" s="19"/>
      <c r="RZ1179" s="19"/>
      <c r="SA1179" s="19"/>
      <c r="SB1179" s="19"/>
      <c r="SC1179" s="19"/>
      <c r="SD1179" s="19"/>
      <c r="SE1179" s="19"/>
      <c r="SF1179" s="19"/>
      <c r="SG1179" s="19"/>
      <c r="SH1179" s="19"/>
      <c r="SI1179" s="19"/>
      <c r="SJ1179" s="19"/>
      <c r="SK1179" s="19"/>
      <c r="SL1179" s="19"/>
      <c r="SM1179" s="19"/>
      <c r="SN1179" s="19"/>
      <c r="SO1179" s="19"/>
      <c r="SP1179" s="19"/>
      <c r="SQ1179" s="19"/>
      <c r="SR1179" s="19"/>
      <c r="SS1179" s="19"/>
      <c r="ST1179" s="19"/>
      <c r="SU1179" s="19"/>
      <c r="SV1179" s="19"/>
      <c r="SW1179" s="19"/>
      <c r="SX1179" s="19"/>
      <c r="SY1179" s="19"/>
      <c r="SZ1179" s="19"/>
      <c r="TA1179" s="19"/>
      <c r="TB1179" s="19"/>
      <c r="TC1179" s="19"/>
      <c r="TD1179" s="19"/>
      <c r="TE1179" s="19"/>
      <c r="TF1179" s="19"/>
      <c r="TG1179" s="19"/>
      <c r="TH1179" s="19"/>
      <c r="TI1179" s="19"/>
      <c r="TJ1179" s="19"/>
      <c r="TK1179" s="19"/>
      <c r="TL1179" s="19"/>
      <c r="TM1179" s="19"/>
      <c r="TN1179" s="19"/>
      <c r="TO1179" s="19"/>
      <c r="TP1179" s="19"/>
      <c r="TQ1179" s="19"/>
      <c r="TR1179" s="19"/>
      <c r="TS1179" s="19"/>
      <c r="TT1179" s="19"/>
      <c r="TU1179" s="19"/>
      <c r="TV1179" s="19"/>
      <c r="TW1179" s="19"/>
      <c r="TX1179" s="19"/>
      <c r="TY1179" s="19"/>
      <c r="TZ1179" s="19"/>
      <c r="UA1179" s="19"/>
      <c r="UB1179" s="19"/>
      <c r="UC1179" s="19"/>
      <c r="UD1179" s="19"/>
      <c r="UE1179" s="19"/>
      <c r="UF1179" s="19"/>
      <c r="UG1179" s="19"/>
      <c r="UH1179" s="19"/>
      <c r="UI1179" s="19"/>
      <c r="UJ1179" s="19"/>
      <c r="UK1179" s="19"/>
      <c r="UL1179" s="19"/>
      <c r="UM1179" s="19"/>
      <c r="UN1179" s="19"/>
      <c r="UO1179" s="19"/>
      <c r="UP1179" s="19"/>
      <c r="UQ1179" s="19"/>
      <c r="UR1179" s="19"/>
      <c r="US1179" s="19"/>
      <c r="UT1179" s="19"/>
      <c r="UU1179" s="19"/>
      <c r="UV1179" s="19"/>
      <c r="UW1179" s="19"/>
      <c r="UX1179" s="19"/>
      <c r="UY1179" s="19"/>
      <c r="UZ1179" s="19"/>
      <c r="VA1179" s="19"/>
      <c r="VB1179" s="19"/>
      <c r="VC1179" s="19"/>
      <c r="VD1179" s="19"/>
      <c r="VE1179" s="19"/>
      <c r="VF1179" s="19"/>
      <c r="VG1179" s="19"/>
      <c r="VH1179" s="19"/>
      <c r="VI1179" s="19"/>
      <c r="VJ1179" s="19"/>
      <c r="VK1179" s="19"/>
      <c r="VL1179" s="19"/>
      <c r="VM1179" s="19"/>
      <c r="VN1179" s="19"/>
      <c r="VO1179" s="19"/>
      <c r="VP1179" s="19"/>
      <c r="VQ1179" s="19"/>
      <c r="VR1179" s="19"/>
      <c r="VS1179" s="19"/>
      <c r="VT1179" s="19"/>
      <c r="VU1179" s="19"/>
      <c r="VV1179" s="19"/>
      <c r="VW1179" s="19"/>
      <c r="VX1179" s="19"/>
      <c r="VY1179" s="19"/>
      <c r="VZ1179" s="19"/>
      <c r="WA1179" s="19"/>
      <c r="WB1179" s="19"/>
      <c r="WC1179" s="19"/>
      <c r="WD1179" s="19"/>
      <c r="WE1179" s="19"/>
      <c r="WF1179" s="19"/>
      <c r="WG1179" s="19"/>
      <c r="WH1179" s="19"/>
      <c r="WI1179" s="19"/>
      <c r="WJ1179" s="19"/>
      <c r="WK1179" s="19"/>
      <c r="WL1179" s="19"/>
      <c r="WM1179" s="19"/>
      <c r="WN1179" s="19"/>
      <c r="WO1179" s="19"/>
      <c r="WP1179" s="19"/>
      <c r="WQ1179" s="19"/>
      <c r="WR1179" s="19"/>
      <c r="WS1179" s="19"/>
      <c r="WT1179" s="19"/>
      <c r="WU1179" s="19"/>
      <c r="WV1179" s="19"/>
    </row>
    <row r="1180" spans="1:620" s="20" customFormat="1" ht="42" customHeight="1" x14ac:dyDescent="0.2">
      <c r="A1180" s="43" t="s">
        <v>1520</v>
      </c>
      <c r="B1180" s="44"/>
      <c r="C1180" s="44"/>
      <c r="D1180" s="44"/>
      <c r="E1180" s="45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60" t="s">
        <v>616</v>
      </c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 t="s">
        <v>77</v>
      </c>
      <c r="AK1180" s="60"/>
      <c r="AL1180" s="60"/>
      <c r="AM1180" s="60"/>
      <c r="AN1180" s="60"/>
      <c r="AO1180" s="60"/>
      <c r="AP1180" s="60"/>
      <c r="AQ1180" s="60"/>
      <c r="AR1180" s="60"/>
      <c r="AS1180" s="60"/>
      <c r="AT1180" s="60"/>
      <c r="AU1180" s="60"/>
      <c r="AV1180" s="60"/>
      <c r="AW1180" s="60"/>
      <c r="AX1180" s="60"/>
      <c r="AY1180" s="84" t="s">
        <v>78</v>
      </c>
      <c r="AZ1180" s="84"/>
      <c r="BA1180" s="84"/>
      <c r="BB1180" s="84"/>
      <c r="BC1180" s="84"/>
      <c r="BD1180" s="84"/>
      <c r="BE1180" s="62" t="s">
        <v>79</v>
      </c>
      <c r="BF1180" s="62"/>
      <c r="BG1180" s="62"/>
      <c r="BH1180" s="62"/>
      <c r="BI1180" s="62"/>
      <c r="BJ1180" s="62"/>
      <c r="BK1180" s="62"/>
      <c r="BL1180" s="62"/>
      <c r="BM1180" s="62"/>
      <c r="BN1180" s="62">
        <v>1</v>
      </c>
      <c r="BO1180" s="62"/>
      <c r="BP1180" s="62"/>
      <c r="BQ1180" s="62"/>
      <c r="BR1180" s="62"/>
      <c r="BS1180" s="62"/>
      <c r="BT1180" s="62"/>
      <c r="BU1180" s="62"/>
      <c r="BV1180" s="62"/>
      <c r="BW1180" s="62"/>
      <c r="BX1180" s="62"/>
      <c r="BY1180" s="80">
        <v>71701000</v>
      </c>
      <c r="BZ1180" s="76"/>
      <c r="CA1180" s="76"/>
      <c r="CB1180" s="76"/>
      <c r="CC1180" s="76"/>
      <c r="CD1180" s="76"/>
      <c r="CE1180" s="62" t="s">
        <v>80</v>
      </c>
      <c r="CF1180" s="62"/>
      <c r="CG1180" s="62"/>
      <c r="CH1180" s="62"/>
      <c r="CI1180" s="62"/>
      <c r="CJ1180" s="62"/>
      <c r="CK1180" s="62"/>
      <c r="CL1180" s="62"/>
      <c r="CM1180" s="62"/>
      <c r="CN1180" s="61">
        <f>3980928*1.05</f>
        <v>4179974.4000000004</v>
      </c>
      <c r="CO1180" s="61"/>
      <c r="CP1180" s="61"/>
      <c r="CQ1180" s="61"/>
      <c r="CR1180" s="61"/>
      <c r="CS1180" s="61"/>
      <c r="CT1180" s="61"/>
      <c r="CU1180" s="61"/>
      <c r="CV1180" s="61"/>
      <c r="CW1180" s="61"/>
      <c r="CX1180" s="61"/>
      <c r="CY1180" s="61"/>
      <c r="CZ1180" s="61"/>
      <c r="DA1180" s="61"/>
      <c r="DB1180" s="59" t="s">
        <v>641</v>
      </c>
      <c r="DC1180" s="59"/>
      <c r="DD1180" s="59"/>
      <c r="DE1180" s="59"/>
      <c r="DF1180" s="59"/>
      <c r="DG1180" s="59"/>
      <c r="DH1180" s="59"/>
      <c r="DI1180" s="59"/>
      <c r="DJ1180" s="59"/>
      <c r="DK1180" s="59"/>
      <c r="DL1180" s="59"/>
      <c r="DM1180" s="59"/>
      <c r="DN1180" s="59"/>
      <c r="DO1180" s="59" t="s">
        <v>651</v>
      </c>
      <c r="DP1180" s="59"/>
      <c r="DQ1180" s="59"/>
      <c r="DR1180" s="59"/>
      <c r="DS1180" s="59"/>
      <c r="DT1180" s="59"/>
      <c r="DU1180" s="59"/>
      <c r="DV1180" s="59"/>
      <c r="DW1180" s="59"/>
      <c r="DX1180" s="59"/>
      <c r="DY1180" s="59"/>
      <c r="DZ1180" s="62" t="s">
        <v>102</v>
      </c>
      <c r="EA1180" s="62"/>
      <c r="EB1180" s="62"/>
      <c r="EC1180" s="62"/>
      <c r="ED1180" s="62"/>
      <c r="EE1180" s="62"/>
      <c r="EF1180" s="62"/>
      <c r="EG1180" s="62"/>
      <c r="EH1180" s="62"/>
      <c r="EI1180" s="62"/>
      <c r="EJ1180" s="62"/>
      <c r="EK1180" s="62"/>
      <c r="EL1180" s="62" t="s">
        <v>103</v>
      </c>
      <c r="EM1180" s="62"/>
      <c r="EN1180" s="62"/>
      <c r="EO1180" s="62"/>
      <c r="EP1180" s="62"/>
      <c r="EQ1180" s="62"/>
      <c r="ER1180" s="62"/>
      <c r="ES1180" s="62"/>
      <c r="ET1180" s="62"/>
      <c r="EU1180" s="62"/>
      <c r="EV1180" s="62"/>
      <c r="EW1180" s="62"/>
      <c r="EX1180" s="62"/>
      <c r="EY1180" s="143"/>
      <c r="EZ1180" s="143"/>
      <c r="FA1180" s="143"/>
      <c r="FB1180" s="143"/>
      <c r="FC1180" s="143"/>
      <c r="FD1180" s="143"/>
      <c r="FE1180" s="143"/>
      <c r="FF1180" s="143"/>
      <c r="FG1180" s="143"/>
      <c r="FH1180" s="143"/>
      <c r="FI1180" s="143"/>
      <c r="FJ1180" s="143"/>
      <c r="FK1180" s="143"/>
      <c r="FL1180" s="141"/>
      <c r="FM1180" s="141"/>
      <c r="FN1180" s="141"/>
      <c r="FO1180" s="141"/>
      <c r="FP1180" s="141"/>
      <c r="FQ1180" s="141"/>
      <c r="FR1180" s="141"/>
      <c r="FS1180" s="141"/>
      <c r="FT1180" s="141"/>
      <c r="FU1180" s="141"/>
      <c r="FV1180" s="141"/>
      <c r="FW1180" s="141"/>
      <c r="FX1180" s="141"/>
      <c r="FY1180" s="141"/>
      <c r="FZ1180" s="141"/>
      <c r="GA1180" s="141"/>
      <c r="GB1180" s="141"/>
      <c r="GC1180" s="141"/>
      <c r="GD1180" s="141"/>
      <c r="GE1180" s="141"/>
      <c r="GF1180" s="141"/>
      <c r="GG1180" s="141"/>
      <c r="GH1180" s="141"/>
      <c r="GI1180" s="141"/>
      <c r="GJ1180" s="141"/>
      <c r="GK1180" s="141"/>
      <c r="GL1180" s="141"/>
      <c r="GM1180" s="140"/>
      <c r="GN1180" s="140"/>
      <c r="GO1180" s="140"/>
      <c r="GP1180" s="140"/>
      <c r="GQ1180" s="140"/>
      <c r="GR1180" s="140"/>
      <c r="GS1180" s="141"/>
      <c r="GT1180" s="141"/>
      <c r="GU1180" s="141"/>
      <c r="GV1180" s="141"/>
      <c r="GW1180" s="141"/>
      <c r="GX1180" s="141"/>
      <c r="GY1180" s="141"/>
      <c r="GZ1180" s="141"/>
      <c r="HA1180" s="141"/>
      <c r="HB1180" s="142"/>
      <c r="HC1180" s="142"/>
      <c r="HD1180" s="142"/>
      <c r="HE1180" s="142"/>
      <c r="HF1180" s="142"/>
      <c r="HG1180" s="142"/>
      <c r="HH1180" s="142"/>
      <c r="HI1180" s="142"/>
      <c r="HJ1180" s="142"/>
      <c r="HK1180" s="142"/>
      <c r="HL1180" s="142"/>
      <c r="HM1180" s="143"/>
      <c r="HN1180" s="143"/>
      <c r="HO1180" s="143"/>
      <c r="HP1180" s="143"/>
      <c r="HQ1180" s="143"/>
      <c r="HR1180" s="143"/>
      <c r="HS1180" s="141"/>
      <c r="HT1180" s="141"/>
      <c r="HU1180" s="141"/>
      <c r="HV1180" s="141"/>
      <c r="HW1180" s="141"/>
      <c r="HX1180" s="141"/>
      <c r="HY1180" s="141"/>
      <c r="HZ1180" s="141"/>
      <c r="IA1180" s="141"/>
      <c r="IB1180" s="144"/>
      <c r="IC1180" s="144"/>
      <c r="ID1180" s="144"/>
      <c r="IE1180" s="144"/>
      <c r="IF1180" s="144"/>
      <c r="IG1180" s="144"/>
      <c r="IH1180" s="144"/>
      <c r="II1180" s="144"/>
      <c r="IJ1180" s="144"/>
      <c r="IK1180" s="144"/>
      <c r="IL1180" s="144"/>
      <c r="IM1180" s="144"/>
      <c r="IN1180" s="144"/>
      <c r="IO1180" s="144"/>
      <c r="IP1180" s="138"/>
      <c r="IQ1180" s="138"/>
      <c r="IR1180" s="138"/>
      <c r="IS1180" s="138"/>
      <c r="IT1180" s="138"/>
      <c r="IU1180" s="138"/>
      <c r="IV1180" s="138"/>
      <c r="IW1180" s="138"/>
      <c r="IX1180" s="138"/>
      <c r="IY1180" s="138"/>
      <c r="IZ1180" s="138"/>
      <c r="JA1180" s="138"/>
      <c r="JB1180" s="138"/>
      <c r="JC1180" s="138"/>
      <c r="JD1180" s="138"/>
      <c r="JE1180" s="138"/>
      <c r="JF1180" s="138"/>
      <c r="JG1180" s="138"/>
      <c r="JH1180" s="138"/>
      <c r="JI1180" s="138"/>
      <c r="JJ1180" s="138"/>
      <c r="JK1180" s="138"/>
      <c r="JL1180" s="138"/>
      <c r="JM1180" s="138"/>
      <c r="JN1180" s="139"/>
      <c r="JO1180" s="139"/>
      <c r="JP1180" s="139"/>
      <c r="JQ1180" s="139"/>
      <c r="JR1180" s="139"/>
      <c r="JS1180" s="139"/>
      <c r="JT1180" s="139"/>
      <c r="JU1180" s="139"/>
      <c r="JV1180" s="139"/>
      <c r="JW1180" s="139"/>
      <c r="JX1180" s="139"/>
      <c r="JY1180" s="139"/>
      <c r="JZ1180" s="139"/>
      <c r="KA1180" s="139"/>
      <c r="KB1180" s="139"/>
      <c r="KC1180" s="139"/>
      <c r="KD1180" s="139"/>
      <c r="KE1180" s="139"/>
      <c r="KF1180" s="139"/>
      <c r="KG1180" s="139"/>
      <c r="KH1180" s="139"/>
      <c r="KI1180" s="139"/>
      <c r="KJ1180" s="139"/>
      <c r="KK1180" s="139"/>
      <c r="KL1180" s="139"/>
      <c r="KM1180" s="139"/>
      <c r="KN1180" s="139"/>
      <c r="KO1180" s="139"/>
      <c r="KP1180" s="139"/>
      <c r="KQ1180" s="22"/>
      <c r="KR1180" s="23"/>
      <c r="KS1180" s="19"/>
      <c r="KT1180" s="19"/>
      <c r="KU1180" s="19"/>
      <c r="KV1180" s="19"/>
      <c r="KW1180" s="19"/>
      <c r="KX1180" s="19"/>
      <c r="KY1180" s="19"/>
      <c r="KZ1180" s="19"/>
      <c r="LA1180" s="19"/>
      <c r="LB1180" s="19"/>
      <c r="LC1180" s="19"/>
      <c r="LD1180" s="19"/>
      <c r="LE1180" s="19"/>
      <c r="LF1180" s="19"/>
      <c r="LG1180" s="19"/>
      <c r="LH1180" s="19"/>
      <c r="LI1180" s="19"/>
      <c r="LJ1180" s="19"/>
      <c r="LK1180" s="19"/>
      <c r="LL1180" s="19"/>
      <c r="LM1180" s="19"/>
      <c r="LN1180" s="19"/>
      <c r="LO1180" s="19"/>
      <c r="LP1180" s="19"/>
      <c r="LQ1180" s="19"/>
      <c r="LR1180" s="19"/>
      <c r="LS1180" s="19"/>
      <c r="LT1180" s="19"/>
      <c r="LU1180" s="19"/>
      <c r="LV1180" s="19"/>
      <c r="LW1180" s="19"/>
      <c r="LX1180" s="19"/>
      <c r="LY1180" s="19"/>
      <c r="LZ1180" s="19"/>
      <c r="MA1180" s="19"/>
      <c r="MB1180" s="19"/>
      <c r="MC1180" s="19"/>
      <c r="MD1180" s="19"/>
      <c r="ME1180" s="19"/>
      <c r="MF1180" s="19"/>
      <c r="MG1180" s="19"/>
      <c r="MH1180" s="19"/>
      <c r="MI1180" s="19"/>
      <c r="MJ1180" s="19"/>
      <c r="MK1180" s="19"/>
      <c r="ML1180" s="19"/>
      <c r="MM1180" s="19"/>
      <c r="MN1180" s="19"/>
      <c r="MO1180" s="19"/>
      <c r="MP1180" s="19"/>
      <c r="MQ1180" s="19"/>
      <c r="MR1180" s="19"/>
      <c r="MS1180" s="19"/>
      <c r="MT1180" s="19"/>
      <c r="MU1180" s="19"/>
      <c r="MV1180" s="19"/>
      <c r="MW1180" s="19"/>
      <c r="MX1180" s="19"/>
      <c r="MY1180" s="19"/>
      <c r="MZ1180" s="19"/>
      <c r="NA1180" s="19"/>
      <c r="NB1180" s="19"/>
      <c r="NC1180" s="19"/>
      <c r="ND1180" s="19"/>
      <c r="NE1180" s="19"/>
      <c r="NF1180" s="19"/>
      <c r="NG1180" s="19"/>
      <c r="NH1180" s="19"/>
      <c r="NI1180" s="19"/>
      <c r="NJ1180" s="19"/>
      <c r="NK1180" s="19"/>
      <c r="NL1180" s="19"/>
      <c r="NM1180" s="19"/>
      <c r="NN1180" s="19"/>
      <c r="NO1180" s="19"/>
      <c r="NP1180" s="19"/>
      <c r="NQ1180" s="19"/>
      <c r="NR1180" s="19"/>
      <c r="NS1180" s="19"/>
      <c r="NT1180" s="19"/>
      <c r="NU1180" s="19"/>
      <c r="NV1180" s="19"/>
      <c r="NW1180" s="19"/>
      <c r="NX1180" s="19"/>
      <c r="NY1180" s="19"/>
      <c r="NZ1180" s="19"/>
      <c r="OA1180" s="19"/>
      <c r="OB1180" s="19"/>
      <c r="OC1180" s="19"/>
      <c r="OD1180" s="19"/>
      <c r="OE1180" s="19"/>
      <c r="OF1180" s="19"/>
      <c r="OG1180" s="19"/>
      <c r="OH1180" s="19"/>
      <c r="OI1180" s="19"/>
      <c r="OJ1180" s="19"/>
      <c r="OK1180" s="19"/>
      <c r="OL1180" s="19"/>
      <c r="OM1180" s="19"/>
      <c r="ON1180" s="19"/>
      <c r="OO1180" s="19"/>
      <c r="OP1180" s="19"/>
      <c r="OQ1180" s="19"/>
      <c r="OR1180" s="19"/>
      <c r="OS1180" s="19"/>
      <c r="OT1180" s="19"/>
      <c r="OU1180" s="19"/>
      <c r="OV1180" s="19"/>
      <c r="OW1180" s="19"/>
      <c r="OX1180" s="19"/>
      <c r="OY1180" s="19"/>
      <c r="OZ1180" s="19"/>
      <c r="PA1180" s="19"/>
      <c r="PB1180" s="19"/>
      <c r="PC1180" s="19"/>
      <c r="PD1180" s="19"/>
      <c r="PE1180" s="19"/>
      <c r="PF1180" s="19"/>
      <c r="PG1180" s="19"/>
      <c r="PH1180" s="19"/>
      <c r="PI1180" s="19"/>
      <c r="PJ1180" s="19"/>
      <c r="PK1180" s="19"/>
      <c r="PL1180" s="19"/>
      <c r="PM1180" s="19"/>
      <c r="PN1180" s="19"/>
      <c r="PO1180" s="19"/>
      <c r="PP1180" s="19"/>
      <c r="PQ1180" s="19"/>
      <c r="PR1180" s="19"/>
      <c r="PS1180" s="19"/>
      <c r="PT1180" s="19"/>
      <c r="PU1180" s="19"/>
      <c r="PV1180" s="19"/>
      <c r="PW1180" s="19"/>
      <c r="PX1180" s="19"/>
      <c r="PY1180" s="19"/>
      <c r="PZ1180" s="19"/>
      <c r="QA1180" s="19"/>
      <c r="QB1180" s="19"/>
      <c r="QC1180" s="19"/>
      <c r="QD1180" s="19"/>
      <c r="QE1180" s="19"/>
      <c r="QF1180" s="19"/>
      <c r="QG1180" s="19"/>
      <c r="QH1180" s="19"/>
      <c r="QI1180" s="19"/>
      <c r="QJ1180" s="19"/>
      <c r="QK1180" s="19"/>
      <c r="QL1180" s="19"/>
      <c r="QM1180" s="19"/>
      <c r="QN1180" s="19"/>
      <c r="QO1180" s="19"/>
      <c r="QP1180" s="19"/>
      <c r="QQ1180" s="19"/>
      <c r="QR1180" s="19"/>
      <c r="QS1180" s="19"/>
      <c r="QT1180" s="19"/>
      <c r="QU1180" s="19"/>
      <c r="QV1180" s="19"/>
      <c r="QW1180" s="19"/>
      <c r="QX1180" s="19"/>
      <c r="QY1180" s="19"/>
      <c r="QZ1180" s="19"/>
      <c r="RA1180" s="19"/>
      <c r="RB1180" s="19"/>
      <c r="RC1180" s="19"/>
      <c r="RD1180" s="19"/>
      <c r="RE1180" s="19"/>
      <c r="RF1180" s="19"/>
      <c r="RG1180" s="19"/>
      <c r="RH1180" s="19"/>
      <c r="RI1180" s="19"/>
      <c r="RJ1180" s="19"/>
      <c r="RK1180" s="19"/>
      <c r="RL1180" s="19"/>
      <c r="RM1180" s="19"/>
      <c r="RN1180" s="19"/>
      <c r="RO1180" s="19"/>
      <c r="RP1180" s="19"/>
      <c r="RQ1180" s="19"/>
      <c r="RR1180" s="19"/>
      <c r="RS1180" s="19"/>
      <c r="RT1180" s="19"/>
      <c r="RU1180" s="19"/>
      <c r="RV1180" s="19"/>
      <c r="RW1180" s="19"/>
      <c r="RX1180" s="19"/>
      <c r="RY1180" s="19"/>
      <c r="RZ1180" s="19"/>
      <c r="SA1180" s="19"/>
      <c r="SB1180" s="19"/>
      <c r="SC1180" s="19"/>
      <c r="SD1180" s="19"/>
      <c r="SE1180" s="19"/>
      <c r="SF1180" s="19"/>
      <c r="SG1180" s="19"/>
      <c r="SH1180" s="19"/>
      <c r="SI1180" s="19"/>
      <c r="SJ1180" s="19"/>
      <c r="SK1180" s="19"/>
      <c r="SL1180" s="19"/>
      <c r="SM1180" s="19"/>
      <c r="SN1180" s="19"/>
      <c r="SO1180" s="19"/>
      <c r="SP1180" s="19"/>
      <c r="SQ1180" s="19"/>
      <c r="SR1180" s="19"/>
      <c r="SS1180" s="19"/>
      <c r="ST1180" s="19"/>
      <c r="SU1180" s="19"/>
      <c r="SV1180" s="19"/>
      <c r="SW1180" s="19"/>
      <c r="SX1180" s="19"/>
      <c r="SY1180" s="19"/>
      <c r="SZ1180" s="19"/>
      <c r="TA1180" s="19"/>
      <c r="TB1180" s="19"/>
      <c r="TC1180" s="19"/>
      <c r="TD1180" s="19"/>
      <c r="TE1180" s="19"/>
      <c r="TF1180" s="19"/>
      <c r="TG1180" s="19"/>
      <c r="TH1180" s="19"/>
      <c r="TI1180" s="19"/>
      <c r="TJ1180" s="19"/>
      <c r="TK1180" s="19"/>
      <c r="TL1180" s="19"/>
      <c r="TM1180" s="19"/>
      <c r="TN1180" s="19"/>
      <c r="TO1180" s="19"/>
      <c r="TP1180" s="19"/>
      <c r="TQ1180" s="19"/>
      <c r="TR1180" s="19"/>
      <c r="TS1180" s="19"/>
      <c r="TT1180" s="19"/>
      <c r="TU1180" s="19"/>
      <c r="TV1180" s="19"/>
      <c r="TW1180" s="19"/>
      <c r="TX1180" s="19"/>
      <c r="TY1180" s="19"/>
      <c r="TZ1180" s="19"/>
      <c r="UA1180" s="19"/>
      <c r="UB1180" s="19"/>
      <c r="UC1180" s="19"/>
      <c r="UD1180" s="19"/>
      <c r="UE1180" s="19"/>
      <c r="UF1180" s="19"/>
      <c r="UG1180" s="19"/>
      <c r="UH1180" s="19"/>
      <c r="UI1180" s="19"/>
      <c r="UJ1180" s="19"/>
      <c r="UK1180" s="19"/>
      <c r="UL1180" s="19"/>
      <c r="UM1180" s="19"/>
      <c r="UN1180" s="19"/>
      <c r="UO1180" s="19"/>
      <c r="UP1180" s="19"/>
      <c r="UQ1180" s="19"/>
      <c r="UR1180" s="19"/>
      <c r="US1180" s="19"/>
      <c r="UT1180" s="19"/>
      <c r="UU1180" s="19"/>
      <c r="UV1180" s="19"/>
      <c r="UW1180" s="19"/>
      <c r="UX1180" s="19"/>
      <c r="UY1180" s="19"/>
      <c r="UZ1180" s="19"/>
      <c r="VA1180" s="19"/>
      <c r="VB1180" s="19"/>
      <c r="VC1180" s="19"/>
      <c r="VD1180" s="19"/>
      <c r="VE1180" s="19"/>
      <c r="VF1180" s="19"/>
      <c r="VG1180" s="19"/>
      <c r="VH1180" s="19"/>
      <c r="VI1180" s="19"/>
      <c r="VJ1180" s="19"/>
      <c r="VK1180" s="19"/>
      <c r="VL1180" s="19"/>
      <c r="VM1180" s="19"/>
      <c r="VN1180" s="19"/>
      <c r="VO1180" s="19"/>
      <c r="VP1180" s="19"/>
      <c r="VQ1180" s="19"/>
      <c r="VR1180" s="19"/>
      <c r="VS1180" s="19"/>
      <c r="VT1180" s="19"/>
      <c r="VU1180" s="19"/>
      <c r="VV1180" s="19"/>
      <c r="VW1180" s="19"/>
      <c r="VX1180" s="19"/>
      <c r="VY1180" s="19"/>
      <c r="VZ1180" s="19"/>
      <c r="WA1180" s="19"/>
      <c r="WB1180" s="19"/>
      <c r="WC1180" s="19"/>
      <c r="WD1180" s="19"/>
      <c r="WE1180" s="19"/>
      <c r="WF1180" s="19"/>
      <c r="WG1180" s="19"/>
      <c r="WH1180" s="19"/>
      <c r="WI1180" s="19"/>
      <c r="WJ1180" s="19"/>
      <c r="WK1180" s="19"/>
      <c r="WL1180" s="19"/>
      <c r="WM1180" s="19"/>
      <c r="WN1180" s="19"/>
      <c r="WO1180" s="19"/>
      <c r="WP1180" s="19"/>
      <c r="WQ1180" s="19"/>
      <c r="WR1180" s="19"/>
      <c r="WS1180" s="19"/>
      <c r="WT1180" s="19"/>
      <c r="WU1180" s="19"/>
      <c r="WV1180" s="19"/>
    </row>
    <row r="1181" spans="1:620" s="20" customFormat="1" ht="43.5" customHeight="1" x14ac:dyDescent="0.2">
      <c r="A1181" s="43" t="s">
        <v>1521</v>
      </c>
      <c r="B1181" s="44"/>
      <c r="C1181" s="44"/>
      <c r="D1181" s="44"/>
      <c r="E1181" s="45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60" t="s">
        <v>364</v>
      </c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 t="s">
        <v>77</v>
      </c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/>
      <c r="AU1181" s="60"/>
      <c r="AV1181" s="60"/>
      <c r="AW1181" s="60"/>
      <c r="AX1181" s="60"/>
      <c r="AY1181" s="84" t="s">
        <v>94</v>
      </c>
      <c r="AZ1181" s="84"/>
      <c r="BA1181" s="84"/>
      <c r="BB1181" s="84"/>
      <c r="BC1181" s="84"/>
      <c r="BD1181" s="84"/>
      <c r="BE1181" s="62" t="s">
        <v>95</v>
      </c>
      <c r="BF1181" s="62"/>
      <c r="BG1181" s="62"/>
      <c r="BH1181" s="62"/>
      <c r="BI1181" s="62"/>
      <c r="BJ1181" s="62"/>
      <c r="BK1181" s="62"/>
      <c r="BL1181" s="62"/>
      <c r="BM1181" s="62"/>
      <c r="BN1181" s="62">
        <v>185</v>
      </c>
      <c r="BO1181" s="62"/>
      <c r="BP1181" s="62"/>
      <c r="BQ1181" s="62"/>
      <c r="BR1181" s="62"/>
      <c r="BS1181" s="62"/>
      <c r="BT1181" s="62"/>
      <c r="BU1181" s="62"/>
      <c r="BV1181" s="62"/>
      <c r="BW1181" s="62"/>
      <c r="BX1181" s="62"/>
      <c r="BY1181" s="80">
        <v>71701000</v>
      </c>
      <c r="BZ1181" s="76"/>
      <c r="CA1181" s="76"/>
      <c r="CB1181" s="76"/>
      <c r="CC1181" s="76"/>
      <c r="CD1181" s="76"/>
      <c r="CE1181" s="62" t="s">
        <v>80</v>
      </c>
      <c r="CF1181" s="62"/>
      <c r="CG1181" s="62"/>
      <c r="CH1181" s="62"/>
      <c r="CI1181" s="62"/>
      <c r="CJ1181" s="62"/>
      <c r="CK1181" s="62"/>
      <c r="CL1181" s="62"/>
      <c r="CM1181" s="62"/>
      <c r="CN1181" s="61">
        <f>4572463.5*1.05</f>
        <v>4801086.6749999998</v>
      </c>
      <c r="CO1181" s="61"/>
      <c r="CP1181" s="61"/>
      <c r="CQ1181" s="61"/>
      <c r="CR1181" s="61"/>
      <c r="CS1181" s="61"/>
      <c r="CT1181" s="61"/>
      <c r="CU1181" s="61"/>
      <c r="CV1181" s="61"/>
      <c r="CW1181" s="61"/>
      <c r="CX1181" s="61"/>
      <c r="CY1181" s="61"/>
      <c r="CZ1181" s="61"/>
      <c r="DA1181" s="61"/>
      <c r="DB1181" s="59" t="s">
        <v>641</v>
      </c>
      <c r="DC1181" s="59"/>
      <c r="DD1181" s="59"/>
      <c r="DE1181" s="59"/>
      <c r="DF1181" s="59"/>
      <c r="DG1181" s="59"/>
      <c r="DH1181" s="59"/>
      <c r="DI1181" s="59"/>
      <c r="DJ1181" s="59"/>
      <c r="DK1181" s="59"/>
      <c r="DL1181" s="59"/>
      <c r="DM1181" s="59"/>
      <c r="DN1181" s="59"/>
      <c r="DO1181" s="59" t="s">
        <v>651</v>
      </c>
      <c r="DP1181" s="59"/>
      <c r="DQ1181" s="59"/>
      <c r="DR1181" s="59"/>
      <c r="DS1181" s="59"/>
      <c r="DT1181" s="59"/>
      <c r="DU1181" s="59"/>
      <c r="DV1181" s="59"/>
      <c r="DW1181" s="59"/>
      <c r="DX1181" s="59"/>
      <c r="DY1181" s="59"/>
      <c r="DZ1181" s="62" t="s">
        <v>102</v>
      </c>
      <c r="EA1181" s="62"/>
      <c r="EB1181" s="62"/>
      <c r="EC1181" s="62"/>
      <c r="ED1181" s="62"/>
      <c r="EE1181" s="62"/>
      <c r="EF1181" s="62"/>
      <c r="EG1181" s="62"/>
      <c r="EH1181" s="62"/>
      <c r="EI1181" s="62"/>
      <c r="EJ1181" s="62"/>
      <c r="EK1181" s="62"/>
      <c r="EL1181" s="62" t="s">
        <v>103</v>
      </c>
      <c r="EM1181" s="62"/>
      <c r="EN1181" s="62"/>
      <c r="EO1181" s="62"/>
      <c r="EP1181" s="62"/>
      <c r="EQ1181" s="62"/>
      <c r="ER1181" s="62"/>
      <c r="ES1181" s="62"/>
      <c r="ET1181" s="62"/>
      <c r="EU1181" s="62"/>
      <c r="EV1181" s="62"/>
      <c r="EW1181" s="62"/>
      <c r="EX1181" s="62"/>
      <c r="EY1181" s="143"/>
      <c r="EZ1181" s="143"/>
      <c r="FA1181" s="143"/>
      <c r="FB1181" s="143"/>
      <c r="FC1181" s="143"/>
      <c r="FD1181" s="143"/>
      <c r="FE1181" s="143"/>
      <c r="FF1181" s="143"/>
      <c r="FG1181" s="143"/>
      <c r="FH1181" s="143"/>
      <c r="FI1181" s="143"/>
      <c r="FJ1181" s="143"/>
      <c r="FK1181" s="143"/>
      <c r="FL1181" s="141"/>
      <c r="FM1181" s="141"/>
      <c r="FN1181" s="141"/>
      <c r="FO1181" s="141"/>
      <c r="FP1181" s="141"/>
      <c r="FQ1181" s="141"/>
      <c r="FR1181" s="141"/>
      <c r="FS1181" s="141"/>
      <c r="FT1181" s="141"/>
      <c r="FU1181" s="141"/>
      <c r="FV1181" s="141"/>
      <c r="FW1181" s="141"/>
      <c r="FX1181" s="141"/>
      <c r="FY1181" s="141"/>
      <c r="FZ1181" s="141"/>
      <c r="GA1181" s="141"/>
      <c r="GB1181" s="141"/>
      <c r="GC1181" s="141"/>
      <c r="GD1181" s="141"/>
      <c r="GE1181" s="141"/>
      <c r="GF1181" s="141"/>
      <c r="GG1181" s="141"/>
      <c r="GH1181" s="141"/>
      <c r="GI1181" s="141"/>
      <c r="GJ1181" s="141"/>
      <c r="GK1181" s="141"/>
      <c r="GL1181" s="141"/>
      <c r="GM1181" s="140"/>
      <c r="GN1181" s="140"/>
      <c r="GO1181" s="140"/>
      <c r="GP1181" s="140"/>
      <c r="GQ1181" s="140"/>
      <c r="GR1181" s="140"/>
      <c r="GS1181" s="141"/>
      <c r="GT1181" s="141"/>
      <c r="GU1181" s="141"/>
      <c r="GV1181" s="141"/>
      <c r="GW1181" s="141"/>
      <c r="GX1181" s="141"/>
      <c r="GY1181" s="141"/>
      <c r="GZ1181" s="141"/>
      <c r="HA1181" s="141"/>
      <c r="HB1181" s="142"/>
      <c r="HC1181" s="142"/>
      <c r="HD1181" s="142"/>
      <c r="HE1181" s="142"/>
      <c r="HF1181" s="142"/>
      <c r="HG1181" s="142"/>
      <c r="HH1181" s="142"/>
      <c r="HI1181" s="142"/>
      <c r="HJ1181" s="142"/>
      <c r="HK1181" s="142"/>
      <c r="HL1181" s="142"/>
      <c r="HM1181" s="143"/>
      <c r="HN1181" s="143"/>
      <c r="HO1181" s="143"/>
      <c r="HP1181" s="143"/>
      <c r="HQ1181" s="143"/>
      <c r="HR1181" s="143"/>
      <c r="HS1181" s="141"/>
      <c r="HT1181" s="141"/>
      <c r="HU1181" s="141"/>
      <c r="HV1181" s="141"/>
      <c r="HW1181" s="141"/>
      <c r="HX1181" s="141"/>
      <c r="HY1181" s="141"/>
      <c r="HZ1181" s="141"/>
      <c r="IA1181" s="141"/>
      <c r="IB1181" s="144"/>
      <c r="IC1181" s="144"/>
      <c r="ID1181" s="144"/>
      <c r="IE1181" s="144"/>
      <c r="IF1181" s="144"/>
      <c r="IG1181" s="144"/>
      <c r="IH1181" s="144"/>
      <c r="II1181" s="144"/>
      <c r="IJ1181" s="144"/>
      <c r="IK1181" s="144"/>
      <c r="IL1181" s="144"/>
      <c r="IM1181" s="144"/>
      <c r="IN1181" s="144"/>
      <c r="IO1181" s="144"/>
      <c r="IP1181" s="138"/>
      <c r="IQ1181" s="138"/>
      <c r="IR1181" s="138"/>
      <c r="IS1181" s="138"/>
      <c r="IT1181" s="138"/>
      <c r="IU1181" s="138"/>
      <c r="IV1181" s="138"/>
      <c r="IW1181" s="138"/>
      <c r="IX1181" s="138"/>
      <c r="IY1181" s="138"/>
      <c r="IZ1181" s="138"/>
      <c r="JA1181" s="138"/>
      <c r="JB1181" s="138"/>
      <c r="JC1181" s="138"/>
      <c r="JD1181" s="138"/>
      <c r="JE1181" s="138"/>
      <c r="JF1181" s="138"/>
      <c r="JG1181" s="138"/>
      <c r="JH1181" s="138"/>
      <c r="JI1181" s="138"/>
      <c r="JJ1181" s="138"/>
      <c r="JK1181" s="138"/>
      <c r="JL1181" s="138"/>
      <c r="JM1181" s="138"/>
      <c r="JN1181" s="139"/>
      <c r="JO1181" s="139"/>
      <c r="JP1181" s="139"/>
      <c r="JQ1181" s="139"/>
      <c r="JR1181" s="139"/>
      <c r="JS1181" s="139"/>
      <c r="JT1181" s="139"/>
      <c r="JU1181" s="139"/>
      <c r="JV1181" s="139"/>
      <c r="JW1181" s="139"/>
      <c r="JX1181" s="139"/>
      <c r="JY1181" s="139"/>
      <c r="JZ1181" s="139"/>
      <c r="KA1181" s="139"/>
      <c r="KB1181" s="139"/>
      <c r="KC1181" s="139"/>
      <c r="KD1181" s="139"/>
      <c r="KE1181" s="139"/>
      <c r="KF1181" s="139"/>
      <c r="KG1181" s="139"/>
      <c r="KH1181" s="139"/>
      <c r="KI1181" s="139"/>
      <c r="KJ1181" s="139"/>
      <c r="KK1181" s="139"/>
      <c r="KL1181" s="139"/>
      <c r="KM1181" s="139"/>
      <c r="KN1181" s="139"/>
      <c r="KO1181" s="139"/>
      <c r="KP1181" s="139"/>
      <c r="KQ1181" s="22"/>
      <c r="KR1181" s="23"/>
      <c r="KS1181" s="19"/>
      <c r="KT1181" s="19"/>
      <c r="KU1181" s="19"/>
      <c r="KV1181" s="19"/>
      <c r="KW1181" s="19"/>
      <c r="KX1181" s="19"/>
      <c r="KY1181" s="19"/>
      <c r="KZ1181" s="19"/>
      <c r="LA1181" s="19"/>
      <c r="LB1181" s="19"/>
      <c r="LC1181" s="19"/>
      <c r="LD1181" s="19"/>
      <c r="LE1181" s="19"/>
      <c r="LF1181" s="19"/>
      <c r="LG1181" s="19"/>
      <c r="LH1181" s="19"/>
      <c r="LI1181" s="19"/>
      <c r="LJ1181" s="19"/>
      <c r="LK1181" s="19"/>
      <c r="LL1181" s="19"/>
      <c r="LM1181" s="19"/>
      <c r="LN1181" s="19"/>
      <c r="LO1181" s="19"/>
      <c r="LP1181" s="19"/>
      <c r="LQ1181" s="19"/>
      <c r="LR1181" s="19"/>
      <c r="LS1181" s="19"/>
      <c r="LT1181" s="19"/>
      <c r="LU1181" s="19"/>
      <c r="LV1181" s="19"/>
      <c r="LW1181" s="19"/>
      <c r="LX1181" s="19"/>
      <c r="LY1181" s="19"/>
      <c r="LZ1181" s="19"/>
      <c r="MA1181" s="19"/>
      <c r="MB1181" s="19"/>
      <c r="MC1181" s="19"/>
      <c r="MD1181" s="19"/>
      <c r="ME1181" s="19"/>
      <c r="MF1181" s="19"/>
      <c r="MG1181" s="19"/>
      <c r="MH1181" s="19"/>
      <c r="MI1181" s="19"/>
      <c r="MJ1181" s="19"/>
      <c r="MK1181" s="19"/>
      <c r="ML1181" s="19"/>
      <c r="MM1181" s="19"/>
      <c r="MN1181" s="19"/>
      <c r="MO1181" s="19"/>
      <c r="MP1181" s="19"/>
      <c r="MQ1181" s="19"/>
      <c r="MR1181" s="19"/>
      <c r="MS1181" s="19"/>
      <c r="MT1181" s="19"/>
      <c r="MU1181" s="19"/>
      <c r="MV1181" s="19"/>
      <c r="MW1181" s="19"/>
      <c r="MX1181" s="19"/>
      <c r="MY1181" s="19"/>
      <c r="MZ1181" s="19"/>
      <c r="NA1181" s="19"/>
      <c r="NB1181" s="19"/>
      <c r="NC1181" s="19"/>
      <c r="ND1181" s="19"/>
      <c r="NE1181" s="19"/>
      <c r="NF1181" s="19"/>
      <c r="NG1181" s="19"/>
      <c r="NH1181" s="19"/>
      <c r="NI1181" s="19"/>
      <c r="NJ1181" s="19"/>
      <c r="NK1181" s="19"/>
      <c r="NL1181" s="19"/>
      <c r="NM1181" s="19"/>
      <c r="NN1181" s="19"/>
      <c r="NO1181" s="19"/>
      <c r="NP1181" s="19"/>
      <c r="NQ1181" s="19"/>
      <c r="NR1181" s="19"/>
      <c r="NS1181" s="19"/>
      <c r="NT1181" s="19"/>
      <c r="NU1181" s="19"/>
      <c r="NV1181" s="19"/>
      <c r="NW1181" s="19"/>
      <c r="NX1181" s="19"/>
      <c r="NY1181" s="19"/>
      <c r="NZ1181" s="19"/>
      <c r="OA1181" s="19"/>
      <c r="OB1181" s="19"/>
      <c r="OC1181" s="19"/>
      <c r="OD1181" s="19"/>
      <c r="OE1181" s="19"/>
      <c r="OF1181" s="19"/>
      <c r="OG1181" s="19"/>
      <c r="OH1181" s="19"/>
      <c r="OI1181" s="19"/>
      <c r="OJ1181" s="19"/>
      <c r="OK1181" s="19"/>
      <c r="OL1181" s="19"/>
      <c r="OM1181" s="19"/>
      <c r="ON1181" s="19"/>
      <c r="OO1181" s="19"/>
      <c r="OP1181" s="19"/>
      <c r="OQ1181" s="19"/>
      <c r="OR1181" s="19"/>
      <c r="OS1181" s="19"/>
      <c r="OT1181" s="19"/>
      <c r="OU1181" s="19"/>
      <c r="OV1181" s="19"/>
      <c r="OW1181" s="19"/>
      <c r="OX1181" s="19"/>
      <c r="OY1181" s="19"/>
      <c r="OZ1181" s="19"/>
      <c r="PA1181" s="19"/>
      <c r="PB1181" s="19"/>
      <c r="PC1181" s="19"/>
      <c r="PD1181" s="19"/>
      <c r="PE1181" s="19"/>
      <c r="PF1181" s="19"/>
      <c r="PG1181" s="19"/>
      <c r="PH1181" s="19"/>
      <c r="PI1181" s="19"/>
      <c r="PJ1181" s="19"/>
      <c r="PK1181" s="19"/>
      <c r="PL1181" s="19"/>
      <c r="PM1181" s="19"/>
      <c r="PN1181" s="19"/>
      <c r="PO1181" s="19"/>
      <c r="PP1181" s="19"/>
      <c r="PQ1181" s="19"/>
      <c r="PR1181" s="19"/>
      <c r="PS1181" s="19"/>
      <c r="PT1181" s="19"/>
      <c r="PU1181" s="19"/>
      <c r="PV1181" s="19"/>
      <c r="PW1181" s="19"/>
      <c r="PX1181" s="19"/>
      <c r="PY1181" s="19"/>
      <c r="PZ1181" s="19"/>
      <c r="QA1181" s="19"/>
      <c r="QB1181" s="19"/>
      <c r="QC1181" s="19"/>
      <c r="QD1181" s="19"/>
      <c r="QE1181" s="19"/>
      <c r="QF1181" s="19"/>
      <c r="QG1181" s="19"/>
      <c r="QH1181" s="19"/>
      <c r="QI1181" s="19"/>
      <c r="QJ1181" s="19"/>
      <c r="QK1181" s="19"/>
      <c r="QL1181" s="19"/>
      <c r="QM1181" s="19"/>
      <c r="QN1181" s="19"/>
      <c r="QO1181" s="19"/>
      <c r="QP1181" s="19"/>
      <c r="QQ1181" s="19"/>
      <c r="QR1181" s="19"/>
      <c r="QS1181" s="19"/>
      <c r="QT1181" s="19"/>
      <c r="QU1181" s="19"/>
      <c r="QV1181" s="19"/>
      <c r="QW1181" s="19"/>
      <c r="QX1181" s="19"/>
      <c r="QY1181" s="19"/>
      <c r="QZ1181" s="19"/>
      <c r="RA1181" s="19"/>
      <c r="RB1181" s="19"/>
      <c r="RC1181" s="19"/>
      <c r="RD1181" s="19"/>
      <c r="RE1181" s="19"/>
      <c r="RF1181" s="19"/>
      <c r="RG1181" s="19"/>
      <c r="RH1181" s="19"/>
      <c r="RI1181" s="19"/>
      <c r="RJ1181" s="19"/>
      <c r="RK1181" s="19"/>
      <c r="RL1181" s="19"/>
      <c r="RM1181" s="19"/>
      <c r="RN1181" s="19"/>
      <c r="RO1181" s="19"/>
      <c r="RP1181" s="19"/>
      <c r="RQ1181" s="19"/>
      <c r="RR1181" s="19"/>
      <c r="RS1181" s="19"/>
      <c r="RT1181" s="19"/>
      <c r="RU1181" s="19"/>
      <c r="RV1181" s="19"/>
      <c r="RW1181" s="19"/>
      <c r="RX1181" s="19"/>
      <c r="RY1181" s="19"/>
      <c r="RZ1181" s="19"/>
      <c r="SA1181" s="19"/>
      <c r="SB1181" s="19"/>
      <c r="SC1181" s="19"/>
      <c r="SD1181" s="19"/>
      <c r="SE1181" s="19"/>
      <c r="SF1181" s="19"/>
      <c r="SG1181" s="19"/>
      <c r="SH1181" s="19"/>
      <c r="SI1181" s="19"/>
      <c r="SJ1181" s="19"/>
      <c r="SK1181" s="19"/>
      <c r="SL1181" s="19"/>
      <c r="SM1181" s="19"/>
      <c r="SN1181" s="19"/>
      <c r="SO1181" s="19"/>
      <c r="SP1181" s="19"/>
      <c r="SQ1181" s="19"/>
      <c r="SR1181" s="19"/>
      <c r="SS1181" s="19"/>
      <c r="ST1181" s="19"/>
      <c r="SU1181" s="19"/>
      <c r="SV1181" s="19"/>
      <c r="SW1181" s="19"/>
      <c r="SX1181" s="19"/>
      <c r="SY1181" s="19"/>
      <c r="SZ1181" s="19"/>
      <c r="TA1181" s="19"/>
      <c r="TB1181" s="19"/>
      <c r="TC1181" s="19"/>
      <c r="TD1181" s="19"/>
      <c r="TE1181" s="19"/>
      <c r="TF1181" s="19"/>
      <c r="TG1181" s="19"/>
      <c r="TH1181" s="19"/>
      <c r="TI1181" s="19"/>
      <c r="TJ1181" s="19"/>
      <c r="TK1181" s="19"/>
      <c r="TL1181" s="19"/>
      <c r="TM1181" s="19"/>
      <c r="TN1181" s="19"/>
      <c r="TO1181" s="19"/>
      <c r="TP1181" s="19"/>
      <c r="TQ1181" s="19"/>
      <c r="TR1181" s="19"/>
      <c r="TS1181" s="19"/>
      <c r="TT1181" s="19"/>
      <c r="TU1181" s="19"/>
      <c r="TV1181" s="19"/>
      <c r="TW1181" s="19"/>
      <c r="TX1181" s="19"/>
      <c r="TY1181" s="19"/>
      <c r="TZ1181" s="19"/>
      <c r="UA1181" s="19"/>
      <c r="UB1181" s="19"/>
      <c r="UC1181" s="19"/>
      <c r="UD1181" s="19"/>
      <c r="UE1181" s="19"/>
      <c r="UF1181" s="19"/>
      <c r="UG1181" s="19"/>
      <c r="UH1181" s="19"/>
      <c r="UI1181" s="19"/>
      <c r="UJ1181" s="19"/>
      <c r="UK1181" s="19"/>
      <c r="UL1181" s="19"/>
      <c r="UM1181" s="19"/>
      <c r="UN1181" s="19"/>
      <c r="UO1181" s="19"/>
      <c r="UP1181" s="19"/>
      <c r="UQ1181" s="19"/>
      <c r="UR1181" s="19"/>
      <c r="US1181" s="19"/>
      <c r="UT1181" s="19"/>
      <c r="UU1181" s="19"/>
      <c r="UV1181" s="19"/>
      <c r="UW1181" s="19"/>
      <c r="UX1181" s="19"/>
      <c r="UY1181" s="19"/>
      <c r="UZ1181" s="19"/>
      <c r="VA1181" s="19"/>
      <c r="VB1181" s="19"/>
      <c r="VC1181" s="19"/>
      <c r="VD1181" s="19"/>
      <c r="VE1181" s="19"/>
      <c r="VF1181" s="19"/>
      <c r="VG1181" s="19"/>
      <c r="VH1181" s="19"/>
      <c r="VI1181" s="19"/>
      <c r="VJ1181" s="19"/>
      <c r="VK1181" s="19"/>
      <c r="VL1181" s="19"/>
      <c r="VM1181" s="19"/>
      <c r="VN1181" s="19"/>
      <c r="VO1181" s="19"/>
      <c r="VP1181" s="19"/>
      <c r="VQ1181" s="19"/>
      <c r="VR1181" s="19"/>
      <c r="VS1181" s="19"/>
      <c r="VT1181" s="19"/>
      <c r="VU1181" s="19"/>
      <c r="VV1181" s="19"/>
      <c r="VW1181" s="19"/>
      <c r="VX1181" s="19"/>
      <c r="VY1181" s="19"/>
      <c r="VZ1181" s="19"/>
      <c r="WA1181" s="19"/>
      <c r="WB1181" s="19"/>
      <c r="WC1181" s="19"/>
      <c r="WD1181" s="19"/>
      <c r="WE1181" s="19"/>
      <c r="WF1181" s="19"/>
      <c r="WG1181" s="19"/>
      <c r="WH1181" s="19"/>
      <c r="WI1181" s="19"/>
      <c r="WJ1181" s="19"/>
      <c r="WK1181" s="19"/>
      <c r="WL1181" s="19"/>
      <c r="WM1181" s="19"/>
      <c r="WN1181" s="19"/>
      <c r="WO1181" s="19"/>
      <c r="WP1181" s="19"/>
      <c r="WQ1181" s="19"/>
      <c r="WR1181" s="19"/>
      <c r="WS1181" s="19"/>
      <c r="WT1181" s="19"/>
      <c r="WU1181" s="19"/>
      <c r="WV1181" s="19"/>
    </row>
    <row r="1182" spans="1:620" s="20" customFormat="1" ht="43.5" customHeight="1" x14ac:dyDescent="0.2">
      <c r="A1182" s="43" t="s">
        <v>1522</v>
      </c>
      <c r="B1182" s="44"/>
      <c r="C1182" s="44"/>
      <c r="D1182" s="44"/>
      <c r="E1182" s="45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60" t="s">
        <v>366</v>
      </c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 t="s">
        <v>77</v>
      </c>
      <c r="AK1182" s="60"/>
      <c r="AL1182" s="60"/>
      <c r="AM1182" s="60"/>
      <c r="AN1182" s="60"/>
      <c r="AO1182" s="60"/>
      <c r="AP1182" s="60"/>
      <c r="AQ1182" s="60"/>
      <c r="AR1182" s="60"/>
      <c r="AS1182" s="60"/>
      <c r="AT1182" s="60"/>
      <c r="AU1182" s="60"/>
      <c r="AV1182" s="60"/>
      <c r="AW1182" s="60"/>
      <c r="AX1182" s="60"/>
      <c r="AY1182" s="84" t="s">
        <v>94</v>
      </c>
      <c r="AZ1182" s="84"/>
      <c r="BA1182" s="84"/>
      <c r="BB1182" s="84"/>
      <c r="BC1182" s="84"/>
      <c r="BD1182" s="84"/>
      <c r="BE1182" s="62" t="s">
        <v>95</v>
      </c>
      <c r="BF1182" s="62"/>
      <c r="BG1182" s="62"/>
      <c r="BH1182" s="62"/>
      <c r="BI1182" s="62"/>
      <c r="BJ1182" s="62"/>
      <c r="BK1182" s="62"/>
      <c r="BL1182" s="62"/>
      <c r="BM1182" s="62"/>
      <c r="BN1182" s="62">
        <v>200</v>
      </c>
      <c r="BO1182" s="62"/>
      <c r="BP1182" s="62"/>
      <c r="BQ1182" s="62"/>
      <c r="BR1182" s="62"/>
      <c r="BS1182" s="62"/>
      <c r="BT1182" s="62"/>
      <c r="BU1182" s="62"/>
      <c r="BV1182" s="62"/>
      <c r="BW1182" s="62"/>
      <c r="BX1182" s="62"/>
      <c r="BY1182" s="80">
        <v>71701000</v>
      </c>
      <c r="BZ1182" s="76"/>
      <c r="CA1182" s="76"/>
      <c r="CB1182" s="76"/>
      <c r="CC1182" s="76"/>
      <c r="CD1182" s="76"/>
      <c r="CE1182" s="62" t="s">
        <v>80</v>
      </c>
      <c r="CF1182" s="62"/>
      <c r="CG1182" s="62"/>
      <c r="CH1182" s="62"/>
      <c r="CI1182" s="62"/>
      <c r="CJ1182" s="62"/>
      <c r="CK1182" s="62"/>
      <c r="CL1182" s="62"/>
      <c r="CM1182" s="62"/>
      <c r="CN1182" s="61">
        <f>581280*1.05</f>
        <v>610344</v>
      </c>
      <c r="CO1182" s="61"/>
      <c r="CP1182" s="61"/>
      <c r="CQ1182" s="61"/>
      <c r="CR1182" s="61"/>
      <c r="CS1182" s="61"/>
      <c r="CT1182" s="61"/>
      <c r="CU1182" s="61"/>
      <c r="CV1182" s="61"/>
      <c r="CW1182" s="61"/>
      <c r="CX1182" s="61"/>
      <c r="CY1182" s="61"/>
      <c r="CZ1182" s="61"/>
      <c r="DA1182" s="61"/>
      <c r="DB1182" s="59" t="s">
        <v>641</v>
      </c>
      <c r="DC1182" s="59"/>
      <c r="DD1182" s="59"/>
      <c r="DE1182" s="59"/>
      <c r="DF1182" s="59"/>
      <c r="DG1182" s="59"/>
      <c r="DH1182" s="59"/>
      <c r="DI1182" s="59"/>
      <c r="DJ1182" s="59"/>
      <c r="DK1182" s="59"/>
      <c r="DL1182" s="59"/>
      <c r="DM1182" s="59"/>
      <c r="DN1182" s="59"/>
      <c r="DO1182" s="59" t="s">
        <v>651</v>
      </c>
      <c r="DP1182" s="59"/>
      <c r="DQ1182" s="59"/>
      <c r="DR1182" s="59"/>
      <c r="DS1182" s="59"/>
      <c r="DT1182" s="59"/>
      <c r="DU1182" s="59"/>
      <c r="DV1182" s="59"/>
      <c r="DW1182" s="59"/>
      <c r="DX1182" s="59"/>
      <c r="DY1182" s="59"/>
      <c r="DZ1182" s="62" t="s">
        <v>86</v>
      </c>
      <c r="EA1182" s="62"/>
      <c r="EB1182" s="62"/>
      <c r="EC1182" s="62"/>
      <c r="ED1182" s="62"/>
      <c r="EE1182" s="62"/>
      <c r="EF1182" s="62"/>
      <c r="EG1182" s="62"/>
      <c r="EH1182" s="62"/>
      <c r="EI1182" s="62"/>
      <c r="EJ1182" s="62"/>
      <c r="EK1182" s="62"/>
      <c r="EL1182" s="62" t="s">
        <v>84</v>
      </c>
      <c r="EM1182" s="62"/>
      <c r="EN1182" s="62"/>
      <c r="EO1182" s="62"/>
      <c r="EP1182" s="62"/>
      <c r="EQ1182" s="62"/>
      <c r="ER1182" s="62"/>
      <c r="ES1182" s="62"/>
      <c r="ET1182" s="62"/>
      <c r="EU1182" s="62"/>
      <c r="EV1182" s="62"/>
      <c r="EW1182" s="62"/>
      <c r="EX1182" s="62"/>
      <c r="EY1182" s="143"/>
      <c r="EZ1182" s="143"/>
      <c r="FA1182" s="143"/>
      <c r="FB1182" s="143"/>
      <c r="FC1182" s="143"/>
      <c r="FD1182" s="143"/>
      <c r="FE1182" s="143"/>
      <c r="FF1182" s="143"/>
      <c r="FG1182" s="143"/>
      <c r="FH1182" s="143"/>
      <c r="FI1182" s="143"/>
      <c r="FJ1182" s="143"/>
      <c r="FK1182" s="143"/>
      <c r="FL1182" s="141"/>
      <c r="FM1182" s="141"/>
      <c r="FN1182" s="141"/>
      <c r="FO1182" s="141"/>
      <c r="FP1182" s="141"/>
      <c r="FQ1182" s="141"/>
      <c r="FR1182" s="141"/>
      <c r="FS1182" s="141"/>
      <c r="FT1182" s="141"/>
      <c r="FU1182" s="141"/>
      <c r="FV1182" s="141"/>
      <c r="FW1182" s="141"/>
      <c r="FX1182" s="141"/>
      <c r="FY1182" s="141"/>
      <c r="FZ1182" s="141"/>
      <c r="GA1182" s="141"/>
      <c r="GB1182" s="141"/>
      <c r="GC1182" s="141"/>
      <c r="GD1182" s="141"/>
      <c r="GE1182" s="141"/>
      <c r="GF1182" s="141"/>
      <c r="GG1182" s="141"/>
      <c r="GH1182" s="141"/>
      <c r="GI1182" s="141"/>
      <c r="GJ1182" s="141"/>
      <c r="GK1182" s="141"/>
      <c r="GL1182" s="141"/>
      <c r="GM1182" s="140"/>
      <c r="GN1182" s="140"/>
      <c r="GO1182" s="140"/>
      <c r="GP1182" s="140"/>
      <c r="GQ1182" s="140"/>
      <c r="GR1182" s="140"/>
      <c r="GS1182" s="141"/>
      <c r="GT1182" s="141"/>
      <c r="GU1182" s="141"/>
      <c r="GV1182" s="141"/>
      <c r="GW1182" s="141"/>
      <c r="GX1182" s="141"/>
      <c r="GY1182" s="141"/>
      <c r="GZ1182" s="141"/>
      <c r="HA1182" s="141"/>
      <c r="HB1182" s="142"/>
      <c r="HC1182" s="142"/>
      <c r="HD1182" s="142"/>
      <c r="HE1182" s="142"/>
      <c r="HF1182" s="142"/>
      <c r="HG1182" s="142"/>
      <c r="HH1182" s="142"/>
      <c r="HI1182" s="142"/>
      <c r="HJ1182" s="142"/>
      <c r="HK1182" s="142"/>
      <c r="HL1182" s="142"/>
      <c r="HM1182" s="143"/>
      <c r="HN1182" s="143"/>
      <c r="HO1182" s="143"/>
      <c r="HP1182" s="143"/>
      <c r="HQ1182" s="143"/>
      <c r="HR1182" s="143"/>
      <c r="HS1182" s="141"/>
      <c r="HT1182" s="141"/>
      <c r="HU1182" s="141"/>
      <c r="HV1182" s="141"/>
      <c r="HW1182" s="141"/>
      <c r="HX1182" s="141"/>
      <c r="HY1182" s="141"/>
      <c r="HZ1182" s="141"/>
      <c r="IA1182" s="141"/>
      <c r="IB1182" s="144"/>
      <c r="IC1182" s="144"/>
      <c r="ID1182" s="144"/>
      <c r="IE1182" s="144"/>
      <c r="IF1182" s="144"/>
      <c r="IG1182" s="144"/>
      <c r="IH1182" s="144"/>
      <c r="II1182" s="144"/>
      <c r="IJ1182" s="144"/>
      <c r="IK1182" s="144"/>
      <c r="IL1182" s="144"/>
      <c r="IM1182" s="144"/>
      <c r="IN1182" s="144"/>
      <c r="IO1182" s="144"/>
      <c r="IP1182" s="138"/>
      <c r="IQ1182" s="138"/>
      <c r="IR1182" s="138"/>
      <c r="IS1182" s="138"/>
      <c r="IT1182" s="138"/>
      <c r="IU1182" s="138"/>
      <c r="IV1182" s="138"/>
      <c r="IW1182" s="138"/>
      <c r="IX1182" s="138"/>
      <c r="IY1182" s="138"/>
      <c r="IZ1182" s="138"/>
      <c r="JA1182" s="138"/>
      <c r="JB1182" s="138"/>
      <c r="JC1182" s="138"/>
      <c r="JD1182" s="138"/>
      <c r="JE1182" s="138"/>
      <c r="JF1182" s="138"/>
      <c r="JG1182" s="138"/>
      <c r="JH1182" s="138"/>
      <c r="JI1182" s="138"/>
      <c r="JJ1182" s="138"/>
      <c r="JK1182" s="138"/>
      <c r="JL1182" s="138"/>
      <c r="JM1182" s="138"/>
      <c r="JN1182" s="139"/>
      <c r="JO1182" s="139"/>
      <c r="JP1182" s="139"/>
      <c r="JQ1182" s="139"/>
      <c r="JR1182" s="139"/>
      <c r="JS1182" s="139"/>
      <c r="JT1182" s="139"/>
      <c r="JU1182" s="139"/>
      <c r="JV1182" s="139"/>
      <c r="JW1182" s="139"/>
      <c r="JX1182" s="139"/>
      <c r="JY1182" s="139"/>
      <c r="JZ1182" s="139"/>
      <c r="KA1182" s="139"/>
      <c r="KB1182" s="139"/>
      <c r="KC1182" s="139"/>
      <c r="KD1182" s="139"/>
      <c r="KE1182" s="139"/>
      <c r="KF1182" s="139"/>
      <c r="KG1182" s="139"/>
      <c r="KH1182" s="139"/>
      <c r="KI1182" s="139"/>
      <c r="KJ1182" s="139"/>
      <c r="KK1182" s="139"/>
      <c r="KL1182" s="139"/>
      <c r="KM1182" s="139"/>
      <c r="KN1182" s="139"/>
      <c r="KO1182" s="139"/>
      <c r="KP1182" s="139"/>
      <c r="KQ1182" s="22"/>
      <c r="KR1182" s="23"/>
      <c r="KS1182" s="19"/>
      <c r="KT1182" s="19"/>
      <c r="KU1182" s="19"/>
      <c r="KV1182" s="19"/>
      <c r="KW1182" s="19"/>
      <c r="KX1182" s="19"/>
      <c r="KY1182" s="19"/>
      <c r="KZ1182" s="19"/>
      <c r="LA1182" s="19"/>
      <c r="LB1182" s="19"/>
      <c r="LC1182" s="19"/>
      <c r="LD1182" s="19"/>
      <c r="LE1182" s="19"/>
      <c r="LF1182" s="19"/>
      <c r="LG1182" s="19"/>
      <c r="LH1182" s="19"/>
      <c r="LI1182" s="19"/>
      <c r="LJ1182" s="19"/>
      <c r="LK1182" s="19"/>
      <c r="LL1182" s="19"/>
      <c r="LM1182" s="19"/>
      <c r="LN1182" s="19"/>
      <c r="LO1182" s="19"/>
      <c r="LP1182" s="19"/>
      <c r="LQ1182" s="19"/>
      <c r="LR1182" s="19"/>
      <c r="LS1182" s="19"/>
      <c r="LT1182" s="19"/>
      <c r="LU1182" s="19"/>
      <c r="LV1182" s="19"/>
      <c r="LW1182" s="19"/>
      <c r="LX1182" s="19"/>
      <c r="LY1182" s="19"/>
      <c r="LZ1182" s="19"/>
      <c r="MA1182" s="19"/>
      <c r="MB1182" s="19"/>
      <c r="MC1182" s="19"/>
      <c r="MD1182" s="19"/>
      <c r="ME1182" s="19"/>
      <c r="MF1182" s="19"/>
      <c r="MG1182" s="19"/>
      <c r="MH1182" s="19"/>
      <c r="MI1182" s="19"/>
      <c r="MJ1182" s="19"/>
      <c r="MK1182" s="19"/>
      <c r="ML1182" s="19"/>
      <c r="MM1182" s="19"/>
      <c r="MN1182" s="19"/>
      <c r="MO1182" s="19"/>
      <c r="MP1182" s="19"/>
      <c r="MQ1182" s="19"/>
      <c r="MR1182" s="19"/>
      <c r="MS1182" s="19"/>
      <c r="MT1182" s="19"/>
      <c r="MU1182" s="19"/>
      <c r="MV1182" s="19"/>
      <c r="MW1182" s="19"/>
      <c r="MX1182" s="19"/>
      <c r="MY1182" s="19"/>
      <c r="MZ1182" s="19"/>
      <c r="NA1182" s="19"/>
      <c r="NB1182" s="19"/>
      <c r="NC1182" s="19"/>
      <c r="ND1182" s="19"/>
      <c r="NE1182" s="19"/>
      <c r="NF1182" s="19"/>
      <c r="NG1182" s="19"/>
      <c r="NH1182" s="19"/>
      <c r="NI1182" s="19"/>
      <c r="NJ1182" s="19"/>
      <c r="NK1182" s="19"/>
      <c r="NL1182" s="19"/>
      <c r="NM1182" s="19"/>
      <c r="NN1182" s="19"/>
      <c r="NO1182" s="19"/>
      <c r="NP1182" s="19"/>
      <c r="NQ1182" s="19"/>
      <c r="NR1182" s="19"/>
      <c r="NS1182" s="19"/>
      <c r="NT1182" s="19"/>
      <c r="NU1182" s="19"/>
      <c r="NV1182" s="19"/>
      <c r="NW1182" s="19"/>
      <c r="NX1182" s="19"/>
      <c r="NY1182" s="19"/>
      <c r="NZ1182" s="19"/>
      <c r="OA1182" s="19"/>
      <c r="OB1182" s="19"/>
      <c r="OC1182" s="19"/>
      <c r="OD1182" s="19"/>
      <c r="OE1182" s="19"/>
      <c r="OF1182" s="19"/>
      <c r="OG1182" s="19"/>
      <c r="OH1182" s="19"/>
      <c r="OI1182" s="19"/>
      <c r="OJ1182" s="19"/>
      <c r="OK1182" s="19"/>
      <c r="OL1182" s="19"/>
      <c r="OM1182" s="19"/>
      <c r="ON1182" s="19"/>
      <c r="OO1182" s="19"/>
      <c r="OP1182" s="19"/>
      <c r="OQ1182" s="19"/>
      <c r="OR1182" s="19"/>
      <c r="OS1182" s="19"/>
      <c r="OT1182" s="19"/>
      <c r="OU1182" s="19"/>
      <c r="OV1182" s="19"/>
      <c r="OW1182" s="19"/>
      <c r="OX1182" s="19"/>
      <c r="OY1182" s="19"/>
      <c r="OZ1182" s="19"/>
      <c r="PA1182" s="19"/>
      <c r="PB1182" s="19"/>
      <c r="PC1182" s="19"/>
      <c r="PD1182" s="19"/>
      <c r="PE1182" s="19"/>
      <c r="PF1182" s="19"/>
      <c r="PG1182" s="19"/>
      <c r="PH1182" s="19"/>
      <c r="PI1182" s="19"/>
      <c r="PJ1182" s="19"/>
      <c r="PK1182" s="19"/>
      <c r="PL1182" s="19"/>
      <c r="PM1182" s="19"/>
      <c r="PN1182" s="19"/>
      <c r="PO1182" s="19"/>
      <c r="PP1182" s="19"/>
      <c r="PQ1182" s="19"/>
      <c r="PR1182" s="19"/>
      <c r="PS1182" s="19"/>
      <c r="PT1182" s="19"/>
      <c r="PU1182" s="19"/>
      <c r="PV1182" s="19"/>
      <c r="PW1182" s="19"/>
      <c r="PX1182" s="19"/>
      <c r="PY1182" s="19"/>
      <c r="PZ1182" s="19"/>
      <c r="QA1182" s="19"/>
      <c r="QB1182" s="19"/>
      <c r="QC1182" s="19"/>
      <c r="QD1182" s="19"/>
      <c r="QE1182" s="19"/>
      <c r="QF1182" s="19"/>
      <c r="QG1182" s="19"/>
      <c r="QH1182" s="19"/>
      <c r="QI1182" s="19"/>
      <c r="QJ1182" s="19"/>
      <c r="QK1182" s="19"/>
      <c r="QL1182" s="19"/>
      <c r="QM1182" s="19"/>
      <c r="QN1182" s="19"/>
      <c r="QO1182" s="19"/>
      <c r="QP1182" s="19"/>
      <c r="QQ1182" s="19"/>
      <c r="QR1182" s="19"/>
      <c r="QS1182" s="19"/>
      <c r="QT1182" s="19"/>
      <c r="QU1182" s="19"/>
      <c r="QV1182" s="19"/>
      <c r="QW1182" s="19"/>
      <c r="QX1182" s="19"/>
      <c r="QY1182" s="19"/>
      <c r="QZ1182" s="19"/>
      <c r="RA1182" s="19"/>
      <c r="RB1182" s="19"/>
      <c r="RC1182" s="19"/>
      <c r="RD1182" s="19"/>
      <c r="RE1182" s="19"/>
      <c r="RF1182" s="19"/>
      <c r="RG1182" s="19"/>
      <c r="RH1182" s="19"/>
      <c r="RI1182" s="19"/>
      <c r="RJ1182" s="19"/>
      <c r="RK1182" s="19"/>
      <c r="RL1182" s="19"/>
      <c r="RM1182" s="19"/>
      <c r="RN1182" s="19"/>
      <c r="RO1182" s="19"/>
      <c r="RP1182" s="19"/>
      <c r="RQ1182" s="19"/>
      <c r="RR1182" s="19"/>
      <c r="RS1182" s="19"/>
      <c r="RT1182" s="19"/>
      <c r="RU1182" s="19"/>
      <c r="RV1182" s="19"/>
      <c r="RW1182" s="19"/>
      <c r="RX1182" s="19"/>
      <c r="RY1182" s="19"/>
      <c r="RZ1182" s="19"/>
      <c r="SA1182" s="19"/>
      <c r="SB1182" s="19"/>
      <c r="SC1182" s="19"/>
      <c r="SD1182" s="19"/>
      <c r="SE1182" s="19"/>
      <c r="SF1182" s="19"/>
      <c r="SG1182" s="19"/>
      <c r="SH1182" s="19"/>
      <c r="SI1182" s="19"/>
      <c r="SJ1182" s="19"/>
      <c r="SK1182" s="19"/>
      <c r="SL1182" s="19"/>
      <c r="SM1182" s="19"/>
      <c r="SN1182" s="19"/>
      <c r="SO1182" s="19"/>
      <c r="SP1182" s="19"/>
      <c r="SQ1182" s="19"/>
      <c r="SR1182" s="19"/>
      <c r="SS1182" s="19"/>
      <c r="ST1182" s="19"/>
      <c r="SU1182" s="19"/>
      <c r="SV1182" s="19"/>
      <c r="SW1182" s="19"/>
      <c r="SX1182" s="19"/>
      <c r="SY1182" s="19"/>
      <c r="SZ1182" s="19"/>
      <c r="TA1182" s="19"/>
      <c r="TB1182" s="19"/>
      <c r="TC1182" s="19"/>
      <c r="TD1182" s="19"/>
      <c r="TE1182" s="19"/>
      <c r="TF1182" s="19"/>
      <c r="TG1182" s="19"/>
      <c r="TH1182" s="19"/>
      <c r="TI1182" s="19"/>
      <c r="TJ1182" s="19"/>
      <c r="TK1182" s="19"/>
      <c r="TL1182" s="19"/>
      <c r="TM1182" s="19"/>
      <c r="TN1182" s="19"/>
      <c r="TO1182" s="19"/>
      <c r="TP1182" s="19"/>
      <c r="TQ1182" s="19"/>
      <c r="TR1182" s="19"/>
      <c r="TS1182" s="19"/>
      <c r="TT1182" s="19"/>
      <c r="TU1182" s="19"/>
      <c r="TV1182" s="19"/>
      <c r="TW1182" s="19"/>
      <c r="TX1182" s="19"/>
      <c r="TY1182" s="19"/>
      <c r="TZ1182" s="19"/>
      <c r="UA1182" s="19"/>
      <c r="UB1182" s="19"/>
      <c r="UC1182" s="19"/>
      <c r="UD1182" s="19"/>
      <c r="UE1182" s="19"/>
      <c r="UF1182" s="19"/>
      <c r="UG1182" s="19"/>
      <c r="UH1182" s="19"/>
      <c r="UI1182" s="19"/>
      <c r="UJ1182" s="19"/>
      <c r="UK1182" s="19"/>
      <c r="UL1182" s="19"/>
      <c r="UM1182" s="19"/>
      <c r="UN1182" s="19"/>
      <c r="UO1182" s="19"/>
      <c r="UP1182" s="19"/>
      <c r="UQ1182" s="19"/>
      <c r="UR1182" s="19"/>
      <c r="US1182" s="19"/>
      <c r="UT1182" s="19"/>
      <c r="UU1182" s="19"/>
      <c r="UV1182" s="19"/>
      <c r="UW1182" s="19"/>
      <c r="UX1182" s="19"/>
      <c r="UY1182" s="19"/>
      <c r="UZ1182" s="19"/>
      <c r="VA1182" s="19"/>
      <c r="VB1182" s="19"/>
      <c r="VC1182" s="19"/>
      <c r="VD1182" s="19"/>
      <c r="VE1182" s="19"/>
      <c r="VF1182" s="19"/>
      <c r="VG1182" s="19"/>
      <c r="VH1182" s="19"/>
      <c r="VI1182" s="19"/>
      <c r="VJ1182" s="19"/>
      <c r="VK1182" s="19"/>
      <c r="VL1182" s="19"/>
      <c r="VM1182" s="19"/>
      <c r="VN1182" s="19"/>
      <c r="VO1182" s="19"/>
      <c r="VP1182" s="19"/>
      <c r="VQ1182" s="19"/>
      <c r="VR1182" s="19"/>
      <c r="VS1182" s="19"/>
      <c r="VT1182" s="19"/>
      <c r="VU1182" s="19"/>
      <c r="VV1182" s="19"/>
      <c r="VW1182" s="19"/>
      <c r="VX1182" s="19"/>
      <c r="VY1182" s="19"/>
      <c r="VZ1182" s="19"/>
      <c r="WA1182" s="19"/>
      <c r="WB1182" s="19"/>
      <c r="WC1182" s="19"/>
      <c r="WD1182" s="19"/>
      <c r="WE1182" s="19"/>
      <c r="WF1182" s="19"/>
      <c r="WG1182" s="19"/>
      <c r="WH1182" s="19"/>
      <c r="WI1182" s="19"/>
      <c r="WJ1182" s="19"/>
      <c r="WK1182" s="19"/>
      <c r="WL1182" s="19"/>
      <c r="WM1182" s="19"/>
      <c r="WN1182" s="19"/>
      <c r="WO1182" s="19"/>
      <c r="WP1182" s="19"/>
      <c r="WQ1182" s="19"/>
      <c r="WR1182" s="19"/>
      <c r="WS1182" s="19"/>
      <c r="WT1182" s="19"/>
      <c r="WU1182" s="19"/>
      <c r="WV1182" s="19"/>
    </row>
    <row r="1183" spans="1:620" s="20" customFormat="1" ht="43.5" customHeight="1" x14ac:dyDescent="0.2">
      <c r="A1183" s="43" t="s">
        <v>1523</v>
      </c>
      <c r="B1183" s="44"/>
      <c r="C1183" s="44"/>
      <c r="D1183" s="44"/>
      <c r="E1183" s="45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60" t="s">
        <v>368</v>
      </c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 t="s">
        <v>77</v>
      </c>
      <c r="AK1183" s="60"/>
      <c r="AL1183" s="60"/>
      <c r="AM1183" s="60"/>
      <c r="AN1183" s="60"/>
      <c r="AO1183" s="60"/>
      <c r="AP1183" s="60"/>
      <c r="AQ1183" s="60"/>
      <c r="AR1183" s="60"/>
      <c r="AS1183" s="60"/>
      <c r="AT1183" s="60"/>
      <c r="AU1183" s="60"/>
      <c r="AV1183" s="60"/>
      <c r="AW1183" s="60"/>
      <c r="AX1183" s="60"/>
      <c r="AY1183" s="84" t="s">
        <v>94</v>
      </c>
      <c r="AZ1183" s="84"/>
      <c r="BA1183" s="84"/>
      <c r="BB1183" s="84"/>
      <c r="BC1183" s="84"/>
      <c r="BD1183" s="84"/>
      <c r="BE1183" s="62" t="s">
        <v>95</v>
      </c>
      <c r="BF1183" s="62"/>
      <c r="BG1183" s="62"/>
      <c r="BH1183" s="62"/>
      <c r="BI1183" s="62"/>
      <c r="BJ1183" s="62"/>
      <c r="BK1183" s="62"/>
      <c r="BL1183" s="62"/>
      <c r="BM1183" s="62"/>
      <c r="BN1183" s="62">
        <v>2328</v>
      </c>
      <c r="BO1183" s="62"/>
      <c r="BP1183" s="62"/>
      <c r="BQ1183" s="62"/>
      <c r="BR1183" s="62"/>
      <c r="BS1183" s="62"/>
      <c r="BT1183" s="62"/>
      <c r="BU1183" s="62"/>
      <c r="BV1183" s="62"/>
      <c r="BW1183" s="62"/>
      <c r="BX1183" s="62"/>
      <c r="BY1183" s="80">
        <v>71701000</v>
      </c>
      <c r="BZ1183" s="76"/>
      <c r="CA1183" s="76"/>
      <c r="CB1183" s="76"/>
      <c r="CC1183" s="76"/>
      <c r="CD1183" s="76"/>
      <c r="CE1183" s="62" t="s">
        <v>80</v>
      </c>
      <c r="CF1183" s="62"/>
      <c r="CG1183" s="62"/>
      <c r="CH1183" s="62"/>
      <c r="CI1183" s="62"/>
      <c r="CJ1183" s="62"/>
      <c r="CK1183" s="62"/>
      <c r="CL1183" s="62"/>
      <c r="CM1183" s="62"/>
      <c r="CN1183" s="61">
        <f>862644*1.05</f>
        <v>905776.20000000007</v>
      </c>
      <c r="CO1183" s="61"/>
      <c r="CP1183" s="61"/>
      <c r="CQ1183" s="61"/>
      <c r="CR1183" s="61"/>
      <c r="CS1183" s="61"/>
      <c r="CT1183" s="61"/>
      <c r="CU1183" s="61"/>
      <c r="CV1183" s="61"/>
      <c r="CW1183" s="61"/>
      <c r="CX1183" s="61"/>
      <c r="CY1183" s="61"/>
      <c r="CZ1183" s="61"/>
      <c r="DA1183" s="61"/>
      <c r="DB1183" s="59" t="s">
        <v>641</v>
      </c>
      <c r="DC1183" s="59"/>
      <c r="DD1183" s="59"/>
      <c r="DE1183" s="59"/>
      <c r="DF1183" s="59"/>
      <c r="DG1183" s="59"/>
      <c r="DH1183" s="59"/>
      <c r="DI1183" s="59"/>
      <c r="DJ1183" s="59"/>
      <c r="DK1183" s="59"/>
      <c r="DL1183" s="59"/>
      <c r="DM1183" s="59"/>
      <c r="DN1183" s="59"/>
      <c r="DO1183" s="59" t="s">
        <v>651</v>
      </c>
      <c r="DP1183" s="59"/>
      <c r="DQ1183" s="59"/>
      <c r="DR1183" s="59"/>
      <c r="DS1183" s="59"/>
      <c r="DT1183" s="59"/>
      <c r="DU1183" s="59"/>
      <c r="DV1183" s="59"/>
      <c r="DW1183" s="59"/>
      <c r="DX1183" s="59"/>
      <c r="DY1183" s="59"/>
      <c r="DZ1183" s="62" t="s">
        <v>86</v>
      </c>
      <c r="EA1183" s="62"/>
      <c r="EB1183" s="62"/>
      <c r="EC1183" s="62"/>
      <c r="ED1183" s="62"/>
      <c r="EE1183" s="62"/>
      <c r="EF1183" s="62"/>
      <c r="EG1183" s="62"/>
      <c r="EH1183" s="62"/>
      <c r="EI1183" s="62"/>
      <c r="EJ1183" s="62"/>
      <c r="EK1183" s="62"/>
      <c r="EL1183" s="62" t="s">
        <v>84</v>
      </c>
      <c r="EM1183" s="62"/>
      <c r="EN1183" s="62"/>
      <c r="EO1183" s="62"/>
      <c r="EP1183" s="62"/>
      <c r="EQ1183" s="62"/>
      <c r="ER1183" s="62"/>
      <c r="ES1183" s="62"/>
      <c r="ET1183" s="62"/>
      <c r="EU1183" s="62"/>
      <c r="EV1183" s="62"/>
      <c r="EW1183" s="62"/>
      <c r="EX1183" s="62"/>
      <c r="EY1183" s="143"/>
      <c r="EZ1183" s="143"/>
      <c r="FA1183" s="143"/>
      <c r="FB1183" s="143"/>
      <c r="FC1183" s="143"/>
      <c r="FD1183" s="143"/>
      <c r="FE1183" s="143"/>
      <c r="FF1183" s="143"/>
      <c r="FG1183" s="143"/>
      <c r="FH1183" s="143"/>
      <c r="FI1183" s="143"/>
      <c r="FJ1183" s="143"/>
      <c r="FK1183" s="143"/>
      <c r="FL1183" s="141"/>
      <c r="FM1183" s="141"/>
      <c r="FN1183" s="141"/>
      <c r="FO1183" s="141"/>
      <c r="FP1183" s="141"/>
      <c r="FQ1183" s="141"/>
      <c r="FR1183" s="141"/>
      <c r="FS1183" s="141"/>
      <c r="FT1183" s="141"/>
      <c r="FU1183" s="141"/>
      <c r="FV1183" s="141"/>
      <c r="FW1183" s="141"/>
      <c r="FX1183" s="141"/>
      <c r="FY1183" s="141"/>
      <c r="FZ1183" s="141"/>
      <c r="GA1183" s="141"/>
      <c r="GB1183" s="141"/>
      <c r="GC1183" s="141"/>
      <c r="GD1183" s="141"/>
      <c r="GE1183" s="141"/>
      <c r="GF1183" s="141"/>
      <c r="GG1183" s="141"/>
      <c r="GH1183" s="141"/>
      <c r="GI1183" s="141"/>
      <c r="GJ1183" s="141"/>
      <c r="GK1183" s="141"/>
      <c r="GL1183" s="141"/>
      <c r="GM1183" s="140"/>
      <c r="GN1183" s="140"/>
      <c r="GO1183" s="140"/>
      <c r="GP1183" s="140"/>
      <c r="GQ1183" s="140"/>
      <c r="GR1183" s="140"/>
      <c r="GS1183" s="141"/>
      <c r="GT1183" s="141"/>
      <c r="GU1183" s="141"/>
      <c r="GV1183" s="141"/>
      <c r="GW1183" s="141"/>
      <c r="GX1183" s="141"/>
      <c r="GY1183" s="141"/>
      <c r="GZ1183" s="141"/>
      <c r="HA1183" s="141"/>
      <c r="HB1183" s="142"/>
      <c r="HC1183" s="142"/>
      <c r="HD1183" s="142"/>
      <c r="HE1183" s="142"/>
      <c r="HF1183" s="142"/>
      <c r="HG1183" s="142"/>
      <c r="HH1183" s="142"/>
      <c r="HI1183" s="142"/>
      <c r="HJ1183" s="142"/>
      <c r="HK1183" s="142"/>
      <c r="HL1183" s="142"/>
      <c r="HM1183" s="143"/>
      <c r="HN1183" s="143"/>
      <c r="HO1183" s="143"/>
      <c r="HP1183" s="143"/>
      <c r="HQ1183" s="143"/>
      <c r="HR1183" s="143"/>
      <c r="HS1183" s="141"/>
      <c r="HT1183" s="141"/>
      <c r="HU1183" s="141"/>
      <c r="HV1183" s="141"/>
      <c r="HW1183" s="141"/>
      <c r="HX1183" s="141"/>
      <c r="HY1183" s="141"/>
      <c r="HZ1183" s="141"/>
      <c r="IA1183" s="141"/>
      <c r="IB1183" s="144"/>
      <c r="IC1183" s="144"/>
      <c r="ID1183" s="144"/>
      <c r="IE1183" s="144"/>
      <c r="IF1183" s="144"/>
      <c r="IG1183" s="144"/>
      <c r="IH1183" s="144"/>
      <c r="II1183" s="144"/>
      <c r="IJ1183" s="144"/>
      <c r="IK1183" s="144"/>
      <c r="IL1183" s="144"/>
      <c r="IM1183" s="144"/>
      <c r="IN1183" s="144"/>
      <c r="IO1183" s="144"/>
      <c r="IP1183" s="138"/>
      <c r="IQ1183" s="138"/>
      <c r="IR1183" s="138"/>
      <c r="IS1183" s="138"/>
      <c r="IT1183" s="138"/>
      <c r="IU1183" s="138"/>
      <c r="IV1183" s="138"/>
      <c r="IW1183" s="138"/>
      <c r="IX1183" s="138"/>
      <c r="IY1183" s="138"/>
      <c r="IZ1183" s="138"/>
      <c r="JA1183" s="138"/>
      <c r="JB1183" s="138"/>
      <c r="JC1183" s="138"/>
      <c r="JD1183" s="138"/>
      <c r="JE1183" s="138"/>
      <c r="JF1183" s="138"/>
      <c r="JG1183" s="138"/>
      <c r="JH1183" s="138"/>
      <c r="JI1183" s="138"/>
      <c r="JJ1183" s="138"/>
      <c r="JK1183" s="138"/>
      <c r="JL1183" s="138"/>
      <c r="JM1183" s="138"/>
      <c r="JN1183" s="139"/>
      <c r="JO1183" s="139"/>
      <c r="JP1183" s="139"/>
      <c r="JQ1183" s="139"/>
      <c r="JR1183" s="139"/>
      <c r="JS1183" s="139"/>
      <c r="JT1183" s="139"/>
      <c r="JU1183" s="139"/>
      <c r="JV1183" s="139"/>
      <c r="JW1183" s="139"/>
      <c r="JX1183" s="139"/>
      <c r="JY1183" s="139"/>
      <c r="JZ1183" s="139"/>
      <c r="KA1183" s="139"/>
      <c r="KB1183" s="139"/>
      <c r="KC1183" s="139"/>
      <c r="KD1183" s="139"/>
      <c r="KE1183" s="139"/>
      <c r="KF1183" s="139"/>
      <c r="KG1183" s="139"/>
      <c r="KH1183" s="139"/>
      <c r="KI1183" s="139"/>
      <c r="KJ1183" s="139"/>
      <c r="KK1183" s="139"/>
      <c r="KL1183" s="139"/>
      <c r="KM1183" s="139"/>
      <c r="KN1183" s="139"/>
      <c r="KO1183" s="139"/>
      <c r="KP1183" s="139"/>
      <c r="KQ1183" s="22"/>
      <c r="KR1183" s="23"/>
      <c r="KS1183" s="19"/>
      <c r="KT1183" s="19"/>
      <c r="KU1183" s="19"/>
      <c r="KV1183" s="19"/>
      <c r="KW1183" s="19"/>
      <c r="KX1183" s="19"/>
      <c r="KY1183" s="19"/>
      <c r="KZ1183" s="19"/>
      <c r="LA1183" s="19"/>
      <c r="LB1183" s="19"/>
      <c r="LC1183" s="19"/>
      <c r="LD1183" s="19"/>
      <c r="LE1183" s="19"/>
      <c r="LF1183" s="19"/>
      <c r="LG1183" s="19"/>
      <c r="LH1183" s="19"/>
      <c r="LI1183" s="19"/>
      <c r="LJ1183" s="19"/>
      <c r="LK1183" s="19"/>
      <c r="LL1183" s="19"/>
      <c r="LM1183" s="19"/>
      <c r="LN1183" s="19"/>
      <c r="LO1183" s="19"/>
      <c r="LP1183" s="19"/>
      <c r="LQ1183" s="19"/>
      <c r="LR1183" s="19"/>
      <c r="LS1183" s="19"/>
      <c r="LT1183" s="19"/>
      <c r="LU1183" s="19"/>
      <c r="LV1183" s="19"/>
      <c r="LW1183" s="19"/>
      <c r="LX1183" s="19"/>
      <c r="LY1183" s="19"/>
      <c r="LZ1183" s="19"/>
      <c r="MA1183" s="19"/>
      <c r="MB1183" s="19"/>
      <c r="MC1183" s="19"/>
      <c r="MD1183" s="19"/>
      <c r="ME1183" s="19"/>
      <c r="MF1183" s="19"/>
      <c r="MG1183" s="19"/>
      <c r="MH1183" s="19"/>
      <c r="MI1183" s="19"/>
      <c r="MJ1183" s="19"/>
      <c r="MK1183" s="19"/>
      <c r="ML1183" s="19"/>
      <c r="MM1183" s="19"/>
      <c r="MN1183" s="19"/>
      <c r="MO1183" s="19"/>
      <c r="MP1183" s="19"/>
      <c r="MQ1183" s="19"/>
      <c r="MR1183" s="19"/>
      <c r="MS1183" s="19"/>
      <c r="MT1183" s="19"/>
      <c r="MU1183" s="19"/>
      <c r="MV1183" s="19"/>
      <c r="MW1183" s="19"/>
      <c r="MX1183" s="19"/>
      <c r="MY1183" s="19"/>
      <c r="MZ1183" s="19"/>
      <c r="NA1183" s="19"/>
      <c r="NB1183" s="19"/>
      <c r="NC1183" s="19"/>
      <c r="ND1183" s="19"/>
      <c r="NE1183" s="19"/>
      <c r="NF1183" s="19"/>
      <c r="NG1183" s="19"/>
      <c r="NH1183" s="19"/>
      <c r="NI1183" s="19"/>
      <c r="NJ1183" s="19"/>
      <c r="NK1183" s="19"/>
      <c r="NL1183" s="19"/>
      <c r="NM1183" s="19"/>
      <c r="NN1183" s="19"/>
      <c r="NO1183" s="19"/>
      <c r="NP1183" s="19"/>
      <c r="NQ1183" s="19"/>
      <c r="NR1183" s="19"/>
      <c r="NS1183" s="19"/>
      <c r="NT1183" s="19"/>
      <c r="NU1183" s="19"/>
      <c r="NV1183" s="19"/>
      <c r="NW1183" s="19"/>
      <c r="NX1183" s="19"/>
      <c r="NY1183" s="19"/>
      <c r="NZ1183" s="19"/>
      <c r="OA1183" s="19"/>
      <c r="OB1183" s="19"/>
      <c r="OC1183" s="19"/>
      <c r="OD1183" s="19"/>
      <c r="OE1183" s="19"/>
      <c r="OF1183" s="19"/>
      <c r="OG1183" s="19"/>
      <c r="OH1183" s="19"/>
      <c r="OI1183" s="19"/>
      <c r="OJ1183" s="19"/>
      <c r="OK1183" s="19"/>
      <c r="OL1183" s="19"/>
      <c r="OM1183" s="19"/>
      <c r="ON1183" s="19"/>
      <c r="OO1183" s="19"/>
      <c r="OP1183" s="19"/>
      <c r="OQ1183" s="19"/>
      <c r="OR1183" s="19"/>
      <c r="OS1183" s="19"/>
      <c r="OT1183" s="19"/>
      <c r="OU1183" s="19"/>
      <c r="OV1183" s="19"/>
      <c r="OW1183" s="19"/>
      <c r="OX1183" s="19"/>
      <c r="OY1183" s="19"/>
      <c r="OZ1183" s="19"/>
      <c r="PA1183" s="19"/>
      <c r="PB1183" s="19"/>
      <c r="PC1183" s="19"/>
      <c r="PD1183" s="19"/>
      <c r="PE1183" s="19"/>
      <c r="PF1183" s="19"/>
      <c r="PG1183" s="19"/>
      <c r="PH1183" s="19"/>
      <c r="PI1183" s="19"/>
      <c r="PJ1183" s="19"/>
      <c r="PK1183" s="19"/>
      <c r="PL1183" s="19"/>
      <c r="PM1183" s="19"/>
      <c r="PN1183" s="19"/>
      <c r="PO1183" s="19"/>
      <c r="PP1183" s="19"/>
      <c r="PQ1183" s="19"/>
      <c r="PR1183" s="19"/>
      <c r="PS1183" s="19"/>
      <c r="PT1183" s="19"/>
      <c r="PU1183" s="19"/>
      <c r="PV1183" s="19"/>
      <c r="PW1183" s="19"/>
      <c r="PX1183" s="19"/>
      <c r="PY1183" s="19"/>
      <c r="PZ1183" s="19"/>
      <c r="QA1183" s="19"/>
      <c r="QB1183" s="19"/>
      <c r="QC1183" s="19"/>
      <c r="QD1183" s="19"/>
      <c r="QE1183" s="19"/>
      <c r="QF1183" s="19"/>
      <c r="QG1183" s="19"/>
      <c r="QH1183" s="19"/>
      <c r="QI1183" s="19"/>
      <c r="QJ1183" s="19"/>
      <c r="QK1183" s="19"/>
      <c r="QL1183" s="19"/>
      <c r="QM1183" s="19"/>
      <c r="QN1183" s="19"/>
      <c r="QO1183" s="19"/>
      <c r="QP1183" s="19"/>
      <c r="QQ1183" s="19"/>
      <c r="QR1183" s="19"/>
      <c r="QS1183" s="19"/>
      <c r="QT1183" s="19"/>
      <c r="QU1183" s="19"/>
      <c r="QV1183" s="19"/>
      <c r="QW1183" s="19"/>
      <c r="QX1183" s="19"/>
      <c r="QY1183" s="19"/>
      <c r="QZ1183" s="19"/>
      <c r="RA1183" s="19"/>
      <c r="RB1183" s="19"/>
      <c r="RC1183" s="19"/>
      <c r="RD1183" s="19"/>
      <c r="RE1183" s="19"/>
      <c r="RF1183" s="19"/>
      <c r="RG1183" s="19"/>
      <c r="RH1183" s="19"/>
      <c r="RI1183" s="19"/>
      <c r="RJ1183" s="19"/>
      <c r="RK1183" s="19"/>
      <c r="RL1183" s="19"/>
      <c r="RM1183" s="19"/>
      <c r="RN1183" s="19"/>
      <c r="RO1183" s="19"/>
      <c r="RP1183" s="19"/>
      <c r="RQ1183" s="19"/>
      <c r="RR1183" s="19"/>
      <c r="RS1183" s="19"/>
      <c r="RT1183" s="19"/>
      <c r="RU1183" s="19"/>
      <c r="RV1183" s="19"/>
      <c r="RW1183" s="19"/>
      <c r="RX1183" s="19"/>
      <c r="RY1183" s="19"/>
      <c r="RZ1183" s="19"/>
      <c r="SA1183" s="19"/>
      <c r="SB1183" s="19"/>
      <c r="SC1183" s="19"/>
      <c r="SD1183" s="19"/>
      <c r="SE1183" s="19"/>
      <c r="SF1183" s="19"/>
      <c r="SG1183" s="19"/>
      <c r="SH1183" s="19"/>
      <c r="SI1183" s="19"/>
      <c r="SJ1183" s="19"/>
      <c r="SK1183" s="19"/>
      <c r="SL1183" s="19"/>
      <c r="SM1183" s="19"/>
      <c r="SN1183" s="19"/>
      <c r="SO1183" s="19"/>
      <c r="SP1183" s="19"/>
      <c r="SQ1183" s="19"/>
      <c r="SR1183" s="19"/>
      <c r="SS1183" s="19"/>
      <c r="ST1183" s="19"/>
      <c r="SU1183" s="19"/>
      <c r="SV1183" s="19"/>
      <c r="SW1183" s="19"/>
      <c r="SX1183" s="19"/>
      <c r="SY1183" s="19"/>
      <c r="SZ1183" s="19"/>
      <c r="TA1183" s="19"/>
      <c r="TB1183" s="19"/>
      <c r="TC1183" s="19"/>
      <c r="TD1183" s="19"/>
      <c r="TE1183" s="19"/>
      <c r="TF1183" s="19"/>
      <c r="TG1183" s="19"/>
      <c r="TH1183" s="19"/>
      <c r="TI1183" s="19"/>
      <c r="TJ1183" s="19"/>
      <c r="TK1183" s="19"/>
      <c r="TL1183" s="19"/>
      <c r="TM1183" s="19"/>
      <c r="TN1183" s="19"/>
      <c r="TO1183" s="19"/>
      <c r="TP1183" s="19"/>
      <c r="TQ1183" s="19"/>
      <c r="TR1183" s="19"/>
      <c r="TS1183" s="19"/>
      <c r="TT1183" s="19"/>
      <c r="TU1183" s="19"/>
      <c r="TV1183" s="19"/>
      <c r="TW1183" s="19"/>
      <c r="TX1183" s="19"/>
      <c r="TY1183" s="19"/>
      <c r="TZ1183" s="19"/>
      <c r="UA1183" s="19"/>
      <c r="UB1183" s="19"/>
      <c r="UC1183" s="19"/>
      <c r="UD1183" s="19"/>
      <c r="UE1183" s="19"/>
      <c r="UF1183" s="19"/>
      <c r="UG1183" s="19"/>
      <c r="UH1183" s="19"/>
      <c r="UI1183" s="19"/>
      <c r="UJ1183" s="19"/>
      <c r="UK1183" s="19"/>
      <c r="UL1183" s="19"/>
      <c r="UM1183" s="19"/>
      <c r="UN1183" s="19"/>
      <c r="UO1183" s="19"/>
      <c r="UP1183" s="19"/>
      <c r="UQ1183" s="19"/>
      <c r="UR1183" s="19"/>
      <c r="US1183" s="19"/>
      <c r="UT1183" s="19"/>
      <c r="UU1183" s="19"/>
      <c r="UV1183" s="19"/>
      <c r="UW1183" s="19"/>
      <c r="UX1183" s="19"/>
      <c r="UY1183" s="19"/>
      <c r="UZ1183" s="19"/>
      <c r="VA1183" s="19"/>
      <c r="VB1183" s="19"/>
      <c r="VC1183" s="19"/>
      <c r="VD1183" s="19"/>
      <c r="VE1183" s="19"/>
      <c r="VF1183" s="19"/>
      <c r="VG1183" s="19"/>
      <c r="VH1183" s="19"/>
      <c r="VI1183" s="19"/>
      <c r="VJ1183" s="19"/>
      <c r="VK1183" s="19"/>
      <c r="VL1183" s="19"/>
      <c r="VM1183" s="19"/>
      <c r="VN1183" s="19"/>
      <c r="VO1183" s="19"/>
      <c r="VP1183" s="19"/>
      <c r="VQ1183" s="19"/>
      <c r="VR1183" s="19"/>
      <c r="VS1183" s="19"/>
      <c r="VT1183" s="19"/>
      <c r="VU1183" s="19"/>
      <c r="VV1183" s="19"/>
      <c r="VW1183" s="19"/>
      <c r="VX1183" s="19"/>
      <c r="VY1183" s="19"/>
      <c r="VZ1183" s="19"/>
      <c r="WA1183" s="19"/>
      <c r="WB1183" s="19"/>
      <c r="WC1183" s="19"/>
      <c r="WD1183" s="19"/>
      <c r="WE1183" s="19"/>
      <c r="WF1183" s="19"/>
      <c r="WG1183" s="19"/>
      <c r="WH1183" s="19"/>
      <c r="WI1183" s="19"/>
      <c r="WJ1183" s="19"/>
      <c r="WK1183" s="19"/>
      <c r="WL1183" s="19"/>
      <c r="WM1183" s="19"/>
      <c r="WN1183" s="19"/>
      <c r="WO1183" s="19"/>
      <c r="WP1183" s="19"/>
      <c r="WQ1183" s="19"/>
      <c r="WR1183" s="19"/>
      <c r="WS1183" s="19"/>
      <c r="WT1183" s="19"/>
      <c r="WU1183" s="19"/>
      <c r="WV1183" s="19"/>
    </row>
    <row r="1184" spans="1:620" s="20" customFormat="1" ht="47.25" customHeight="1" x14ac:dyDescent="0.2">
      <c r="A1184" s="43" t="s">
        <v>1524</v>
      </c>
      <c r="B1184" s="44"/>
      <c r="C1184" s="44"/>
      <c r="D1184" s="44"/>
      <c r="E1184" s="45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60" t="s">
        <v>368</v>
      </c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 t="s">
        <v>77</v>
      </c>
      <c r="AK1184" s="60"/>
      <c r="AL1184" s="60"/>
      <c r="AM1184" s="60"/>
      <c r="AN1184" s="60"/>
      <c r="AO1184" s="60"/>
      <c r="AP1184" s="60"/>
      <c r="AQ1184" s="60"/>
      <c r="AR1184" s="60"/>
      <c r="AS1184" s="60"/>
      <c r="AT1184" s="60"/>
      <c r="AU1184" s="60"/>
      <c r="AV1184" s="60"/>
      <c r="AW1184" s="60"/>
      <c r="AX1184" s="60"/>
      <c r="AY1184" s="84" t="s">
        <v>94</v>
      </c>
      <c r="AZ1184" s="84"/>
      <c r="BA1184" s="84"/>
      <c r="BB1184" s="84"/>
      <c r="BC1184" s="84"/>
      <c r="BD1184" s="84"/>
      <c r="BE1184" s="62" t="s">
        <v>95</v>
      </c>
      <c r="BF1184" s="62"/>
      <c r="BG1184" s="62"/>
      <c r="BH1184" s="62"/>
      <c r="BI1184" s="62"/>
      <c r="BJ1184" s="62"/>
      <c r="BK1184" s="62"/>
      <c r="BL1184" s="62"/>
      <c r="BM1184" s="62"/>
      <c r="BN1184" s="62">
        <v>515</v>
      </c>
      <c r="BO1184" s="62"/>
      <c r="BP1184" s="62"/>
      <c r="BQ1184" s="62"/>
      <c r="BR1184" s="62"/>
      <c r="BS1184" s="62"/>
      <c r="BT1184" s="62"/>
      <c r="BU1184" s="62"/>
      <c r="BV1184" s="62"/>
      <c r="BW1184" s="62"/>
      <c r="BX1184" s="62"/>
      <c r="BY1184" s="80">
        <v>71701000</v>
      </c>
      <c r="BZ1184" s="76"/>
      <c r="CA1184" s="76"/>
      <c r="CB1184" s="76"/>
      <c r="CC1184" s="76"/>
      <c r="CD1184" s="76"/>
      <c r="CE1184" s="62" t="s">
        <v>80</v>
      </c>
      <c r="CF1184" s="62"/>
      <c r="CG1184" s="62"/>
      <c r="CH1184" s="62"/>
      <c r="CI1184" s="62"/>
      <c r="CJ1184" s="62"/>
      <c r="CK1184" s="62"/>
      <c r="CL1184" s="62"/>
      <c r="CM1184" s="62"/>
      <c r="CN1184" s="61">
        <f>6099662.316*1.05</f>
        <v>6404645.4317999994</v>
      </c>
      <c r="CO1184" s="61"/>
      <c r="CP1184" s="61"/>
      <c r="CQ1184" s="61"/>
      <c r="CR1184" s="61"/>
      <c r="CS1184" s="61"/>
      <c r="CT1184" s="61"/>
      <c r="CU1184" s="61"/>
      <c r="CV1184" s="61"/>
      <c r="CW1184" s="61"/>
      <c r="CX1184" s="61"/>
      <c r="CY1184" s="61"/>
      <c r="CZ1184" s="61"/>
      <c r="DA1184" s="61"/>
      <c r="DB1184" s="59" t="s">
        <v>641</v>
      </c>
      <c r="DC1184" s="59"/>
      <c r="DD1184" s="59"/>
      <c r="DE1184" s="59"/>
      <c r="DF1184" s="59"/>
      <c r="DG1184" s="59"/>
      <c r="DH1184" s="59"/>
      <c r="DI1184" s="59"/>
      <c r="DJ1184" s="59"/>
      <c r="DK1184" s="59"/>
      <c r="DL1184" s="59"/>
      <c r="DM1184" s="59"/>
      <c r="DN1184" s="59"/>
      <c r="DO1184" s="59" t="s">
        <v>651</v>
      </c>
      <c r="DP1184" s="59"/>
      <c r="DQ1184" s="59"/>
      <c r="DR1184" s="59"/>
      <c r="DS1184" s="59"/>
      <c r="DT1184" s="59"/>
      <c r="DU1184" s="59"/>
      <c r="DV1184" s="59"/>
      <c r="DW1184" s="59"/>
      <c r="DX1184" s="59"/>
      <c r="DY1184" s="59"/>
      <c r="DZ1184" s="62" t="s">
        <v>102</v>
      </c>
      <c r="EA1184" s="62"/>
      <c r="EB1184" s="62"/>
      <c r="EC1184" s="62"/>
      <c r="ED1184" s="62"/>
      <c r="EE1184" s="62"/>
      <c r="EF1184" s="62"/>
      <c r="EG1184" s="62"/>
      <c r="EH1184" s="62"/>
      <c r="EI1184" s="62"/>
      <c r="EJ1184" s="62"/>
      <c r="EK1184" s="62"/>
      <c r="EL1184" s="62" t="s">
        <v>103</v>
      </c>
      <c r="EM1184" s="62"/>
      <c r="EN1184" s="62"/>
      <c r="EO1184" s="62"/>
      <c r="EP1184" s="62"/>
      <c r="EQ1184" s="62"/>
      <c r="ER1184" s="62"/>
      <c r="ES1184" s="62"/>
      <c r="ET1184" s="62"/>
      <c r="EU1184" s="62"/>
      <c r="EV1184" s="62"/>
      <c r="EW1184" s="62"/>
      <c r="EX1184" s="62"/>
      <c r="EY1184" s="143"/>
      <c r="EZ1184" s="143"/>
      <c r="FA1184" s="143"/>
      <c r="FB1184" s="143"/>
      <c r="FC1184" s="143"/>
      <c r="FD1184" s="143"/>
      <c r="FE1184" s="143"/>
      <c r="FF1184" s="143"/>
      <c r="FG1184" s="143"/>
      <c r="FH1184" s="143"/>
      <c r="FI1184" s="143"/>
      <c r="FJ1184" s="143"/>
      <c r="FK1184" s="143"/>
      <c r="FL1184" s="141"/>
      <c r="FM1184" s="141"/>
      <c r="FN1184" s="141"/>
      <c r="FO1184" s="141"/>
      <c r="FP1184" s="141"/>
      <c r="FQ1184" s="141"/>
      <c r="FR1184" s="141"/>
      <c r="FS1184" s="141"/>
      <c r="FT1184" s="141"/>
      <c r="FU1184" s="141"/>
      <c r="FV1184" s="141"/>
      <c r="FW1184" s="141"/>
      <c r="FX1184" s="141"/>
      <c r="FY1184" s="141"/>
      <c r="FZ1184" s="141"/>
      <c r="GA1184" s="141"/>
      <c r="GB1184" s="141"/>
      <c r="GC1184" s="141"/>
      <c r="GD1184" s="141"/>
      <c r="GE1184" s="141"/>
      <c r="GF1184" s="141"/>
      <c r="GG1184" s="141"/>
      <c r="GH1184" s="141"/>
      <c r="GI1184" s="141"/>
      <c r="GJ1184" s="141"/>
      <c r="GK1184" s="141"/>
      <c r="GL1184" s="141"/>
      <c r="GM1184" s="140"/>
      <c r="GN1184" s="140"/>
      <c r="GO1184" s="140"/>
      <c r="GP1184" s="140"/>
      <c r="GQ1184" s="140"/>
      <c r="GR1184" s="140"/>
      <c r="GS1184" s="141"/>
      <c r="GT1184" s="141"/>
      <c r="GU1184" s="141"/>
      <c r="GV1184" s="141"/>
      <c r="GW1184" s="141"/>
      <c r="GX1184" s="141"/>
      <c r="GY1184" s="141"/>
      <c r="GZ1184" s="141"/>
      <c r="HA1184" s="141"/>
      <c r="HB1184" s="142"/>
      <c r="HC1184" s="142"/>
      <c r="HD1184" s="142"/>
      <c r="HE1184" s="142"/>
      <c r="HF1184" s="142"/>
      <c r="HG1184" s="142"/>
      <c r="HH1184" s="142"/>
      <c r="HI1184" s="142"/>
      <c r="HJ1184" s="142"/>
      <c r="HK1184" s="142"/>
      <c r="HL1184" s="142"/>
      <c r="HM1184" s="143"/>
      <c r="HN1184" s="143"/>
      <c r="HO1184" s="143"/>
      <c r="HP1184" s="143"/>
      <c r="HQ1184" s="143"/>
      <c r="HR1184" s="143"/>
      <c r="HS1184" s="141"/>
      <c r="HT1184" s="141"/>
      <c r="HU1184" s="141"/>
      <c r="HV1184" s="141"/>
      <c r="HW1184" s="141"/>
      <c r="HX1184" s="141"/>
      <c r="HY1184" s="141"/>
      <c r="HZ1184" s="141"/>
      <c r="IA1184" s="141"/>
      <c r="IB1184" s="144"/>
      <c r="IC1184" s="144"/>
      <c r="ID1184" s="144"/>
      <c r="IE1184" s="144"/>
      <c r="IF1184" s="144"/>
      <c r="IG1184" s="144"/>
      <c r="IH1184" s="144"/>
      <c r="II1184" s="144"/>
      <c r="IJ1184" s="144"/>
      <c r="IK1184" s="144"/>
      <c r="IL1184" s="144"/>
      <c r="IM1184" s="144"/>
      <c r="IN1184" s="144"/>
      <c r="IO1184" s="144"/>
      <c r="IP1184" s="138"/>
      <c r="IQ1184" s="138"/>
      <c r="IR1184" s="138"/>
      <c r="IS1184" s="138"/>
      <c r="IT1184" s="138"/>
      <c r="IU1184" s="138"/>
      <c r="IV1184" s="138"/>
      <c r="IW1184" s="138"/>
      <c r="IX1184" s="138"/>
      <c r="IY1184" s="138"/>
      <c r="IZ1184" s="138"/>
      <c r="JA1184" s="138"/>
      <c r="JB1184" s="138"/>
      <c r="JC1184" s="138"/>
      <c r="JD1184" s="138"/>
      <c r="JE1184" s="138"/>
      <c r="JF1184" s="138"/>
      <c r="JG1184" s="138"/>
      <c r="JH1184" s="138"/>
      <c r="JI1184" s="138"/>
      <c r="JJ1184" s="138"/>
      <c r="JK1184" s="138"/>
      <c r="JL1184" s="138"/>
      <c r="JM1184" s="138"/>
      <c r="JN1184" s="139"/>
      <c r="JO1184" s="139"/>
      <c r="JP1184" s="139"/>
      <c r="JQ1184" s="139"/>
      <c r="JR1184" s="139"/>
      <c r="JS1184" s="139"/>
      <c r="JT1184" s="139"/>
      <c r="JU1184" s="139"/>
      <c r="JV1184" s="139"/>
      <c r="JW1184" s="139"/>
      <c r="JX1184" s="139"/>
      <c r="JY1184" s="139"/>
      <c r="JZ1184" s="139"/>
      <c r="KA1184" s="139"/>
      <c r="KB1184" s="139"/>
      <c r="KC1184" s="139"/>
      <c r="KD1184" s="139"/>
      <c r="KE1184" s="139"/>
      <c r="KF1184" s="139"/>
      <c r="KG1184" s="139"/>
      <c r="KH1184" s="139"/>
      <c r="KI1184" s="139"/>
      <c r="KJ1184" s="139"/>
      <c r="KK1184" s="139"/>
      <c r="KL1184" s="139"/>
      <c r="KM1184" s="139"/>
      <c r="KN1184" s="139"/>
      <c r="KO1184" s="139"/>
      <c r="KP1184" s="139"/>
      <c r="KQ1184" s="22"/>
      <c r="KR1184" s="23"/>
      <c r="KS1184" s="19"/>
      <c r="KT1184" s="19"/>
      <c r="KU1184" s="19"/>
      <c r="KV1184" s="19"/>
      <c r="KW1184" s="19"/>
      <c r="KX1184" s="19"/>
      <c r="KY1184" s="19"/>
      <c r="KZ1184" s="19"/>
      <c r="LA1184" s="19"/>
      <c r="LB1184" s="19"/>
      <c r="LC1184" s="19"/>
      <c r="LD1184" s="19"/>
      <c r="LE1184" s="19"/>
      <c r="LF1184" s="19"/>
      <c r="LG1184" s="19"/>
      <c r="LH1184" s="19"/>
      <c r="LI1184" s="19"/>
      <c r="LJ1184" s="19"/>
      <c r="LK1184" s="19"/>
      <c r="LL1184" s="19"/>
      <c r="LM1184" s="19"/>
      <c r="LN1184" s="19"/>
      <c r="LO1184" s="19"/>
      <c r="LP1184" s="19"/>
      <c r="LQ1184" s="19"/>
      <c r="LR1184" s="19"/>
      <c r="LS1184" s="19"/>
      <c r="LT1184" s="19"/>
      <c r="LU1184" s="19"/>
      <c r="LV1184" s="19"/>
      <c r="LW1184" s="19"/>
      <c r="LX1184" s="19"/>
      <c r="LY1184" s="19"/>
      <c r="LZ1184" s="19"/>
      <c r="MA1184" s="19"/>
      <c r="MB1184" s="19"/>
      <c r="MC1184" s="19"/>
      <c r="MD1184" s="19"/>
      <c r="ME1184" s="19"/>
      <c r="MF1184" s="19"/>
      <c r="MG1184" s="19"/>
      <c r="MH1184" s="19"/>
      <c r="MI1184" s="19"/>
      <c r="MJ1184" s="19"/>
      <c r="MK1184" s="19"/>
      <c r="ML1184" s="19"/>
      <c r="MM1184" s="19"/>
      <c r="MN1184" s="19"/>
      <c r="MO1184" s="19"/>
      <c r="MP1184" s="19"/>
      <c r="MQ1184" s="19"/>
      <c r="MR1184" s="19"/>
      <c r="MS1184" s="19"/>
      <c r="MT1184" s="19"/>
      <c r="MU1184" s="19"/>
      <c r="MV1184" s="19"/>
      <c r="MW1184" s="19"/>
      <c r="MX1184" s="19"/>
      <c r="MY1184" s="19"/>
      <c r="MZ1184" s="19"/>
      <c r="NA1184" s="19"/>
      <c r="NB1184" s="19"/>
      <c r="NC1184" s="19"/>
      <c r="ND1184" s="19"/>
      <c r="NE1184" s="19"/>
      <c r="NF1184" s="19"/>
      <c r="NG1184" s="19"/>
      <c r="NH1184" s="19"/>
      <c r="NI1184" s="19"/>
      <c r="NJ1184" s="19"/>
      <c r="NK1184" s="19"/>
      <c r="NL1184" s="19"/>
      <c r="NM1184" s="19"/>
      <c r="NN1184" s="19"/>
      <c r="NO1184" s="19"/>
      <c r="NP1184" s="19"/>
      <c r="NQ1184" s="19"/>
      <c r="NR1184" s="19"/>
      <c r="NS1184" s="19"/>
      <c r="NT1184" s="19"/>
      <c r="NU1184" s="19"/>
      <c r="NV1184" s="19"/>
      <c r="NW1184" s="19"/>
      <c r="NX1184" s="19"/>
      <c r="NY1184" s="19"/>
      <c r="NZ1184" s="19"/>
      <c r="OA1184" s="19"/>
      <c r="OB1184" s="19"/>
      <c r="OC1184" s="19"/>
      <c r="OD1184" s="19"/>
      <c r="OE1184" s="19"/>
      <c r="OF1184" s="19"/>
      <c r="OG1184" s="19"/>
      <c r="OH1184" s="19"/>
      <c r="OI1184" s="19"/>
      <c r="OJ1184" s="19"/>
      <c r="OK1184" s="19"/>
      <c r="OL1184" s="19"/>
      <c r="OM1184" s="19"/>
      <c r="ON1184" s="19"/>
      <c r="OO1184" s="19"/>
      <c r="OP1184" s="19"/>
      <c r="OQ1184" s="19"/>
      <c r="OR1184" s="19"/>
      <c r="OS1184" s="19"/>
      <c r="OT1184" s="19"/>
      <c r="OU1184" s="19"/>
      <c r="OV1184" s="19"/>
      <c r="OW1184" s="19"/>
      <c r="OX1184" s="19"/>
      <c r="OY1184" s="19"/>
      <c r="OZ1184" s="19"/>
      <c r="PA1184" s="19"/>
      <c r="PB1184" s="19"/>
      <c r="PC1184" s="19"/>
      <c r="PD1184" s="19"/>
      <c r="PE1184" s="19"/>
      <c r="PF1184" s="19"/>
      <c r="PG1184" s="19"/>
      <c r="PH1184" s="19"/>
      <c r="PI1184" s="19"/>
      <c r="PJ1184" s="19"/>
      <c r="PK1184" s="19"/>
      <c r="PL1184" s="19"/>
      <c r="PM1184" s="19"/>
      <c r="PN1184" s="19"/>
      <c r="PO1184" s="19"/>
      <c r="PP1184" s="19"/>
      <c r="PQ1184" s="19"/>
      <c r="PR1184" s="19"/>
      <c r="PS1184" s="19"/>
      <c r="PT1184" s="19"/>
      <c r="PU1184" s="19"/>
      <c r="PV1184" s="19"/>
      <c r="PW1184" s="19"/>
      <c r="PX1184" s="19"/>
      <c r="PY1184" s="19"/>
      <c r="PZ1184" s="19"/>
      <c r="QA1184" s="19"/>
      <c r="QB1184" s="19"/>
      <c r="QC1184" s="19"/>
      <c r="QD1184" s="19"/>
      <c r="QE1184" s="19"/>
      <c r="QF1184" s="19"/>
      <c r="QG1184" s="19"/>
      <c r="QH1184" s="19"/>
      <c r="QI1184" s="19"/>
      <c r="QJ1184" s="19"/>
      <c r="QK1184" s="19"/>
      <c r="QL1184" s="19"/>
      <c r="QM1184" s="19"/>
      <c r="QN1184" s="19"/>
      <c r="QO1184" s="19"/>
      <c r="QP1184" s="19"/>
      <c r="QQ1184" s="19"/>
      <c r="QR1184" s="19"/>
      <c r="QS1184" s="19"/>
      <c r="QT1184" s="19"/>
      <c r="QU1184" s="19"/>
      <c r="QV1184" s="19"/>
      <c r="QW1184" s="19"/>
      <c r="QX1184" s="19"/>
      <c r="QY1184" s="19"/>
      <c r="QZ1184" s="19"/>
      <c r="RA1184" s="19"/>
      <c r="RB1184" s="19"/>
      <c r="RC1184" s="19"/>
      <c r="RD1184" s="19"/>
      <c r="RE1184" s="19"/>
      <c r="RF1184" s="19"/>
      <c r="RG1184" s="19"/>
      <c r="RH1184" s="19"/>
      <c r="RI1184" s="19"/>
      <c r="RJ1184" s="19"/>
      <c r="RK1184" s="19"/>
      <c r="RL1184" s="19"/>
      <c r="RM1184" s="19"/>
      <c r="RN1184" s="19"/>
      <c r="RO1184" s="19"/>
      <c r="RP1184" s="19"/>
      <c r="RQ1184" s="19"/>
      <c r="RR1184" s="19"/>
      <c r="RS1184" s="19"/>
      <c r="RT1184" s="19"/>
      <c r="RU1184" s="19"/>
      <c r="RV1184" s="19"/>
      <c r="RW1184" s="19"/>
      <c r="RX1184" s="19"/>
      <c r="RY1184" s="19"/>
      <c r="RZ1184" s="19"/>
      <c r="SA1184" s="19"/>
      <c r="SB1184" s="19"/>
      <c r="SC1184" s="19"/>
      <c r="SD1184" s="19"/>
      <c r="SE1184" s="19"/>
      <c r="SF1184" s="19"/>
      <c r="SG1184" s="19"/>
      <c r="SH1184" s="19"/>
      <c r="SI1184" s="19"/>
      <c r="SJ1184" s="19"/>
      <c r="SK1184" s="19"/>
      <c r="SL1184" s="19"/>
      <c r="SM1184" s="19"/>
      <c r="SN1184" s="19"/>
      <c r="SO1184" s="19"/>
      <c r="SP1184" s="19"/>
      <c r="SQ1184" s="19"/>
      <c r="SR1184" s="19"/>
      <c r="SS1184" s="19"/>
      <c r="ST1184" s="19"/>
      <c r="SU1184" s="19"/>
      <c r="SV1184" s="19"/>
      <c r="SW1184" s="19"/>
      <c r="SX1184" s="19"/>
      <c r="SY1184" s="19"/>
      <c r="SZ1184" s="19"/>
      <c r="TA1184" s="19"/>
      <c r="TB1184" s="19"/>
      <c r="TC1184" s="19"/>
      <c r="TD1184" s="19"/>
      <c r="TE1184" s="19"/>
      <c r="TF1184" s="19"/>
      <c r="TG1184" s="19"/>
      <c r="TH1184" s="19"/>
      <c r="TI1184" s="19"/>
      <c r="TJ1184" s="19"/>
      <c r="TK1184" s="19"/>
      <c r="TL1184" s="19"/>
      <c r="TM1184" s="19"/>
      <c r="TN1184" s="19"/>
      <c r="TO1184" s="19"/>
      <c r="TP1184" s="19"/>
      <c r="TQ1184" s="19"/>
      <c r="TR1184" s="19"/>
      <c r="TS1184" s="19"/>
      <c r="TT1184" s="19"/>
      <c r="TU1184" s="19"/>
      <c r="TV1184" s="19"/>
      <c r="TW1184" s="19"/>
      <c r="TX1184" s="19"/>
      <c r="TY1184" s="19"/>
      <c r="TZ1184" s="19"/>
      <c r="UA1184" s="19"/>
      <c r="UB1184" s="19"/>
      <c r="UC1184" s="19"/>
      <c r="UD1184" s="19"/>
      <c r="UE1184" s="19"/>
      <c r="UF1184" s="19"/>
      <c r="UG1184" s="19"/>
      <c r="UH1184" s="19"/>
      <c r="UI1184" s="19"/>
      <c r="UJ1184" s="19"/>
      <c r="UK1184" s="19"/>
      <c r="UL1184" s="19"/>
      <c r="UM1184" s="19"/>
      <c r="UN1184" s="19"/>
      <c r="UO1184" s="19"/>
      <c r="UP1184" s="19"/>
      <c r="UQ1184" s="19"/>
      <c r="UR1184" s="19"/>
      <c r="US1184" s="19"/>
      <c r="UT1184" s="19"/>
      <c r="UU1184" s="19"/>
      <c r="UV1184" s="19"/>
      <c r="UW1184" s="19"/>
      <c r="UX1184" s="19"/>
      <c r="UY1184" s="19"/>
      <c r="UZ1184" s="19"/>
      <c r="VA1184" s="19"/>
      <c r="VB1184" s="19"/>
      <c r="VC1184" s="19"/>
      <c r="VD1184" s="19"/>
      <c r="VE1184" s="19"/>
      <c r="VF1184" s="19"/>
      <c r="VG1184" s="19"/>
      <c r="VH1184" s="19"/>
      <c r="VI1184" s="19"/>
      <c r="VJ1184" s="19"/>
      <c r="VK1184" s="19"/>
      <c r="VL1184" s="19"/>
      <c r="VM1184" s="19"/>
      <c r="VN1184" s="19"/>
      <c r="VO1184" s="19"/>
      <c r="VP1184" s="19"/>
      <c r="VQ1184" s="19"/>
      <c r="VR1184" s="19"/>
      <c r="VS1184" s="19"/>
      <c r="VT1184" s="19"/>
      <c r="VU1184" s="19"/>
      <c r="VV1184" s="19"/>
      <c r="VW1184" s="19"/>
      <c r="VX1184" s="19"/>
      <c r="VY1184" s="19"/>
      <c r="VZ1184" s="19"/>
      <c r="WA1184" s="19"/>
      <c r="WB1184" s="19"/>
      <c r="WC1184" s="19"/>
      <c r="WD1184" s="19"/>
      <c r="WE1184" s="19"/>
      <c r="WF1184" s="19"/>
      <c r="WG1184" s="19"/>
      <c r="WH1184" s="19"/>
      <c r="WI1184" s="19"/>
      <c r="WJ1184" s="19"/>
      <c r="WK1184" s="19"/>
      <c r="WL1184" s="19"/>
      <c r="WM1184" s="19"/>
      <c r="WN1184" s="19"/>
      <c r="WO1184" s="19"/>
      <c r="WP1184" s="19"/>
      <c r="WQ1184" s="19"/>
      <c r="WR1184" s="19"/>
      <c r="WS1184" s="19"/>
      <c r="WT1184" s="19"/>
      <c r="WU1184" s="19"/>
      <c r="WV1184" s="19"/>
    </row>
    <row r="1185" spans="1:620" s="20" customFormat="1" ht="47.25" customHeight="1" x14ac:dyDescent="0.2">
      <c r="A1185" s="43" t="s">
        <v>1525</v>
      </c>
      <c r="B1185" s="44"/>
      <c r="C1185" s="44"/>
      <c r="D1185" s="44"/>
      <c r="E1185" s="45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60" t="s">
        <v>369</v>
      </c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 t="s">
        <v>77</v>
      </c>
      <c r="AK1185" s="60"/>
      <c r="AL1185" s="60"/>
      <c r="AM1185" s="60"/>
      <c r="AN1185" s="60"/>
      <c r="AO1185" s="60"/>
      <c r="AP1185" s="60"/>
      <c r="AQ1185" s="60"/>
      <c r="AR1185" s="60"/>
      <c r="AS1185" s="60"/>
      <c r="AT1185" s="60"/>
      <c r="AU1185" s="60"/>
      <c r="AV1185" s="60"/>
      <c r="AW1185" s="60"/>
      <c r="AX1185" s="60"/>
      <c r="AY1185" s="84" t="s">
        <v>94</v>
      </c>
      <c r="AZ1185" s="84"/>
      <c r="BA1185" s="84"/>
      <c r="BB1185" s="84"/>
      <c r="BC1185" s="84"/>
      <c r="BD1185" s="84"/>
      <c r="BE1185" s="62" t="s">
        <v>95</v>
      </c>
      <c r="BF1185" s="62"/>
      <c r="BG1185" s="62"/>
      <c r="BH1185" s="62"/>
      <c r="BI1185" s="62"/>
      <c r="BJ1185" s="62"/>
      <c r="BK1185" s="62"/>
      <c r="BL1185" s="62"/>
      <c r="BM1185" s="62"/>
      <c r="BN1185" s="62">
        <v>350</v>
      </c>
      <c r="BO1185" s="62"/>
      <c r="BP1185" s="62"/>
      <c r="BQ1185" s="62"/>
      <c r="BR1185" s="62"/>
      <c r="BS1185" s="62"/>
      <c r="BT1185" s="62"/>
      <c r="BU1185" s="62"/>
      <c r="BV1185" s="62"/>
      <c r="BW1185" s="62"/>
      <c r="BX1185" s="62"/>
      <c r="BY1185" s="80">
        <v>71701000</v>
      </c>
      <c r="BZ1185" s="76"/>
      <c r="CA1185" s="76"/>
      <c r="CB1185" s="76"/>
      <c r="CC1185" s="76"/>
      <c r="CD1185" s="76"/>
      <c r="CE1185" s="62" t="s">
        <v>80</v>
      </c>
      <c r="CF1185" s="62"/>
      <c r="CG1185" s="62"/>
      <c r="CH1185" s="62"/>
      <c r="CI1185" s="62"/>
      <c r="CJ1185" s="62"/>
      <c r="CK1185" s="62"/>
      <c r="CL1185" s="62"/>
      <c r="CM1185" s="62"/>
      <c r="CN1185" s="61">
        <f>964210.2*1.05</f>
        <v>1012420.71</v>
      </c>
      <c r="CO1185" s="61"/>
      <c r="CP1185" s="61"/>
      <c r="CQ1185" s="61"/>
      <c r="CR1185" s="61"/>
      <c r="CS1185" s="61"/>
      <c r="CT1185" s="61"/>
      <c r="CU1185" s="61"/>
      <c r="CV1185" s="61"/>
      <c r="CW1185" s="61"/>
      <c r="CX1185" s="61"/>
      <c r="CY1185" s="61"/>
      <c r="CZ1185" s="61"/>
      <c r="DA1185" s="61"/>
      <c r="DB1185" s="59" t="s">
        <v>641</v>
      </c>
      <c r="DC1185" s="59"/>
      <c r="DD1185" s="59"/>
      <c r="DE1185" s="59"/>
      <c r="DF1185" s="59"/>
      <c r="DG1185" s="59"/>
      <c r="DH1185" s="59"/>
      <c r="DI1185" s="59"/>
      <c r="DJ1185" s="59"/>
      <c r="DK1185" s="59"/>
      <c r="DL1185" s="59"/>
      <c r="DM1185" s="59"/>
      <c r="DN1185" s="59"/>
      <c r="DO1185" s="59" t="s">
        <v>651</v>
      </c>
      <c r="DP1185" s="59"/>
      <c r="DQ1185" s="59"/>
      <c r="DR1185" s="59"/>
      <c r="DS1185" s="59"/>
      <c r="DT1185" s="59"/>
      <c r="DU1185" s="59"/>
      <c r="DV1185" s="59"/>
      <c r="DW1185" s="59"/>
      <c r="DX1185" s="59"/>
      <c r="DY1185" s="59"/>
      <c r="DZ1185" s="62" t="s">
        <v>86</v>
      </c>
      <c r="EA1185" s="62"/>
      <c r="EB1185" s="62"/>
      <c r="EC1185" s="62"/>
      <c r="ED1185" s="62"/>
      <c r="EE1185" s="62"/>
      <c r="EF1185" s="62"/>
      <c r="EG1185" s="62"/>
      <c r="EH1185" s="62"/>
      <c r="EI1185" s="62"/>
      <c r="EJ1185" s="62"/>
      <c r="EK1185" s="62"/>
      <c r="EL1185" s="62" t="s">
        <v>84</v>
      </c>
      <c r="EM1185" s="62"/>
      <c r="EN1185" s="62"/>
      <c r="EO1185" s="62"/>
      <c r="EP1185" s="62"/>
      <c r="EQ1185" s="62"/>
      <c r="ER1185" s="62"/>
      <c r="ES1185" s="62"/>
      <c r="ET1185" s="62"/>
      <c r="EU1185" s="62"/>
      <c r="EV1185" s="62"/>
      <c r="EW1185" s="62"/>
      <c r="EX1185" s="62"/>
      <c r="EY1185" s="143"/>
      <c r="EZ1185" s="143"/>
      <c r="FA1185" s="143"/>
      <c r="FB1185" s="143"/>
      <c r="FC1185" s="143"/>
      <c r="FD1185" s="143"/>
      <c r="FE1185" s="143"/>
      <c r="FF1185" s="143"/>
      <c r="FG1185" s="143"/>
      <c r="FH1185" s="143"/>
      <c r="FI1185" s="143"/>
      <c r="FJ1185" s="143"/>
      <c r="FK1185" s="143"/>
      <c r="FL1185" s="141"/>
      <c r="FM1185" s="141"/>
      <c r="FN1185" s="141"/>
      <c r="FO1185" s="141"/>
      <c r="FP1185" s="141"/>
      <c r="FQ1185" s="141"/>
      <c r="FR1185" s="141"/>
      <c r="FS1185" s="141"/>
      <c r="FT1185" s="141"/>
      <c r="FU1185" s="141"/>
      <c r="FV1185" s="141"/>
      <c r="FW1185" s="141"/>
      <c r="FX1185" s="141"/>
      <c r="FY1185" s="141"/>
      <c r="FZ1185" s="141"/>
      <c r="GA1185" s="141"/>
      <c r="GB1185" s="141"/>
      <c r="GC1185" s="141"/>
      <c r="GD1185" s="141"/>
      <c r="GE1185" s="141"/>
      <c r="GF1185" s="141"/>
      <c r="GG1185" s="141"/>
      <c r="GH1185" s="141"/>
      <c r="GI1185" s="141"/>
      <c r="GJ1185" s="141"/>
      <c r="GK1185" s="141"/>
      <c r="GL1185" s="141"/>
      <c r="GM1185" s="140"/>
      <c r="GN1185" s="140"/>
      <c r="GO1185" s="140"/>
      <c r="GP1185" s="140"/>
      <c r="GQ1185" s="140"/>
      <c r="GR1185" s="140"/>
      <c r="GS1185" s="141"/>
      <c r="GT1185" s="141"/>
      <c r="GU1185" s="141"/>
      <c r="GV1185" s="141"/>
      <c r="GW1185" s="141"/>
      <c r="GX1185" s="141"/>
      <c r="GY1185" s="141"/>
      <c r="GZ1185" s="141"/>
      <c r="HA1185" s="141"/>
      <c r="HB1185" s="142"/>
      <c r="HC1185" s="142"/>
      <c r="HD1185" s="142"/>
      <c r="HE1185" s="142"/>
      <c r="HF1185" s="142"/>
      <c r="HG1185" s="142"/>
      <c r="HH1185" s="142"/>
      <c r="HI1185" s="142"/>
      <c r="HJ1185" s="142"/>
      <c r="HK1185" s="142"/>
      <c r="HL1185" s="142"/>
      <c r="HM1185" s="143"/>
      <c r="HN1185" s="143"/>
      <c r="HO1185" s="143"/>
      <c r="HP1185" s="143"/>
      <c r="HQ1185" s="143"/>
      <c r="HR1185" s="143"/>
      <c r="HS1185" s="141"/>
      <c r="HT1185" s="141"/>
      <c r="HU1185" s="141"/>
      <c r="HV1185" s="141"/>
      <c r="HW1185" s="141"/>
      <c r="HX1185" s="141"/>
      <c r="HY1185" s="141"/>
      <c r="HZ1185" s="141"/>
      <c r="IA1185" s="141"/>
      <c r="IB1185" s="144"/>
      <c r="IC1185" s="144"/>
      <c r="ID1185" s="144"/>
      <c r="IE1185" s="144"/>
      <c r="IF1185" s="144"/>
      <c r="IG1185" s="144"/>
      <c r="IH1185" s="144"/>
      <c r="II1185" s="144"/>
      <c r="IJ1185" s="144"/>
      <c r="IK1185" s="144"/>
      <c r="IL1185" s="144"/>
      <c r="IM1185" s="144"/>
      <c r="IN1185" s="144"/>
      <c r="IO1185" s="144"/>
      <c r="IP1185" s="138"/>
      <c r="IQ1185" s="138"/>
      <c r="IR1185" s="138"/>
      <c r="IS1185" s="138"/>
      <c r="IT1185" s="138"/>
      <c r="IU1185" s="138"/>
      <c r="IV1185" s="138"/>
      <c r="IW1185" s="138"/>
      <c r="IX1185" s="138"/>
      <c r="IY1185" s="138"/>
      <c r="IZ1185" s="138"/>
      <c r="JA1185" s="138"/>
      <c r="JB1185" s="138"/>
      <c r="JC1185" s="138"/>
      <c r="JD1185" s="138"/>
      <c r="JE1185" s="138"/>
      <c r="JF1185" s="138"/>
      <c r="JG1185" s="138"/>
      <c r="JH1185" s="138"/>
      <c r="JI1185" s="138"/>
      <c r="JJ1185" s="138"/>
      <c r="JK1185" s="138"/>
      <c r="JL1185" s="138"/>
      <c r="JM1185" s="138"/>
      <c r="JN1185" s="139"/>
      <c r="JO1185" s="139"/>
      <c r="JP1185" s="139"/>
      <c r="JQ1185" s="139"/>
      <c r="JR1185" s="139"/>
      <c r="JS1185" s="139"/>
      <c r="JT1185" s="139"/>
      <c r="JU1185" s="139"/>
      <c r="JV1185" s="139"/>
      <c r="JW1185" s="139"/>
      <c r="JX1185" s="139"/>
      <c r="JY1185" s="139"/>
      <c r="JZ1185" s="139"/>
      <c r="KA1185" s="139"/>
      <c r="KB1185" s="139"/>
      <c r="KC1185" s="139"/>
      <c r="KD1185" s="139"/>
      <c r="KE1185" s="139"/>
      <c r="KF1185" s="139"/>
      <c r="KG1185" s="139"/>
      <c r="KH1185" s="139"/>
      <c r="KI1185" s="139"/>
      <c r="KJ1185" s="139"/>
      <c r="KK1185" s="139"/>
      <c r="KL1185" s="139"/>
      <c r="KM1185" s="139"/>
      <c r="KN1185" s="139"/>
      <c r="KO1185" s="139"/>
      <c r="KP1185" s="139"/>
      <c r="KQ1185" s="22"/>
      <c r="KR1185" s="23"/>
      <c r="KS1185" s="19"/>
      <c r="KT1185" s="19"/>
      <c r="KU1185" s="19"/>
      <c r="KV1185" s="19"/>
      <c r="KW1185" s="19"/>
      <c r="KX1185" s="19"/>
      <c r="KY1185" s="19"/>
      <c r="KZ1185" s="19"/>
      <c r="LA1185" s="19"/>
      <c r="LB1185" s="19"/>
      <c r="LC1185" s="19"/>
      <c r="LD1185" s="19"/>
      <c r="LE1185" s="19"/>
      <c r="LF1185" s="19"/>
      <c r="LG1185" s="19"/>
      <c r="LH1185" s="19"/>
      <c r="LI1185" s="19"/>
      <c r="LJ1185" s="19"/>
      <c r="LK1185" s="19"/>
      <c r="LL1185" s="19"/>
      <c r="LM1185" s="19"/>
      <c r="LN1185" s="19"/>
      <c r="LO1185" s="19"/>
      <c r="LP1185" s="19"/>
      <c r="LQ1185" s="19"/>
      <c r="LR1185" s="19"/>
      <c r="LS1185" s="19"/>
      <c r="LT1185" s="19"/>
      <c r="LU1185" s="19"/>
      <c r="LV1185" s="19"/>
      <c r="LW1185" s="19"/>
      <c r="LX1185" s="19"/>
      <c r="LY1185" s="19"/>
      <c r="LZ1185" s="19"/>
      <c r="MA1185" s="19"/>
      <c r="MB1185" s="19"/>
      <c r="MC1185" s="19"/>
      <c r="MD1185" s="19"/>
      <c r="ME1185" s="19"/>
      <c r="MF1185" s="19"/>
      <c r="MG1185" s="19"/>
      <c r="MH1185" s="19"/>
      <c r="MI1185" s="19"/>
      <c r="MJ1185" s="19"/>
      <c r="MK1185" s="19"/>
      <c r="ML1185" s="19"/>
      <c r="MM1185" s="19"/>
      <c r="MN1185" s="19"/>
      <c r="MO1185" s="19"/>
      <c r="MP1185" s="19"/>
      <c r="MQ1185" s="19"/>
      <c r="MR1185" s="19"/>
      <c r="MS1185" s="19"/>
      <c r="MT1185" s="19"/>
      <c r="MU1185" s="19"/>
      <c r="MV1185" s="19"/>
      <c r="MW1185" s="19"/>
      <c r="MX1185" s="19"/>
      <c r="MY1185" s="19"/>
      <c r="MZ1185" s="19"/>
      <c r="NA1185" s="19"/>
      <c r="NB1185" s="19"/>
      <c r="NC1185" s="19"/>
      <c r="ND1185" s="19"/>
      <c r="NE1185" s="19"/>
      <c r="NF1185" s="19"/>
      <c r="NG1185" s="19"/>
      <c r="NH1185" s="19"/>
      <c r="NI1185" s="19"/>
      <c r="NJ1185" s="19"/>
      <c r="NK1185" s="19"/>
      <c r="NL1185" s="19"/>
      <c r="NM1185" s="19"/>
      <c r="NN1185" s="19"/>
      <c r="NO1185" s="19"/>
      <c r="NP1185" s="19"/>
      <c r="NQ1185" s="19"/>
      <c r="NR1185" s="19"/>
      <c r="NS1185" s="19"/>
      <c r="NT1185" s="19"/>
      <c r="NU1185" s="19"/>
      <c r="NV1185" s="19"/>
      <c r="NW1185" s="19"/>
      <c r="NX1185" s="19"/>
      <c r="NY1185" s="19"/>
      <c r="NZ1185" s="19"/>
      <c r="OA1185" s="19"/>
      <c r="OB1185" s="19"/>
      <c r="OC1185" s="19"/>
      <c r="OD1185" s="19"/>
      <c r="OE1185" s="19"/>
      <c r="OF1185" s="19"/>
      <c r="OG1185" s="19"/>
      <c r="OH1185" s="19"/>
      <c r="OI1185" s="19"/>
      <c r="OJ1185" s="19"/>
      <c r="OK1185" s="19"/>
      <c r="OL1185" s="19"/>
      <c r="OM1185" s="19"/>
      <c r="ON1185" s="19"/>
      <c r="OO1185" s="19"/>
      <c r="OP1185" s="19"/>
      <c r="OQ1185" s="19"/>
      <c r="OR1185" s="19"/>
      <c r="OS1185" s="19"/>
      <c r="OT1185" s="19"/>
      <c r="OU1185" s="19"/>
      <c r="OV1185" s="19"/>
      <c r="OW1185" s="19"/>
      <c r="OX1185" s="19"/>
      <c r="OY1185" s="19"/>
      <c r="OZ1185" s="19"/>
      <c r="PA1185" s="19"/>
      <c r="PB1185" s="19"/>
      <c r="PC1185" s="19"/>
      <c r="PD1185" s="19"/>
      <c r="PE1185" s="19"/>
      <c r="PF1185" s="19"/>
      <c r="PG1185" s="19"/>
      <c r="PH1185" s="19"/>
      <c r="PI1185" s="19"/>
      <c r="PJ1185" s="19"/>
      <c r="PK1185" s="19"/>
      <c r="PL1185" s="19"/>
      <c r="PM1185" s="19"/>
      <c r="PN1185" s="19"/>
      <c r="PO1185" s="19"/>
      <c r="PP1185" s="19"/>
      <c r="PQ1185" s="19"/>
      <c r="PR1185" s="19"/>
      <c r="PS1185" s="19"/>
      <c r="PT1185" s="19"/>
      <c r="PU1185" s="19"/>
      <c r="PV1185" s="19"/>
      <c r="PW1185" s="19"/>
      <c r="PX1185" s="19"/>
      <c r="PY1185" s="19"/>
      <c r="PZ1185" s="19"/>
      <c r="QA1185" s="19"/>
      <c r="QB1185" s="19"/>
      <c r="QC1185" s="19"/>
      <c r="QD1185" s="19"/>
      <c r="QE1185" s="19"/>
      <c r="QF1185" s="19"/>
      <c r="QG1185" s="19"/>
      <c r="QH1185" s="19"/>
      <c r="QI1185" s="19"/>
      <c r="QJ1185" s="19"/>
      <c r="QK1185" s="19"/>
      <c r="QL1185" s="19"/>
      <c r="QM1185" s="19"/>
      <c r="QN1185" s="19"/>
      <c r="QO1185" s="19"/>
      <c r="QP1185" s="19"/>
      <c r="QQ1185" s="19"/>
      <c r="QR1185" s="19"/>
      <c r="QS1185" s="19"/>
      <c r="QT1185" s="19"/>
      <c r="QU1185" s="19"/>
      <c r="QV1185" s="19"/>
      <c r="QW1185" s="19"/>
      <c r="QX1185" s="19"/>
      <c r="QY1185" s="19"/>
      <c r="QZ1185" s="19"/>
      <c r="RA1185" s="19"/>
      <c r="RB1185" s="19"/>
      <c r="RC1185" s="19"/>
      <c r="RD1185" s="19"/>
      <c r="RE1185" s="19"/>
      <c r="RF1185" s="19"/>
      <c r="RG1185" s="19"/>
      <c r="RH1185" s="19"/>
      <c r="RI1185" s="19"/>
      <c r="RJ1185" s="19"/>
      <c r="RK1185" s="19"/>
      <c r="RL1185" s="19"/>
      <c r="RM1185" s="19"/>
      <c r="RN1185" s="19"/>
      <c r="RO1185" s="19"/>
      <c r="RP1185" s="19"/>
      <c r="RQ1185" s="19"/>
      <c r="RR1185" s="19"/>
      <c r="RS1185" s="19"/>
      <c r="RT1185" s="19"/>
      <c r="RU1185" s="19"/>
      <c r="RV1185" s="19"/>
      <c r="RW1185" s="19"/>
      <c r="RX1185" s="19"/>
      <c r="RY1185" s="19"/>
      <c r="RZ1185" s="19"/>
      <c r="SA1185" s="19"/>
      <c r="SB1185" s="19"/>
      <c r="SC1185" s="19"/>
      <c r="SD1185" s="19"/>
      <c r="SE1185" s="19"/>
      <c r="SF1185" s="19"/>
      <c r="SG1185" s="19"/>
      <c r="SH1185" s="19"/>
      <c r="SI1185" s="19"/>
      <c r="SJ1185" s="19"/>
      <c r="SK1185" s="19"/>
      <c r="SL1185" s="19"/>
      <c r="SM1185" s="19"/>
      <c r="SN1185" s="19"/>
      <c r="SO1185" s="19"/>
      <c r="SP1185" s="19"/>
      <c r="SQ1185" s="19"/>
      <c r="SR1185" s="19"/>
      <c r="SS1185" s="19"/>
      <c r="ST1185" s="19"/>
      <c r="SU1185" s="19"/>
      <c r="SV1185" s="19"/>
      <c r="SW1185" s="19"/>
      <c r="SX1185" s="19"/>
      <c r="SY1185" s="19"/>
      <c r="SZ1185" s="19"/>
      <c r="TA1185" s="19"/>
      <c r="TB1185" s="19"/>
      <c r="TC1185" s="19"/>
      <c r="TD1185" s="19"/>
      <c r="TE1185" s="19"/>
      <c r="TF1185" s="19"/>
      <c r="TG1185" s="19"/>
      <c r="TH1185" s="19"/>
      <c r="TI1185" s="19"/>
      <c r="TJ1185" s="19"/>
      <c r="TK1185" s="19"/>
      <c r="TL1185" s="19"/>
      <c r="TM1185" s="19"/>
      <c r="TN1185" s="19"/>
      <c r="TO1185" s="19"/>
      <c r="TP1185" s="19"/>
      <c r="TQ1185" s="19"/>
      <c r="TR1185" s="19"/>
      <c r="TS1185" s="19"/>
      <c r="TT1185" s="19"/>
      <c r="TU1185" s="19"/>
      <c r="TV1185" s="19"/>
      <c r="TW1185" s="19"/>
      <c r="TX1185" s="19"/>
      <c r="TY1185" s="19"/>
      <c r="TZ1185" s="19"/>
      <c r="UA1185" s="19"/>
      <c r="UB1185" s="19"/>
      <c r="UC1185" s="19"/>
      <c r="UD1185" s="19"/>
      <c r="UE1185" s="19"/>
      <c r="UF1185" s="19"/>
      <c r="UG1185" s="19"/>
      <c r="UH1185" s="19"/>
      <c r="UI1185" s="19"/>
      <c r="UJ1185" s="19"/>
      <c r="UK1185" s="19"/>
      <c r="UL1185" s="19"/>
      <c r="UM1185" s="19"/>
      <c r="UN1185" s="19"/>
      <c r="UO1185" s="19"/>
      <c r="UP1185" s="19"/>
      <c r="UQ1185" s="19"/>
      <c r="UR1185" s="19"/>
      <c r="US1185" s="19"/>
      <c r="UT1185" s="19"/>
      <c r="UU1185" s="19"/>
      <c r="UV1185" s="19"/>
      <c r="UW1185" s="19"/>
      <c r="UX1185" s="19"/>
      <c r="UY1185" s="19"/>
      <c r="UZ1185" s="19"/>
      <c r="VA1185" s="19"/>
      <c r="VB1185" s="19"/>
      <c r="VC1185" s="19"/>
      <c r="VD1185" s="19"/>
      <c r="VE1185" s="19"/>
      <c r="VF1185" s="19"/>
      <c r="VG1185" s="19"/>
      <c r="VH1185" s="19"/>
      <c r="VI1185" s="19"/>
      <c r="VJ1185" s="19"/>
      <c r="VK1185" s="19"/>
      <c r="VL1185" s="19"/>
      <c r="VM1185" s="19"/>
      <c r="VN1185" s="19"/>
      <c r="VO1185" s="19"/>
      <c r="VP1185" s="19"/>
      <c r="VQ1185" s="19"/>
      <c r="VR1185" s="19"/>
      <c r="VS1185" s="19"/>
      <c r="VT1185" s="19"/>
      <c r="VU1185" s="19"/>
      <c r="VV1185" s="19"/>
      <c r="VW1185" s="19"/>
      <c r="VX1185" s="19"/>
      <c r="VY1185" s="19"/>
      <c r="VZ1185" s="19"/>
      <c r="WA1185" s="19"/>
      <c r="WB1185" s="19"/>
      <c r="WC1185" s="19"/>
      <c r="WD1185" s="19"/>
      <c r="WE1185" s="19"/>
      <c r="WF1185" s="19"/>
      <c r="WG1185" s="19"/>
      <c r="WH1185" s="19"/>
      <c r="WI1185" s="19"/>
      <c r="WJ1185" s="19"/>
      <c r="WK1185" s="19"/>
      <c r="WL1185" s="19"/>
      <c r="WM1185" s="19"/>
      <c r="WN1185" s="19"/>
      <c r="WO1185" s="19"/>
      <c r="WP1185" s="19"/>
      <c r="WQ1185" s="19"/>
      <c r="WR1185" s="19"/>
      <c r="WS1185" s="19"/>
      <c r="WT1185" s="19"/>
      <c r="WU1185" s="19"/>
      <c r="WV1185" s="19"/>
    </row>
    <row r="1186" spans="1:620" s="20" customFormat="1" ht="47.25" customHeight="1" x14ac:dyDescent="0.2">
      <c r="A1186" s="43" t="s">
        <v>1526</v>
      </c>
      <c r="B1186" s="44"/>
      <c r="C1186" s="44"/>
      <c r="D1186" s="44"/>
      <c r="E1186" s="45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60" t="s">
        <v>370</v>
      </c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 t="s">
        <v>77</v>
      </c>
      <c r="AK1186" s="60"/>
      <c r="AL1186" s="60"/>
      <c r="AM1186" s="60"/>
      <c r="AN1186" s="60"/>
      <c r="AO1186" s="60"/>
      <c r="AP1186" s="60"/>
      <c r="AQ1186" s="60"/>
      <c r="AR1186" s="60"/>
      <c r="AS1186" s="60"/>
      <c r="AT1186" s="60"/>
      <c r="AU1186" s="60"/>
      <c r="AV1186" s="60"/>
      <c r="AW1186" s="60"/>
      <c r="AX1186" s="60"/>
      <c r="AY1186" s="84" t="s">
        <v>94</v>
      </c>
      <c r="AZ1186" s="84"/>
      <c r="BA1186" s="84"/>
      <c r="BB1186" s="84"/>
      <c r="BC1186" s="84"/>
      <c r="BD1186" s="84"/>
      <c r="BE1186" s="62" t="s">
        <v>95</v>
      </c>
      <c r="BF1186" s="62"/>
      <c r="BG1186" s="62"/>
      <c r="BH1186" s="62"/>
      <c r="BI1186" s="62"/>
      <c r="BJ1186" s="62"/>
      <c r="BK1186" s="62"/>
      <c r="BL1186" s="62"/>
      <c r="BM1186" s="62"/>
      <c r="BN1186" s="62">
        <v>770</v>
      </c>
      <c r="BO1186" s="62"/>
      <c r="BP1186" s="62"/>
      <c r="BQ1186" s="62"/>
      <c r="BR1186" s="62"/>
      <c r="BS1186" s="62"/>
      <c r="BT1186" s="62"/>
      <c r="BU1186" s="62"/>
      <c r="BV1186" s="62"/>
      <c r="BW1186" s="62"/>
      <c r="BX1186" s="62"/>
      <c r="BY1186" s="80">
        <v>71701000</v>
      </c>
      <c r="BZ1186" s="76"/>
      <c r="CA1186" s="76"/>
      <c r="CB1186" s="76"/>
      <c r="CC1186" s="76"/>
      <c r="CD1186" s="76"/>
      <c r="CE1186" s="62" t="s">
        <v>80</v>
      </c>
      <c r="CF1186" s="62"/>
      <c r="CG1186" s="62"/>
      <c r="CH1186" s="62"/>
      <c r="CI1186" s="62"/>
      <c r="CJ1186" s="62"/>
      <c r="CK1186" s="62"/>
      <c r="CL1186" s="62"/>
      <c r="CM1186" s="62"/>
      <c r="CN1186" s="61">
        <f>2399923.68*1.05</f>
        <v>2519919.8640000001</v>
      </c>
      <c r="CO1186" s="61"/>
      <c r="CP1186" s="61"/>
      <c r="CQ1186" s="61"/>
      <c r="CR1186" s="61"/>
      <c r="CS1186" s="61"/>
      <c r="CT1186" s="61"/>
      <c r="CU1186" s="61"/>
      <c r="CV1186" s="61"/>
      <c r="CW1186" s="61"/>
      <c r="CX1186" s="61"/>
      <c r="CY1186" s="61"/>
      <c r="CZ1186" s="61"/>
      <c r="DA1186" s="61"/>
      <c r="DB1186" s="59" t="s">
        <v>641</v>
      </c>
      <c r="DC1186" s="59"/>
      <c r="DD1186" s="59"/>
      <c r="DE1186" s="59"/>
      <c r="DF1186" s="59"/>
      <c r="DG1186" s="59"/>
      <c r="DH1186" s="59"/>
      <c r="DI1186" s="59"/>
      <c r="DJ1186" s="59"/>
      <c r="DK1186" s="59"/>
      <c r="DL1186" s="59"/>
      <c r="DM1186" s="59"/>
      <c r="DN1186" s="59"/>
      <c r="DO1186" s="59" t="s">
        <v>651</v>
      </c>
      <c r="DP1186" s="59"/>
      <c r="DQ1186" s="59"/>
      <c r="DR1186" s="59"/>
      <c r="DS1186" s="59"/>
      <c r="DT1186" s="59"/>
      <c r="DU1186" s="59"/>
      <c r="DV1186" s="59"/>
      <c r="DW1186" s="59"/>
      <c r="DX1186" s="59"/>
      <c r="DY1186" s="59"/>
      <c r="DZ1186" s="62" t="s">
        <v>102</v>
      </c>
      <c r="EA1186" s="62"/>
      <c r="EB1186" s="62"/>
      <c r="EC1186" s="62"/>
      <c r="ED1186" s="62"/>
      <c r="EE1186" s="62"/>
      <c r="EF1186" s="62"/>
      <c r="EG1186" s="62"/>
      <c r="EH1186" s="62"/>
      <c r="EI1186" s="62"/>
      <c r="EJ1186" s="62"/>
      <c r="EK1186" s="62"/>
      <c r="EL1186" s="62" t="s">
        <v>103</v>
      </c>
      <c r="EM1186" s="62"/>
      <c r="EN1186" s="62"/>
      <c r="EO1186" s="62"/>
      <c r="EP1186" s="62"/>
      <c r="EQ1186" s="62"/>
      <c r="ER1186" s="62"/>
      <c r="ES1186" s="62"/>
      <c r="ET1186" s="62"/>
      <c r="EU1186" s="62"/>
      <c r="EV1186" s="62"/>
      <c r="EW1186" s="62"/>
      <c r="EX1186" s="62"/>
      <c r="EY1186" s="143"/>
      <c r="EZ1186" s="143"/>
      <c r="FA1186" s="143"/>
      <c r="FB1186" s="143"/>
      <c r="FC1186" s="143"/>
      <c r="FD1186" s="143"/>
      <c r="FE1186" s="143"/>
      <c r="FF1186" s="143"/>
      <c r="FG1186" s="143"/>
      <c r="FH1186" s="143"/>
      <c r="FI1186" s="143"/>
      <c r="FJ1186" s="143"/>
      <c r="FK1186" s="143"/>
      <c r="FL1186" s="141"/>
      <c r="FM1186" s="141"/>
      <c r="FN1186" s="141"/>
      <c r="FO1186" s="141"/>
      <c r="FP1186" s="141"/>
      <c r="FQ1186" s="141"/>
      <c r="FR1186" s="141"/>
      <c r="FS1186" s="141"/>
      <c r="FT1186" s="141"/>
      <c r="FU1186" s="141"/>
      <c r="FV1186" s="141"/>
      <c r="FW1186" s="141"/>
      <c r="FX1186" s="141"/>
      <c r="FY1186" s="141"/>
      <c r="FZ1186" s="141"/>
      <c r="GA1186" s="141"/>
      <c r="GB1186" s="141"/>
      <c r="GC1186" s="141"/>
      <c r="GD1186" s="141"/>
      <c r="GE1186" s="141"/>
      <c r="GF1186" s="141"/>
      <c r="GG1186" s="141"/>
      <c r="GH1186" s="141"/>
      <c r="GI1186" s="141"/>
      <c r="GJ1186" s="141"/>
      <c r="GK1186" s="141"/>
      <c r="GL1186" s="141"/>
      <c r="GM1186" s="140"/>
      <c r="GN1186" s="140"/>
      <c r="GO1186" s="140"/>
      <c r="GP1186" s="140"/>
      <c r="GQ1186" s="140"/>
      <c r="GR1186" s="140"/>
      <c r="GS1186" s="141"/>
      <c r="GT1186" s="141"/>
      <c r="GU1186" s="141"/>
      <c r="GV1186" s="141"/>
      <c r="GW1186" s="141"/>
      <c r="GX1186" s="141"/>
      <c r="GY1186" s="141"/>
      <c r="GZ1186" s="141"/>
      <c r="HA1186" s="141"/>
      <c r="HB1186" s="142"/>
      <c r="HC1186" s="142"/>
      <c r="HD1186" s="142"/>
      <c r="HE1186" s="142"/>
      <c r="HF1186" s="142"/>
      <c r="HG1186" s="142"/>
      <c r="HH1186" s="142"/>
      <c r="HI1186" s="142"/>
      <c r="HJ1186" s="142"/>
      <c r="HK1186" s="142"/>
      <c r="HL1186" s="142"/>
      <c r="HM1186" s="143"/>
      <c r="HN1186" s="143"/>
      <c r="HO1186" s="143"/>
      <c r="HP1186" s="143"/>
      <c r="HQ1186" s="143"/>
      <c r="HR1186" s="143"/>
      <c r="HS1186" s="141"/>
      <c r="HT1186" s="141"/>
      <c r="HU1186" s="141"/>
      <c r="HV1186" s="141"/>
      <c r="HW1186" s="141"/>
      <c r="HX1186" s="141"/>
      <c r="HY1186" s="141"/>
      <c r="HZ1186" s="141"/>
      <c r="IA1186" s="141"/>
      <c r="IB1186" s="144"/>
      <c r="IC1186" s="144"/>
      <c r="ID1186" s="144"/>
      <c r="IE1186" s="144"/>
      <c r="IF1186" s="144"/>
      <c r="IG1186" s="144"/>
      <c r="IH1186" s="144"/>
      <c r="II1186" s="144"/>
      <c r="IJ1186" s="144"/>
      <c r="IK1186" s="144"/>
      <c r="IL1186" s="144"/>
      <c r="IM1186" s="144"/>
      <c r="IN1186" s="144"/>
      <c r="IO1186" s="144"/>
      <c r="IP1186" s="138"/>
      <c r="IQ1186" s="138"/>
      <c r="IR1186" s="138"/>
      <c r="IS1186" s="138"/>
      <c r="IT1186" s="138"/>
      <c r="IU1186" s="138"/>
      <c r="IV1186" s="138"/>
      <c r="IW1186" s="138"/>
      <c r="IX1186" s="138"/>
      <c r="IY1186" s="138"/>
      <c r="IZ1186" s="138"/>
      <c r="JA1186" s="138"/>
      <c r="JB1186" s="138"/>
      <c r="JC1186" s="138"/>
      <c r="JD1186" s="138"/>
      <c r="JE1186" s="138"/>
      <c r="JF1186" s="138"/>
      <c r="JG1186" s="138"/>
      <c r="JH1186" s="138"/>
      <c r="JI1186" s="138"/>
      <c r="JJ1186" s="138"/>
      <c r="JK1186" s="138"/>
      <c r="JL1186" s="138"/>
      <c r="JM1186" s="138"/>
      <c r="JN1186" s="139"/>
      <c r="JO1186" s="139"/>
      <c r="JP1186" s="139"/>
      <c r="JQ1186" s="139"/>
      <c r="JR1186" s="139"/>
      <c r="JS1186" s="139"/>
      <c r="JT1186" s="139"/>
      <c r="JU1186" s="139"/>
      <c r="JV1186" s="139"/>
      <c r="JW1186" s="139"/>
      <c r="JX1186" s="139"/>
      <c r="JY1186" s="139"/>
      <c r="JZ1186" s="139"/>
      <c r="KA1186" s="139"/>
      <c r="KB1186" s="139"/>
      <c r="KC1186" s="139"/>
      <c r="KD1186" s="139"/>
      <c r="KE1186" s="139"/>
      <c r="KF1186" s="139"/>
      <c r="KG1186" s="139"/>
      <c r="KH1186" s="139"/>
      <c r="KI1186" s="139"/>
      <c r="KJ1186" s="139"/>
      <c r="KK1186" s="139"/>
      <c r="KL1186" s="139"/>
      <c r="KM1186" s="139"/>
      <c r="KN1186" s="139"/>
      <c r="KO1186" s="139"/>
      <c r="KP1186" s="139"/>
      <c r="KQ1186" s="22"/>
      <c r="KR1186" s="23"/>
      <c r="KS1186" s="19"/>
      <c r="KT1186" s="19"/>
      <c r="KU1186" s="19"/>
      <c r="KV1186" s="19"/>
      <c r="KW1186" s="19"/>
      <c r="KX1186" s="19"/>
      <c r="KY1186" s="19"/>
      <c r="KZ1186" s="19"/>
      <c r="LA1186" s="19"/>
      <c r="LB1186" s="19"/>
      <c r="LC1186" s="19"/>
      <c r="LD1186" s="19"/>
      <c r="LE1186" s="19"/>
      <c r="LF1186" s="19"/>
      <c r="LG1186" s="19"/>
      <c r="LH1186" s="19"/>
      <c r="LI1186" s="19"/>
      <c r="LJ1186" s="19"/>
      <c r="LK1186" s="19"/>
      <c r="LL1186" s="19"/>
      <c r="LM1186" s="19"/>
      <c r="LN1186" s="19"/>
      <c r="LO1186" s="19"/>
      <c r="LP1186" s="19"/>
      <c r="LQ1186" s="19"/>
      <c r="LR1186" s="19"/>
      <c r="LS1186" s="19"/>
      <c r="LT1186" s="19"/>
      <c r="LU1186" s="19"/>
      <c r="LV1186" s="19"/>
      <c r="LW1186" s="19"/>
      <c r="LX1186" s="19"/>
      <c r="LY1186" s="19"/>
      <c r="LZ1186" s="19"/>
      <c r="MA1186" s="19"/>
      <c r="MB1186" s="19"/>
      <c r="MC1186" s="19"/>
      <c r="MD1186" s="19"/>
      <c r="ME1186" s="19"/>
      <c r="MF1186" s="19"/>
      <c r="MG1186" s="19"/>
      <c r="MH1186" s="19"/>
      <c r="MI1186" s="19"/>
      <c r="MJ1186" s="19"/>
      <c r="MK1186" s="19"/>
      <c r="ML1186" s="19"/>
      <c r="MM1186" s="19"/>
      <c r="MN1186" s="19"/>
      <c r="MO1186" s="19"/>
      <c r="MP1186" s="19"/>
      <c r="MQ1186" s="19"/>
      <c r="MR1186" s="19"/>
      <c r="MS1186" s="19"/>
      <c r="MT1186" s="19"/>
      <c r="MU1186" s="19"/>
      <c r="MV1186" s="19"/>
      <c r="MW1186" s="19"/>
      <c r="MX1186" s="19"/>
      <c r="MY1186" s="19"/>
      <c r="MZ1186" s="19"/>
      <c r="NA1186" s="19"/>
      <c r="NB1186" s="19"/>
      <c r="NC1186" s="19"/>
      <c r="ND1186" s="19"/>
      <c r="NE1186" s="19"/>
      <c r="NF1186" s="19"/>
      <c r="NG1186" s="19"/>
      <c r="NH1186" s="19"/>
      <c r="NI1186" s="19"/>
      <c r="NJ1186" s="19"/>
      <c r="NK1186" s="19"/>
      <c r="NL1186" s="19"/>
      <c r="NM1186" s="19"/>
      <c r="NN1186" s="19"/>
      <c r="NO1186" s="19"/>
      <c r="NP1186" s="19"/>
      <c r="NQ1186" s="19"/>
      <c r="NR1186" s="19"/>
      <c r="NS1186" s="19"/>
      <c r="NT1186" s="19"/>
      <c r="NU1186" s="19"/>
      <c r="NV1186" s="19"/>
      <c r="NW1186" s="19"/>
      <c r="NX1186" s="19"/>
      <c r="NY1186" s="19"/>
      <c r="NZ1186" s="19"/>
      <c r="OA1186" s="19"/>
      <c r="OB1186" s="19"/>
      <c r="OC1186" s="19"/>
      <c r="OD1186" s="19"/>
      <c r="OE1186" s="19"/>
      <c r="OF1186" s="19"/>
      <c r="OG1186" s="19"/>
      <c r="OH1186" s="19"/>
      <c r="OI1186" s="19"/>
      <c r="OJ1186" s="19"/>
      <c r="OK1186" s="19"/>
      <c r="OL1186" s="19"/>
      <c r="OM1186" s="19"/>
      <c r="ON1186" s="19"/>
      <c r="OO1186" s="19"/>
      <c r="OP1186" s="19"/>
      <c r="OQ1186" s="19"/>
      <c r="OR1186" s="19"/>
      <c r="OS1186" s="19"/>
      <c r="OT1186" s="19"/>
      <c r="OU1186" s="19"/>
      <c r="OV1186" s="19"/>
      <c r="OW1186" s="19"/>
      <c r="OX1186" s="19"/>
      <c r="OY1186" s="19"/>
      <c r="OZ1186" s="19"/>
      <c r="PA1186" s="19"/>
      <c r="PB1186" s="19"/>
      <c r="PC1186" s="19"/>
      <c r="PD1186" s="19"/>
      <c r="PE1186" s="19"/>
      <c r="PF1186" s="19"/>
      <c r="PG1186" s="19"/>
      <c r="PH1186" s="19"/>
      <c r="PI1186" s="19"/>
      <c r="PJ1186" s="19"/>
      <c r="PK1186" s="19"/>
      <c r="PL1186" s="19"/>
      <c r="PM1186" s="19"/>
      <c r="PN1186" s="19"/>
      <c r="PO1186" s="19"/>
      <c r="PP1186" s="19"/>
      <c r="PQ1186" s="19"/>
      <c r="PR1186" s="19"/>
      <c r="PS1186" s="19"/>
      <c r="PT1186" s="19"/>
      <c r="PU1186" s="19"/>
      <c r="PV1186" s="19"/>
      <c r="PW1186" s="19"/>
      <c r="PX1186" s="19"/>
      <c r="PY1186" s="19"/>
      <c r="PZ1186" s="19"/>
      <c r="QA1186" s="19"/>
      <c r="QB1186" s="19"/>
      <c r="QC1186" s="19"/>
      <c r="QD1186" s="19"/>
      <c r="QE1186" s="19"/>
      <c r="QF1186" s="19"/>
      <c r="QG1186" s="19"/>
      <c r="QH1186" s="19"/>
      <c r="QI1186" s="19"/>
      <c r="QJ1186" s="19"/>
      <c r="QK1186" s="19"/>
      <c r="QL1186" s="19"/>
      <c r="QM1186" s="19"/>
      <c r="QN1186" s="19"/>
      <c r="QO1186" s="19"/>
      <c r="QP1186" s="19"/>
      <c r="QQ1186" s="19"/>
      <c r="QR1186" s="19"/>
      <c r="QS1186" s="19"/>
      <c r="QT1186" s="19"/>
      <c r="QU1186" s="19"/>
      <c r="QV1186" s="19"/>
      <c r="QW1186" s="19"/>
      <c r="QX1186" s="19"/>
      <c r="QY1186" s="19"/>
      <c r="QZ1186" s="19"/>
      <c r="RA1186" s="19"/>
      <c r="RB1186" s="19"/>
      <c r="RC1186" s="19"/>
      <c r="RD1186" s="19"/>
      <c r="RE1186" s="19"/>
      <c r="RF1186" s="19"/>
      <c r="RG1186" s="19"/>
      <c r="RH1186" s="19"/>
      <c r="RI1186" s="19"/>
      <c r="RJ1186" s="19"/>
      <c r="RK1186" s="19"/>
      <c r="RL1186" s="19"/>
      <c r="RM1186" s="19"/>
      <c r="RN1186" s="19"/>
      <c r="RO1186" s="19"/>
      <c r="RP1186" s="19"/>
      <c r="RQ1186" s="19"/>
      <c r="RR1186" s="19"/>
      <c r="RS1186" s="19"/>
      <c r="RT1186" s="19"/>
      <c r="RU1186" s="19"/>
      <c r="RV1186" s="19"/>
      <c r="RW1186" s="19"/>
      <c r="RX1186" s="19"/>
      <c r="RY1186" s="19"/>
      <c r="RZ1186" s="19"/>
      <c r="SA1186" s="19"/>
      <c r="SB1186" s="19"/>
      <c r="SC1186" s="19"/>
      <c r="SD1186" s="19"/>
      <c r="SE1186" s="19"/>
      <c r="SF1186" s="19"/>
      <c r="SG1186" s="19"/>
      <c r="SH1186" s="19"/>
      <c r="SI1186" s="19"/>
      <c r="SJ1186" s="19"/>
      <c r="SK1186" s="19"/>
      <c r="SL1186" s="19"/>
      <c r="SM1186" s="19"/>
      <c r="SN1186" s="19"/>
      <c r="SO1186" s="19"/>
      <c r="SP1186" s="19"/>
      <c r="SQ1186" s="19"/>
      <c r="SR1186" s="19"/>
      <c r="SS1186" s="19"/>
      <c r="ST1186" s="19"/>
      <c r="SU1186" s="19"/>
      <c r="SV1186" s="19"/>
      <c r="SW1186" s="19"/>
      <c r="SX1186" s="19"/>
      <c r="SY1186" s="19"/>
      <c r="SZ1186" s="19"/>
      <c r="TA1186" s="19"/>
      <c r="TB1186" s="19"/>
      <c r="TC1186" s="19"/>
      <c r="TD1186" s="19"/>
      <c r="TE1186" s="19"/>
      <c r="TF1186" s="19"/>
      <c r="TG1186" s="19"/>
      <c r="TH1186" s="19"/>
      <c r="TI1186" s="19"/>
      <c r="TJ1186" s="19"/>
      <c r="TK1186" s="19"/>
      <c r="TL1186" s="19"/>
      <c r="TM1186" s="19"/>
      <c r="TN1186" s="19"/>
      <c r="TO1186" s="19"/>
      <c r="TP1186" s="19"/>
      <c r="TQ1186" s="19"/>
      <c r="TR1186" s="19"/>
      <c r="TS1186" s="19"/>
      <c r="TT1186" s="19"/>
      <c r="TU1186" s="19"/>
      <c r="TV1186" s="19"/>
      <c r="TW1186" s="19"/>
      <c r="TX1186" s="19"/>
      <c r="TY1186" s="19"/>
      <c r="TZ1186" s="19"/>
      <c r="UA1186" s="19"/>
      <c r="UB1186" s="19"/>
      <c r="UC1186" s="19"/>
      <c r="UD1186" s="19"/>
      <c r="UE1186" s="19"/>
      <c r="UF1186" s="19"/>
      <c r="UG1186" s="19"/>
      <c r="UH1186" s="19"/>
      <c r="UI1186" s="19"/>
      <c r="UJ1186" s="19"/>
      <c r="UK1186" s="19"/>
      <c r="UL1186" s="19"/>
      <c r="UM1186" s="19"/>
      <c r="UN1186" s="19"/>
      <c r="UO1186" s="19"/>
      <c r="UP1186" s="19"/>
      <c r="UQ1186" s="19"/>
      <c r="UR1186" s="19"/>
      <c r="US1186" s="19"/>
      <c r="UT1186" s="19"/>
      <c r="UU1186" s="19"/>
      <c r="UV1186" s="19"/>
      <c r="UW1186" s="19"/>
      <c r="UX1186" s="19"/>
      <c r="UY1186" s="19"/>
      <c r="UZ1186" s="19"/>
      <c r="VA1186" s="19"/>
      <c r="VB1186" s="19"/>
      <c r="VC1186" s="19"/>
      <c r="VD1186" s="19"/>
      <c r="VE1186" s="19"/>
      <c r="VF1186" s="19"/>
      <c r="VG1186" s="19"/>
      <c r="VH1186" s="19"/>
      <c r="VI1186" s="19"/>
      <c r="VJ1186" s="19"/>
      <c r="VK1186" s="19"/>
      <c r="VL1186" s="19"/>
      <c r="VM1186" s="19"/>
      <c r="VN1186" s="19"/>
      <c r="VO1186" s="19"/>
      <c r="VP1186" s="19"/>
      <c r="VQ1186" s="19"/>
      <c r="VR1186" s="19"/>
      <c r="VS1186" s="19"/>
      <c r="VT1186" s="19"/>
      <c r="VU1186" s="19"/>
      <c r="VV1186" s="19"/>
      <c r="VW1186" s="19"/>
      <c r="VX1186" s="19"/>
      <c r="VY1186" s="19"/>
      <c r="VZ1186" s="19"/>
      <c r="WA1186" s="19"/>
      <c r="WB1186" s="19"/>
      <c r="WC1186" s="19"/>
      <c r="WD1186" s="19"/>
      <c r="WE1186" s="19"/>
      <c r="WF1186" s="19"/>
      <c r="WG1186" s="19"/>
      <c r="WH1186" s="19"/>
      <c r="WI1186" s="19"/>
      <c r="WJ1186" s="19"/>
      <c r="WK1186" s="19"/>
      <c r="WL1186" s="19"/>
      <c r="WM1186" s="19"/>
      <c r="WN1186" s="19"/>
      <c r="WO1186" s="19"/>
      <c r="WP1186" s="19"/>
      <c r="WQ1186" s="19"/>
      <c r="WR1186" s="19"/>
      <c r="WS1186" s="19"/>
      <c r="WT1186" s="19"/>
      <c r="WU1186" s="19"/>
      <c r="WV1186" s="19"/>
    </row>
    <row r="1187" spans="1:620" s="20" customFormat="1" ht="42.75" customHeight="1" x14ac:dyDescent="0.2">
      <c r="A1187" s="43" t="s">
        <v>1528</v>
      </c>
      <c r="B1187" s="44"/>
      <c r="C1187" s="44"/>
      <c r="D1187" s="44"/>
      <c r="E1187" s="45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60" t="s">
        <v>371</v>
      </c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 t="s">
        <v>77</v>
      </c>
      <c r="AK1187" s="60"/>
      <c r="AL1187" s="60"/>
      <c r="AM1187" s="60"/>
      <c r="AN1187" s="60"/>
      <c r="AO1187" s="60"/>
      <c r="AP1187" s="60"/>
      <c r="AQ1187" s="60"/>
      <c r="AR1187" s="60"/>
      <c r="AS1187" s="60"/>
      <c r="AT1187" s="60"/>
      <c r="AU1187" s="60"/>
      <c r="AV1187" s="60"/>
      <c r="AW1187" s="60"/>
      <c r="AX1187" s="60"/>
      <c r="AY1187" s="84" t="s">
        <v>94</v>
      </c>
      <c r="AZ1187" s="84"/>
      <c r="BA1187" s="84"/>
      <c r="BB1187" s="84"/>
      <c r="BC1187" s="84"/>
      <c r="BD1187" s="84"/>
      <c r="BE1187" s="62" t="s">
        <v>95</v>
      </c>
      <c r="BF1187" s="62"/>
      <c r="BG1187" s="62"/>
      <c r="BH1187" s="62"/>
      <c r="BI1187" s="62"/>
      <c r="BJ1187" s="62"/>
      <c r="BK1187" s="62"/>
      <c r="BL1187" s="62"/>
      <c r="BM1187" s="62"/>
      <c r="BN1187" s="62">
        <v>745</v>
      </c>
      <c r="BO1187" s="62"/>
      <c r="BP1187" s="62"/>
      <c r="BQ1187" s="62"/>
      <c r="BR1187" s="62"/>
      <c r="BS1187" s="62"/>
      <c r="BT1187" s="62"/>
      <c r="BU1187" s="62"/>
      <c r="BV1187" s="62"/>
      <c r="BW1187" s="62"/>
      <c r="BX1187" s="62"/>
      <c r="BY1187" s="80">
        <v>71701000</v>
      </c>
      <c r="BZ1187" s="76"/>
      <c r="CA1187" s="76"/>
      <c r="CB1187" s="76"/>
      <c r="CC1187" s="76"/>
      <c r="CD1187" s="76"/>
      <c r="CE1187" s="62" t="s">
        <v>80</v>
      </c>
      <c r="CF1187" s="62"/>
      <c r="CG1187" s="62"/>
      <c r="CH1187" s="62"/>
      <c r="CI1187" s="62"/>
      <c r="CJ1187" s="62"/>
      <c r="CK1187" s="62"/>
      <c r="CL1187" s="62"/>
      <c r="CM1187" s="62"/>
      <c r="CN1187" s="61">
        <f>1050575.46*1.05</f>
        <v>1103104.233</v>
      </c>
      <c r="CO1187" s="61"/>
      <c r="CP1187" s="61"/>
      <c r="CQ1187" s="61"/>
      <c r="CR1187" s="61"/>
      <c r="CS1187" s="61"/>
      <c r="CT1187" s="61"/>
      <c r="CU1187" s="61"/>
      <c r="CV1187" s="61"/>
      <c r="CW1187" s="61"/>
      <c r="CX1187" s="61"/>
      <c r="CY1187" s="61"/>
      <c r="CZ1187" s="61"/>
      <c r="DA1187" s="61"/>
      <c r="DB1187" s="59" t="s">
        <v>641</v>
      </c>
      <c r="DC1187" s="59"/>
      <c r="DD1187" s="59"/>
      <c r="DE1187" s="59"/>
      <c r="DF1187" s="59"/>
      <c r="DG1187" s="59"/>
      <c r="DH1187" s="59"/>
      <c r="DI1187" s="59"/>
      <c r="DJ1187" s="59"/>
      <c r="DK1187" s="59"/>
      <c r="DL1187" s="59"/>
      <c r="DM1187" s="59"/>
      <c r="DN1187" s="59"/>
      <c r="DO1187" s="59" t="s">
        <v>651</v>
      </c>
      <c r="DP1187" s="59"/>
      <c r="DQ1187" s="59"/>
      <c r="DR1187" s="59"/>
      <c r="DS1187" s="59"/>
      <c r="DT1187" s="59"/>
      <c r="DU1187" s="59"/>
      <c r="DV1187" s="59"/>
      <c r="DW1187" s="59"/>
      <c r="DX1187" s="59"/>
      <c r="DY1187" s="59"/>
      <c r="DZ1187" s="62" t="s">
        <v>102</v>
      </c>
      <c r="EA1187" s="62"/>
      <c r="EB1187" s="62"/>
      <c r="EC1187" s="62"/>
      <c r="ED1187" s="62"/>
      <c r="EE1187" s="62"/>
      <c r="EF1187" s="62"/>
      <c r="EG1187" s="62"/>
      <c r="EH1187" s="62"/>
      <c r="EI1187" s="62"/>
      <c r="EJ1187" s="62"/>
      <c r="EK1187" s="62"/>
      <c r="EL1187" s="62" t="s">
        <v>103</v>
      </c>
      <c r="EM1187" s="62"/>
      <c r="EN1187" s="62"/>
      <c r="EO1187" s="62"/>
      <c r="EP1187" s="62"/>
      <c r="EQ1187" s="62"/>
      <c r="ER1187" s="62"/>
      <c r="ES1187" s="62"/>
      <c r="ET1187" s="62"/>
      <c r="EU1187" s="62"/>
      <c r="EV1187" s="62"/>
      <c r="EW1187" s="62"/>
      <c r="EX1187" s="62"/>
      <c r="EY1187" s="143"/>
      <c r="EZ1187" s="143"/>
      <c r="FA1187" s="143"/>
      <c r="FB1187" s="143"/>
      <c r="FC1187" s="143"/>
      <c r="FD1187" s="143"/>
      <c r="FE1187" s="143"/>
      <c r="FF1187" s="143"/>
      <c r="FG1187" s="143"/>
      <c r="FH1187" s="143"/>
      <c r="FI1187" s="143"/>
      <c r="FJ1187" s="143"/>
      <c r="FK1187" s="143"/>
      <c r="FL1187" s="141"/>
      <c r="FM1187" s="141"/>
      <c r="FN1187" s="141"/>
      <c r="FO1187" s="141"/>
      <c r="FP1187" s="141"/>
      <c r="FQ1187" s="141"/>
      <c r="FR1187" s="141"/>
      <c r="FS1187" s="141"/>
      <c r="FT1187" s="141"/>
      <c r="FU1187" s="141"/>
      <c r="FV1187" s="141"/>
      <c r="FW1187" s="141"/>
      <c r="FX1187" s="141"/>
      <c r="FY1187" s="141"/>
      <c r="FZ1187" s="141"/>
      <c r="GA1187" s="141"/>
      <c r="GB1187" s="141"/>
      <c r="GC1187" s="141"/>
      <c r="GD1187" s="141"/>
      <c r="GE1187" s="141"/>
      <c r="GF1187" s="141"/>
      <c r="GG1187" s="141"/>
      <c r="GH1187" s="141"/>
      <c r="GI1187" s="141"/>
      <c r="GJ1187" s="141"/>
      <c r="GK1187" s="141"/>
      <c r="GL1187" s="141"/>
      <c r="GM1187" s="140"/>
      <c r="GN1187" s="140"/>
      <c r="GO1187" s="140"/>
      <c r="GP1187" s="140"/>
      <c r="GQ1187" s="140"/>
      <c r="GR1187" s="140"/>
      <c r="GS1187" s="141"/>
      <c r="GT1187" s="141"/>
      <c r="GU1187" s="141"/>
      <c r="GV1187" s="141"/>
      <c r="GW1187" s="141"/>
      <c r="GX1187" s="141"/>
      <c r="GY1187" s="141"/>
      <c r="GZ1187" s="141"/>
      <c r="HA1187" s="141"/>
      <c r="HB1187" s="142"/>
      <c r="HC1187" s="142"/>
      <c r="HD1187" s="142"/>
      <c r="HE1187" s="142"/>
      <c r="HF1187" s="142"/>
      <c r="HG1187" s="142"/>
      <c r="HH1187" s="142"/>
      <c r="HI1187" s="142"/>
      <c r="HJ1187" s="142"/>
      <c r="HK1187" s="142"/>
      <c r="HL1187" s="142"/>
      <c r="HM1187" s="143"/>
      <c r="HN1187" s="143"/>
      <c r="HO1187" s="143"/>
      <c r="HP1187" s="143"/>
      <c r="HQ1187" s="143"/>
      <c r="HR1187" s="143"/>
      <c r="HS1187" s="141"/>
      <c r="HT1187" s="141"/>
      <c r="HU1187" s="141"/>
      <c r="HV1187" s="141"/>
      <c r="HW1187" s="141"/>
      <c r="HX1187" s="141"/>
      <c r="HY1187" s="141"/>
      <c r="HZ1187" s="141"/>
      <c r="IA1187" s="141"/>
      <c r="IB1187" s="144"/>
      <c r="IC1187" s="144"/>
      <c r="ID1187" s="144"/>
      <c r="IE1187" s="144"/>
      <c r="IF1187" s="144"/>
      <c r="IG1187" s="144"/>
      <c r="IH1187" s="144"/>
      <c r="II1187" s="144"/>
      <c r="IJ1187" s="144"/>
      <c r="IK1187" s="144"/>
      <c r="IL1187" s="144"/>
      <c r="IM1187" s="144"/>
      <c r="IN1187" s="144"/>
      <c r="IO1187" s="144"/>
      <c r="IP1187" s="138"/>
      <c r="IQ1187" s="138"/>
      <c r="IR1187" s="138"/>
      <c r="IS1187" s="138"/>
      <c r="IT1187" s="138"/>
      <c r="IU1187" s="138"/>
      <c r="IV1187" s="138"/>
      <c r="IW1187" s="138"/>
      <c r="IX1187" s="138"/>
      <c r="IY1187" s="138"/>
      <c r="IZ1187" s="138"/>
      <c r="JA1187" s="138"/>
      <c r="JB1187" s="138"/>
      <c r="JC1187" s="138"/>
      <c r="JD1187" s="138"/>
      <c r="JE1187" s="138"/>
      <c r="JF1187" s="138"/>
      <c r="JG1187" s="138"/>
      <c r="JH1187" s="138"/>
      <c r="JI1187" s="138"/>
      <c r="JJ1187" s="138"/>
      <c r="JK1187" s="138"/>
      <c r="JL1187" s="138"/>
      <c r="JM1187" s="138"/>
      <c r="JN1187" s="139"/>
      <c r="JO1187" s="139"/>
      <c r="JP1187" s="139"/>
      <c r="JQ1187" s="139"/>
      <c r="JR1187" s="139"/>
      <c r="JS1187" s="139"/>
      <c r="JT1187" s="139"/>
      <c r="JU1187" s="139"/>
      <c r="JV1187" s="139"/>
      <c r="JW1187" s="139"/>
      <c r="JX1187" s="139"/>
      <c r="JY1187" s="139"/>
      <c r="JZ1187" s="139"/>
      <c r="KA1187" s="139"/>
      <c r="KB1187" s="139"/>
      <c r="KC1187" s="139"/>
      <c r="KD1187" s="139"/>
      <c r="KE1187" s="139"/>
      <c r="KF1187" s="139"/>
      <c r="KG1187" s="139"/>
      <c r="KH1187" s="139"/>
      <c r="KI1187" s="139"/>
      <c r="KJ1187" s="139"/>
      <c r="KK1187" s="139"/>
      <c r="KL1187" s="139"/>
      <c r="KM1187" s="139"/>
      <c r="KN1187" s="139"/>
      <c r="KO1187" s="139"/>
      <c r="KP1187" s="139"/>
      <c r="KQ1187" s="22"/>
      <c r="KR1187" s="23"/>
      <c r="KS1187" s="19"/>
      <c r="KT1187" s="19"/>
      <c r="KU1187" s="19"/>
      <c r="KV1187" s="19"/>
      <c r="KW1187" s="19"/>
      <c r="KX1187" s="19"/>
      <c r="KY1187" s="19"/>
      <c r="KZ1187" s="19"/>
      <c r="LA1187" s="19"/>
      <c r="LB1187" s="19"/>
      <c r="LC1187" s="19"/>
      <c r="LD1187" s="19"/>
      <c r="LE1187" s="19"/>
      <c r="LF1187" s="19"/>
      <c r="LG1187" s="19"/>
      <c r="LH1187" s="19"/>
      <c r="LI1187" s="19"/>
      <c r="LJ1187" s="19"/>
      <c r="LK1187" s="19"/>
      <c r="LL1187" s="19"/>
      <c r="LM1187" s="19"/>
      <c r="LN1187" s="19"/>
      <c r="LO1187" s="19"/>
      <c r="LP1187" s="19"/>
      <c r="LQ1187" s="19"/>
      <c r="LR1187" s="19"/>
      <c r="LS1187" s="19"/>
      <c r="LT1187" s="19"/>
      <c r="LU1187" s="19"/>
      <c r="LV1187" s="19"/>
      <c r="LW1187" s="19"/>
      <c r="LX1187" s="19"/>
      <c r="LY1187" s="19"/>
      <c r="LZ1187" s="19"/>
      <c r="MA1187" s="19"/>
      <c r="MB1187" s="19"/>
      <c r="MC1187" s="19"/>
      <c r="MD1187" s="19"/>
      <c r="ME1187" s="19"/>
      <c r="MF1187" s="19"/>
      <c r="MG1187" s="19"/>
      <c r="MH1187" s="19"/>
      <c r="MI1187" s="19"/>
      <c r="MJ1187" s="19"/>
      <c r="MK1187" s="19"/>
      <c r="ML1187" s="19"/>
      <c r="MM1187" s="19"/>
      <c r="MN1187" s="19"/>
      <c r="MO1187" s="19"/>
      <c r="MP1187" s="19"/>
      <c r="MQ1187" s="19"/>
      <c r="MR1187" s="19"/>
      <c r="MS1187" s="19"/>
      <c r="MT1187" s="19"/>
      <c r="MU1187" s="19"/>
      <c r="MV1187" s="19"/>
      <c r="MW1187" s="19"/>
      <c r="MX1187" s="19"/>
      <c r="MY1187" s="19"/>
      <c r="MZ1187" s="19"/>
      <c r="NA1187" s="19"/>
      <c r="NB1187" s="19"/>
      <c r="NC1187" s="19"/>
      <c r="ND1187" s="19"/>
      <c r="NE1187" s="19"/>
      <c r="NF1187" s="19"/>
      <c r="NG1187" s="19"/>
      <c r="NH1187" s="19"/>
      <c r="NI1187" s="19"/>
      <c r="NJ1187" s="19"/>
      <c r="NK1187" s="19"/>
      <c r="NL1187" s="19"/>
      <c r="NM1187" s="19"/>
      <c r="NN1187" s="19"/>
      <c r="NO1187" s="19"/>
      <c r="NP1187" s="19"/>
      <c r="NQ1187" s="19"/>
      <c r="NR1187" s="19"/>
      <c r="NS1187" s="19"/>
      <c r="NT1187" s="19"/>
      <c r="NU1187" s="19"/>
      <c r="NV1187" s="19"/>
      <c r="NW1187" s="19"/>
      <c r="NX1187" s="19"/>
      <c r="NY1187" s="19"/>
      <c r="NZ1187" s="19"/>
      <c r="OA1187" s="19"/>
      <c r="OB1187" s="19"/>
      <c r="OC1187" s="19"/>
      <c r="OD1187" s="19"/>
      <c r="OE1187" s="19"/>
      <c r="OF1187" s="19"/>
      <c r="OG1187" s="19"/>
      <c r="OH1187" s="19"/>
      <c r="OI1187" s="19"/>
      <c r="OJ1187" s="19"/>
      <c r="OK1187" s="19"/>
      <c r="OL1187" s="19"/>
      <c r="OM1187" s="19"/>
      <c r="ON1187" s="19"/>
      <c r="OO1187" s="19"/>
      <c r="OP1187" s="19"/>
      <c r="OQ1187" s="19"/>
      <c r="OR1187" s="19"/>
      <c r="OS1187" s="19"/>
      <c r="OT1187" s="19"/>
      <c r="OU1187" s="19"/>
      <c r="OV1187" s="19"/>
      <c r="OW1187" s="19"/>
      <c r="OX1187" s="19"/>
      <c r="OY1187" s="19"/>
      <c r="OZ1187" s="19"/>
      <c r="PA1187" s="19"/>
      <c r="PB1187" s="19"/>
      <c r="PC1187" s="19"/>
      <c r="PD1187" s="19"/>
      <c r="PE1187" s="19"/>
      <c r="PF1187" s="19"/>
      <c r="PG1187" s="19"/>
      <c r="PH1187" s="19"/>
      <c r="PI1187" s="19"/>
      <c r="PJ1187" s="19"/>
      <c r="PK1187" s="19"/>
      <c r="PL1187" s="19"/>
      <c r="PM1187" s="19"/>
      <c r="PN1187" s="19"/>
      <c r="PO1187" s="19"/>
      <c r="PP1187" s="19"/>
      <c r="PQ1187" s="19"/>
      <c r="PR1187" s="19"/>
      <c r="PS1187" s="19"/>
      <c r="PT1187" s="19"/>
      <c r="PU1187" s="19"/>
      <c r="PV1187" s="19"/>
      <c r="PW1187" s="19"/>
      <c r="PX1187" s="19"/>
      <c r="PY1187" s="19"/>
      <c r="PZ1187" s="19"/>
      <c r="QA1187" s="19"/>
      <c r="QB1187" s="19"/>
      <c r="QC1187" s="19"/>
      <c r="QD1187" s="19"/>
      <c r="QE1187" s="19"/>
      <c r="QF1187" s="19"/>
      <c r="QG1187" s="19"/>
      <c r="QH1187" s="19"/>
      <c r="QI1187" s="19"/>
      <c r="QJ1187" s="19"/>
      <c r="QK1187" s="19"/>
      <c r="QL1187" s="19"/>
      <c r="QM1187" s="19"/>
      <c r="QN1187" s="19"/>
      <c r="QO1187" s="19"/>
      <c r="QP1187" s="19"/>
      <c r="QQ1187" s="19"/>
      <c r="QR1187" s="19"/>
      <c r="QS1187" s="19"/>
      <c r="QT1187" s="19"/>
      <c r="QU1187" s="19"/>
      <c r="QV1187" s="19"/>
      <c r="QW1187" s="19"/>
      <c r="QX1187" s="19"/>
      <c r="QY1187" s="19"/>
      <c r="QZ1187" s="19"/>
      <c r="RA1187" s="19"/>
      <c r="RB1187" s="19"/>
      <c r="RC1187" s="19"/>
      <c r="RD1187" s="19"/>
      <c r="RE1187" s="19"/>
      <c r="RF1187" s="19"/>
      <c r="RG1187" s="19"/>
      <c r="RH1187" s="19"/>
      <c r="RI1187" s="19"/>
      <c r="RJ1187" s="19"/>
      <c r="RK1187" s="19"/>
      <c r="RL1187" s="19"/>
      <c r="RM1187" s="19"/>
      <c r="RN1187" s="19"/>
      <c r="RO1187" s="19"/>
      <c r="RP1187" s="19"/>
      <c r="RQ1187" s="19"/>
      <c r="RR1187" s="19"/>
      <c r="RS1187" s="19"/>
      <c r="RT1187" s="19"/>
      <c r="RU1187" s="19"/>
      <c r="RV1187" s="19"/>
      <c r="RW1187" s="19"/>
      <c r="RX1187" s="19"/>
      <c r="RY1187" s="19"/>
      <c r="RZ1187" s="19"/>
      <c r="SA1187" s="19"/>
      <c r="SB1187" s="19"/>
      <c r="SC1187" s="19"/>
      <c r="SD1187" s="19"/>
      <c r="SE1187" s="19"/>
      <c r="SF1187" s="19"/>
      <c r="SG1187" s="19"/>
      <c r="SH1187" s="19"/>
      <c r="SI1187" s="19"/>
      <c r="SJ1187" s="19"/>
      <c r="SK1187" s="19"/>
      <c r="SL1187" s="19"/>
      <c r="SM1187" s="19"/>
      <c r="SN1187" s="19"/>
      <c r="SO1187" s="19"/>
      <c r="SP1187" s="19"/>
      <c r="SQ1187" s="19"/>
      <c r="SR1187" s="19"/>
      <c r="SS1187" s="19"/>
      <c r="ST1187" s="19"/>
      <c r="SU1187" s="19"/>
      <c r="SV1187" s="19"/>
      <c r="SW1187" s="19"/>
      <c r="SX1187" s="19"/>
      <c r="SY1187" s="19"/>
      <c r="SZ1187" s="19"/>
      <c r="TA1187" s="19"/>
      <c r="TB1187" s="19"/>
      <c r="TC1187" s="19"/>
      <c r="TD1187" s="19"/>
      <c r="TE1187" s="19"/>
      <c r="TF1187" s="19"/>
      <c r="TG1187" s="19"/>
      <c r="TH1187" s="19"/>
      <c r="TI1187" s="19"/>
      <c r="TJ1187" s="19"/>
      <c r="TK1187" s="19"/>
      <c r="TL1187" s="19"/>
      <c r="TM1187" s="19"/>
      <c r="TN1187" s="19"/>
      <c r="TO1187" s="19"/>
      <c r="TP1187" s="19"/>
      <c r="TQ1187" s="19"/>
      <c r="TR1187" s="19"/>
      <c r="TS1187" s="19"/>
      <c r="TT1187" s="19"/>
      <c r="TU1187" s="19"/>
      <c r="TV1187" s="19"/>
      <c r="TW1187" s="19"/>
      <c r="TX1187" s="19"/>
      <c r="TY1187" s="19"/>
      <c r="TZ1187" s="19"/>
      <c r="UA1187" s="19"/>
      <c r="UB1187" s="19"/>
      <c r="UC1187" s="19"/>
      <c r="UD1187" s="19"/>
      <c r="UE1187" s="19"/>
      <c r="UF1187" s="19"/>
      <c r="UG1187" s="19"/>
      <c r="UH1187" s="19"/>
      <c r="UI1187" s="19"/>
      <c r="UJ1187" s="19"/>
      <c r="UK1187" s="19"/>
      <c r="UL1187" s="19"/>
      <c r="UM1187" s="19"/>
      <c r="UN1187" s="19"/>
      <c r="UO1187" s="19"/>
      <c r="UP1187" s="19"/>
      <c r="UQ1187" s="19"/>
      <c r="UR1187" s="19"/>
      <c r="US1187" s="19"/>
      <c r="UT1187" s="19"/>
      <c r="UU1187" s="19"/>
      <c r="UV1187" s="19"/>
      <c r="UW1187" s="19"/>
      <c r="UX1187" s="19"/>
      <c r="UY1187" s="19"/>
      <c r="UZ1187" s="19"/>
      <c r="VA1187" s="19"/>
      <c r="VB1187" s="19"/>
      <c r="VC1187" s="19"/>
      <c r="VD1187" s="19"/>
      <c r="VE1187" s="19"/>
      <c r="VF1187" s="19"/>
      <c r="VG1187" s="19"/>
      <c r="VH1187" s="19"/>
      <c r="VI1187" s="19"/>
      <c r="VJ1187" s="19"/>
      <c r="VK1187" s="19"/>
      <c r="VL1187" s="19"/>
      <c r="VM1187" s="19"/>
      <c r="VN1187" s="19"/>
      <c r="VO1187" s="19"/>
      <c r="VP1187" s="19"/>
      <c r="VQ1187" s="19"/>
      <c r="VR1187" s="19"/>
      <c r="VS1187" s="19"/>
      <c r="VT1187" s="19"/>
      <c r="VU1187" s="19"/>
      <c r="VV1187" s="19"/>
      <c r="VW1187" s="19"/>
      <c r="VX1187" s="19"/>
      <c r="VY1187" s="19"/>
      <c r="VZ1187" s="19"/>
      <c r="WA1187" s="19"/>
      <c r="WB1187" s="19"/>
      <c r="WC1187" s="19"/>
      <c r="WD1187" s="19"/>
      <c r="WE1187" s="19"/>
      <c r="WF1187" s="19"/>
      <c r="WG1187" s="19"/>
      <c r="WH1187" s="19"/>
      <c r="WI1187" s="19"/>
      <c r="WJ1187" s="19"/>
      <c r="WK1187" s="19"/>
      <c r="WL1187" s="19"/>
      <c r="WM1187" s="19"/>
      <c r="WN1187" s="19"/>
      <c r="WO1187" s="19"/>
      <c r="WP1187" s="19"/>
      <c r="WQ1187" s="19"/>
      <c r="WR1187" s="19"/>
      <c r="WS1187" s="19"/>
      <c r="WT1187" s="19"/>
      <c r="WU1187" s="19"/>
      <c r="WV1187" s="19"/>
    </row>
    <row r="1188" spans="1:620" s="20" customFormat="1" ht="42.75" customHeight="1" x14ac:dyDescent="0.2">
      <c r="A1188" s="43" t="s">
        <v>1529</v>
      </c>
      <c r="B1188" s="44"/>
      <c r="C1188" s="44"/>
      <c r="D1188" s="44"/>
      <c r="E1188" s="45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60" t="s">
        <v>372</v>
      </c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 t="s">
        <v>77</v>
      </c>
      <c r="AK1188" s="60"/>
      <c r="AL1188" s="60"/>
      <c r="AM1188" s="60"/>
      <c r="AN1188" s="60"/>
      <c r="AO1188" s="60"/>
      <c r="AP1188" s="60"/>
      <c r="AQ1188" s="60"/>
      <c r="AR1188" s="60"/>
      <c r="AS1188" s="60"/>
      <c r="AT1188" s="60"/>
      <c r="AU1188" s="60"/>
      <c r="AV1188" s="60"/>
      <c r="AW1188" s="60"/>
      <c r="AX1188" s="60"/>
      <c r="AY1188" s="84" t="s">
        <v>94</v>
      </c>
      <c r="AZ1188" s="84"/>
      <c r="BA1188" s="84"/>
      <c r="BB1188" s="84"/>
      <c r="BC1188" s="84"/>
      <c r="BD1188" s="84"/>
      <c r="BE1188" s="62" t="s">
        <v>95</v>
      </c>
      <c r="BF1188" s="62"/>
      <c r="BG1188" s="62"/>
      <c r="BH1188" s="62"/>
      <c r="BI1188" s="62"/>
      <c r="BJ1188" s="62"/>
      <c r="BK1188" s="62"/>
      <c r="BL1188" s="62"/>
      <c r="BM1188" s="62"/>
      <c r="BN1188" s="62">
        <v>22</v>
      </c>
      <c r="BO1188" s="62"/>
      <c r="BP1188" s="62"/>
      <c r="BQ1188" s="62"/>
      <c r="BR1188" s="62"/>
      <c r="BS1188" s="62"/>
      <c r="BT1188" s="62"/>
      <c r="BU1188" s="62"/>
      <c r="BV1188" s="62"/>
      <c r="BW1188" s="62"/>
      <c r="BX1188" s="62"/>
      <c r="BY1188" s="80">
        <v>71701000</v>
      </c>
      <c r="BZ1188" s="76"/>
      <c r="CA1188" s="76"/>
      <c r="CB1188" s="76"/>
      <c r="CC1188" s="76"/>
      <c r="CD1188" s="76"/>
      <c r="CE1188" s="62" t="s">
        <v>80</v>
      </c>
      <c r="CF1188" s="62"/>
      <c r="CG1188" s="62"/>
      <c r="CH1188" s="62"/>
      <c r="CI1188" s="62"/>
      <c r="CJ1188" s="62"/>
      <c r="CK1188" s="62"/>
      <c r="CL1188" s="62"/>
      <c r="CM1188" s="62"/>
      <c r="CN1188" s="61">
        <f>1525658.2176*1.05</f>
        <v>1601941.1284800002</v>
      </c>
      <c r="CO1188" s="61"/>
      <c r="CP1188" s="61"/>
      <c r="CQ1188" s="61"/>
      <c r="CR1188" s="61"/>
      <c r="CS1188" s="61"/>
      <c r="CT1188" s="61"/>
      <c r="CU1188" s="61"/>
      <c r="CV1188" s="61"/>
      <c r="CW1188" s="61"/>
      <c r="CX1188" s="61"/>
      <c r="CY1188" s="61"/>
      <c r="CZ1188" s="61"/>
      <c r="DA1188" s="61"/>
      <c r="DB1188" s="59" t="s">
        <v>641</v>
      </c>
      <c r="DC1188" s="59"/>
      <c r="DD1188" s="59"/>
      <c r="DE1188" s="59"/>
      <c r="DF1188" s="59"/>
      <c r="DG1188" s="59"/>
      <c r="DH1188" s="59"/>
      <c r="DI1188" s="59"/>
      <c r="DJ1188" s="59"/>
      <c r="DK1188" s="59"/>
      <c r="DL1188" s="59"/>
      <c r="DM1188" s="59"/>
      <c r="DN1188" s="59"/>
      <c r="DO1188" s="59" t="s">
        <v>651</v>
      </c>
      <c r="DP1188" s="59"/>
      <c r="DQ1188" s="59"/>
      <c r="DR1188" s="59"/>
      <c r="DS1188" s="59"/>
      <c r="DT1188" s="59"/>
      <c r="DU1188" s="59"/>
      <c r="DV1188" s="59"/>
      <c r="DW1188" s="59"/>
      <c r="DX1188" s="59"/>
      <c r="DY1188" s="59"/>
      <c r="DZ1188" s="62" t="s">
        <v>102</v>
      </c>
      <c r="EA1188" s="62"/>
      <c r="EB1188" s="62"/>
      <c r="EC1188" s="62"/>
      <c r="ED1188" s="62"/>
      <c r="EE1188" s="62"/>
      <c r="EF1188" s="62"/>
      <c r="EG1188" s="62"/>
      <c r="EH1188" s="62"/>
      <c r="EI1188" s="62"/>
      <c r="EJ1188" s="62"/>
      <c r="EK1188" s="62"/>
      <c r="EL1188" s="62" t="s">
        <v>103</v>
      </c>
      <c r="EM1188" s="62"/>
      <c r="EN1188" s="62"/>
      <c r="EO1188" s="62"/>
      <c r="EP1188" s="62"/>
      <c r="EQ1188" s="62"/>
      <c r="ER1188" s="62"/>
      <c r="ES1188" s="62"/>
      <c r="ET1188" s="62"/>
      <c r="EU1188" s="62"/>
      <c r="EV1188" s="62"/>
      <c r="EW1188" s="62"/>
      <c r="EX1188" s="62"/>
      <c r="EY1188" s="143"/>
      <c r="EZ1188" s="143"/>
      <c r="FA1188" s="143"/>
      <c r="FB1188" s="143"/>
      <c r="FC1188" s="143"/>
      <c r="FD1188" s="143"/>
      <c r="FE1188" s="143"/>
      <c r="FF1188" s="143"/>
      <c r="FG1188" s="143"/>
      <c r="FH1188" s="143"/>
      <c r="FI1188" s="143"/>
      <c r="FJ1188" s="143"/>
      <c r="FK1188" s="143"/>
      <c r="FL1188" s="141"/>
      <c r="FM1188" s="141"/>
      <c r="FN1188" s="141"/>
      <c r="FO1188" s="141"/>
      <c r="FP1188" s="141"/>
      <c r="FQ1188" s="141"/>
      <c r="FR1188" s="141"/>
      <c r="FS1188" s="141"/>
      <c r="FT1188" s="141"/>
      <c r="FU1188" s="141"/>
      <c r="FV1188" s="141"/>
      <c r="FW1188" s="141"/>
      <c r="FX1188" s="141"/>
      <c r="FY1188" s="141"/>
      <c r="FZ1188" s="141"/>
      <c r="GA1188" s="141"/>
      <c r="GB1188" s="141"/>
      <c r="GC1188" s="141"/>
      <c r="GD1188" s="141"/>
      <c r="GE1188" s="141"/>
      <c r="GF1188" s="141"/>
      <c r="GG1188" s="141"/>
      <c r="GH1188" s="141"/>
      <c r="GI1188" s="141"/>
      <c r="GJ1188" s="141"/>
      <c r="GK1188" s="141"/>
      <c r="GL1188" s="141"/>
      <c r="GM1188" s="140"/>
      <c r="GN1188" s="140"/>
      <c r="GO1188" s="140"/>
      <c r="GP1188" s="140"/>
      <c r="GQ1188" s="140"/>
      <c r="GR1188" s="140"/>
      <c r="GS1188" s="141"/>
      <c r="GT1188" s="141"/>
      <c r="GU1188" s="141"/>
      <c r="GV1188" s="141"/>
      <c r="GW1188" s="141"/>
      <c r="GX1188" s="141"/>
      <c r="GY1188" s="141"/>
      <c r="GZ1188" s="141"/>
      <c r="HA1188" s="141"/>
      <c r="HB1188" s="142"/>
      <c r="HC1188" s="142"/>
      <c r="HD1188" s="142"/>
      <c r="HE1188" s="142"/>
      <c r="HF1188" s="142"/>
      <c r="HG1188" s="142"/>
      <c r="HH1188" s="142"/>
      <c r="HI1188" s="142"/>
      <c r="HJ1188" s="142"/>
      <c r="HK1188" s="142"/>
      <c r="HL1188" s="142"/>
      <c r="HM1188" s="143"/>
      <c r="HN1188" s="143"/>
      <c r="HO1188" s="143"/>
      <c r="HP1188" s="143"/>
      <c r="HQ1188" s="143"/>
      <c r="HR1188" s="143"/>
      <c r="HS1188" s="141"/>
      <c r="HT1188" s="141"/>
      <c r="HU1188" s="141"/>
      <c r="HV1188" s="141"/>
      <c r="HW1188" s="141"/>
      <c r="HX1188" s="141"/>
      <c r="HY1188" s="141"/>
      <c r="HZ1188" s="141"/>
      <c r="IA1188" s="141"/>
      <c r="IB1188" s="144"/>
      <c r="IC1188" s="144"/>
      <c r="ID1188" s="144"/>
      <c r="IE1188" s="144"/>
      <c r="IF1188" s="144"/>
      <c r="IG1188" s="144"/>
      <c r="IH1188" s="144"/>
      <c r="II1188" s="144"/>
      <c r="IJ1188" s="144"/>
      <c r="IK1188" s="144"/>
      <c r="IL1188" s="144"/>
      <c r="IM1188" s="144"/>
      <c r="IN1188" s="144"/>
      <c r="IO1188" s="144"/>
      <c r="IP1188" s="138"/>
      <c r="IQ1188" s="138"/>
      <c r="IR1188" s="138"/>
      <c r="IS1188" s="138"/>
      <c r="IT1188" s="138"/>
      <c r="IU1188" s="138"/>
      <c r="IV1188" s="138"/>
      <c r="IW1188" s="138"/>
      <c r="IX1188" s="138"/>
      <c r="IY1188" s="138"/>
      <c r="IZ1188" s="138"/>
      <c r="JA1188" s="138"/>
      <c r="JB1188" s="138"/>
      <c r="JC1188" s="138"/>
      <c r="JD1188" s="138"/>
      <c r="JE1188" s="138"/>
      <c r="JF1188" s="138"/>
      <c r="JG1188" s="138"/>
      <c r="JH1188" s="138"/>
      <c r="JI1188" s="138"/>
      <c r="JJ1188" s="138"/>
      <c r="JK1188" s="138"/>
      <c r="JL1188" s="138"/>
      <c r="JM1188" s="138"/>
      <c r="JN1188" s="139"/>
      <c r="JO1188" s="139"/>
      <c r="JP1188" s="139"/>
      <c r="JQ1188" s="139"/>
      <c r="JR1188" s="139"/>
      <c r="JS1188" s="139"/>
      <c r="JT1188" s="139"/>
      <c r="JU1188" s="139"/>
      <c r="JV1188" s="139"/>
      <c r="JW1188" s="139"/>
      <c r="JX1188" s="139"/>
      <c r="JY1188" s="139"/>
      <c r="JZ1188" s="139"/>
      <c r="KA1188" s="139"/>
      <c r="KB1188" s="139"/>
      <c r="KC1188" s="139"/>
      <c r="KD1188" s="139"/>
      <c r="KE1188" s="139"/>
      <c r="KF1188" s="139"/>
      <c r="KG1188" s="139"/>
      <c r="KH1188" s="139"/>
      <c r="KI1188" s="139"/>
      <c r="KJ1188" s="139"/>
      <c r="KK1188" s="139"/>
      <c r="KL1188" s="139"/>
      <c r="KM1188" s="139"/>
      <c r="KN1188" s="139"/>
      <c r="KO1188" s="139"/>
      <c r="KP1188" s="139"/>
      <c r="KQ1188" s="22"/>
      <c r="KR1188" s="23"/>
      <c r="KS1188" s="19"/>
      <c r="KT1188" s="19"/>
      <c r="KU1188" s="19"/>
      <c r="KV1188" s="19"/>
      <c r="KW1188" s="19"/>
      <c r="KX1188" s="19"/>
      <c r="KY1188" s="19"/>
      <c r="KZ1188" s="19"/>
      <c r="LA1188" s="19"/>
      <c r="LB1188" s="19"/>
      <c r="LC1188" s="19"/>
      <c r="LD1188" s="19"/>
      <c r="LE1188" s="19"/>
      <c r="LF1188" s="19"/>
      <c r="LG1188" s="19"/>
      <c r="LH1188" s="19"/>
      <c r="LI1188" s="19"/>
      <c r="LJ1188" s="19"/>
      <c r="LK1188" s="19"/>
      <c r="LL1188" s="19"/>
      <c r="LM1188" s="19"/>
      <c r="LN1188" s="19"/>
      <c r="LO1188" s="19"/>
      <c r="LP1188" s="19"/>
      <c r="LQ1188" s="19"/>
      <c r="LR1188" s="19"/>
      <c r="LS1188" s="19"/>
      <c r="LT1188" s="19"/>
      <c r="LU1188" s="19"/>
      <c r="LV1188" s="19"/>
      <c r="LW1188" s="19"/>
      <c r="LX1188" s="19"/>
      <c r="LY1188" s="19"/>
      <c r="LZ1188" s="19"/>
      <c r="MA1188" s="19"/>
      <c r="MB1188" s="19"/>
      <c r="MC1188" s="19"/>
      <c r="MD1188" s="19"/>
      <c r="ME1188" s="19"/>
      <c r="MF1188" s="19"/>
      <c r="MG1188" s="19"/>
      <c r="MH1188" s="19"/>
      <c r="MI1188" s="19"/>
      <c r="MJ1188" s="19"/>
      <c r="MK1188" s="19"/>
      <c r="ML1188" s="19"/>
      <c r="MM1188" s="19"/>
      <c r="MN1188" s="19"/>
      <c r="MO1188" s="19"/>
      <c r="MP1188" s="19"/>
      <c r="MQ1188" s="19"/>
      <c r="MR1188" s="19"/>
      <c r="MS1188" s="19"/>
      <c r="MT1188" s="19"/>
      <c r="MU1188" s="19"/>
      <c r="MV1188" s="19"/>
      <c r="MW1188" s="19"/>
      <c r="MX1188" s="19"/>
      <c r="MY1188" s="19"/>
      <c r="MZ1188" s="19"/>
      <c r="NA1188" s="19"/>
      <c r="NB1188" s="19"/>
      <c r="NC1188" s="19"/>
      <c r="ND1188" s="19"/>
      <c r="NE1188" s="19"/>
      <c r="NF1188" s="19"/>
      <c r="NG1188" s="19"/>
      <c r="NH1188" s="19"/>
      <c r="NI1188" s="19"/>
      <c r="NJ1188" s="19"/>
      <c r="NK1188" s="19"/>
      <c r="NL1188" s="19"/>
      <c r="NM1188" s="19"/>
      <c r="NN1188" s="19"/>
      <c r="NO1188" s="19"/>
      <c r="NP1188" s="19"/>
      <c r="NQ1188" s="19"/>
      <c r="NR1188" s="19"/>
      <c r="NS1188" s="19"/>
      <c r="NT1188" s="19"/>
      <c r="NU1188" s="19"/>
      <c r="NV1188" s="19"/>
      <c r="NW1188" s="19"/>
      <c r="NX1188" s="19"/>
      <c r="NY1188" s="19"/>
      <c r="NZ1188" s="19"/>
      <c r="OA1188" s="19"/>
      <c r="OB1188" s="19"/>
      <c r="OC1188" s="19"/>
      <c r="OD1188" s="19"/>
      <c r="OE1188" s="19"/>
      <c r="OF1188" s="19"/>
      <c r="OG1188" s="19"/>
      <c r="OH1188" s="19"/>
      <c r="OI1188" s="19"/>
      <c r="OJ1188" s="19"/>
      <c r="OK1188" s="19"/>
      <c r="OL1188" s="19"/>
      <c r="OM1188" s="19"/>
      <c r="ON1188" s="19"/>
      <c r="OO1188" s="19"/>
      <c r="OP1188" s="19"/>
      <c r="OQ1188" s="19"/>
      <c r="OR1188" s="19"/>
      <c r="OS1188" s="19"/>
      <c r="OT1188" s="19"/>
      <c r="OU1188" s="19"/>
      <c r="OV1188" s="19"/>
      <c r="OW1188" s="19"/>
      <c r="OX1188" s="19"/>
      <c r="OY1188" s="19"/>
      <c r="OZ1188" s="19"/>
      <c r="PA1188" s="19"/>
      <c r="PB1188" s="19"/>
      <c r="PC1188" s="19"/>
      <c r="PD1188" s="19"/>
      <c r="PE1188" s="19"/>
      <c r="PF1188" s="19"/>
      <c r="PG1188" s="19"/>
      <c r="PH1188" s="19"/>
      <c r="PI1188" s="19"/>
      <c r="PJ1188" s="19"/>
      <c r="PK1188" s="19"/>
      <c r="PL1188" s="19"/>
      <c r="PM1188" s="19"/>
      <c r="PN1188" s="19"/>
      <c r="PO1188" s="19"/>
      <c r="PP1188" s="19"/>
      <c r="PQ1188" s="19"/>
      <c r="PR1188" s="19"/>
      <c r="PS1188" s="19"/>
      <c r="PT1188" s="19"/>
      <c r="PU1188" s="19"/>
      <c r="PV1188" s="19"/>
      <c r="PW1188" s="19"/>
      <c r="PX1188" s="19"/>
      <c r="PY1188" s="19"/>
      <c r="PZ1188" s="19"/>
      <c r="QA1188" s="19"/>
      <c r="QB1188" s="19"/>
      <c r="QC1188" s="19"/>
      <c r="QD1188" s="19"/>
      <c r="QE1188" s="19"/>
      <c r="QF1188" s="19"/>
      <c r="QG1188" s="19"/>
      <c r="QH1188" s="19"/>
      <c r="QI1188" s="19"/>
      <c r="QJ1188" s="19"/>
      <c r="QK1188" s="19"/>
      <c r="QL1188" s="19"/>
      <c r="QM1188" s="19"/>
      <c r="QN1188" s="19"/>
      <c r="QO1188" s="19"/>
      <c r="QP1188" s="19"/>
      <c r="QQ1188" s="19"/>
      <c r="QR1188" s="19"/>
      <c r="QS1188" s="19"/>
      <c r="QT1188" s="19"/>
      <c r="QU1188" s="19"/>
      <c r="QV1188" s="19"/>
      <c r="QW1188" s="19"/>
      <c r="QX1188" s="19"/>
      <c r="QY1188" s="19"/>
      <c r="QZ1188" s="19"/>
      <c r="RA1188" s="19"/>
      <c r="RB1188" s="19"/>
      <c r="RC1188" s="19"/>
      <c r="RD1188" s="19"/>
      <c r="RE1188" s="19"/>
      <c r="RF1188" s="19"/>
      <c r="RG1188" s="19"/>
      <c r="RH1188" s="19"/>
      <c r="RI1188" s="19"/>
      <c r="RJ1188" s="19"/>
      <c r="RK1188" s="19"/>
      <c r="RL1188" s="19"/>
      <c r="RM1188" s="19"/>
      <c r="RN1188" s="19"/>
      <c r="RO1188" s="19"/>
      <c r="RP1188" s="19"/>
      <c r="RQ1188" s="19"/>
      <c r="RR1188" s="19"/>
      <c r="RS1188" s="19"/>
      <c r="RT1188" s="19"/>
      <c r="RU1188" s="19"/>
      <c r="RV1188" s="19"/>
      <c r="RW1188" s="19"/>
      <c r="RX1188" s="19"/>
      <c r="RY1188" s="19"/>
      <c r="RZ1188" s="19"/>
      <c r="SA1188" s="19"/>
      <c r="SB1188" s="19"/>
      <c r="SC1188" s="19"/>
      <c r="SD1188" s="19"/>
      <c r="SE1188" s="19"/>
      <c r="SF1188" s="19"/>
      <c r="SG1188" s="19"/>
      <c r="SH1188" s="19"/>
      <c r="SI1188" s="19"/>
      <c r="SJ1188" s="19"/>
      <c r="SK1188" s="19"/>
      <c r="SL1188" s="19"/>
      <c r="SM1188" s="19"/>
      <c r="SN1188" s="19"/>
      <c r="SO1188" s="19"/>
      <c r="SP1188" s="19"/>
      <c r="SQ1188" s="19"/>
      <c r="SR1188" s="19"/>
      <c r="SS1188" s="19"/>
      <c r="ST1188" s="19"/>
      <c r="SU1188" s="19"/>
      <c r="SV1188" s="19"/>
      <c r="SW1188" s="19"/>
      <c r="SX1188" s="19"/>
      <c r="SY1188" s="19"/>
      <c r="SZ1188" s="19"/>
      <c r="TA1188" s="19"/>
      <c r="TB1188" s="19"/>
      <c r="TC1188" s="19"/>
      <c r="TD1188" s="19"/>
      <c r="TE1188" s="19"/>
      <c r="TF1188" s="19"/>
      <c r="TG1188" s="19"/>
      <c r="TH1188" s="19"/>
      <c r="TI1188" s="19"/>
      <c r="TJ1188" s="19"/>
      <c r="TK1188" s="19"/>
      <c r="TL1188" s="19"/>
      <c r="TM1188" s="19"/>
      <c r="TN1188" s="19"/>
      <c r="TO1188" s="19"/>
      <c r="TP1188" s="19"/>
      <c r="TQ1188" s="19"/>
      <c r="TR1188" s="19"/>
      <c r="TS1188" s="19"/>
      <c r="TT1188" s="19"/>
      <c r="TU1188" s="19"/>
      <c r="TV1188" s="19"/>
      <c r="TW1188" s="19"/>
      <c r="TX1188" s="19"/>
      <c r="TY1188" s="19"/>
      <c r="TZ1188" s="19"/>
      <c r="UA1188" s="19"/>
      <c r="UB1188" s="19"/>
      <c r="UC1188" s="19"/>
      <c r="UD1188" s="19"/>
      <c r="UE1188" s="19"/>
      <c r="UF1188" s="19"/>
      <c r="UG1188" s="19"/>
      <c r="UH1188" s="19"/>
      <c r="UI1188" s="19"/>
      <c r="UJ1188" s="19"/>
      <c r="UK1188" s="19"/>
      <c r="UL1188" s="19"/>
      <c r="UM1188" s="19"/>
      <c r="UN1188" s="19"/>
      <c r="UO1188" s="19"/>
      <c r="UP1188" s="19"/>
      <c r="UQ1188" s="19"/>
      <c r="UR1188" s="19"/>
      <c r="US1188" s="19"/>
      <c r="UT1188" s="19"/>
      <c r="UU1188" s="19"/>
      <c r="UV1188" s="19"/>
      <c r="UW1188" s="19"/>
      <c r="UX1188" s="19"/>
      <c r="UY1188" s="19"/>
      <c r="UZ1188" s="19"/>
      <c r="VA1188" s="19"/>
      <c r="VB1188" s="19"/>
      <c r="VC1188" s="19"/>
      <c r="VD1188" s="19"/>
      <c r="VE1188" s="19"/>
      <c r="VF1188" s="19"/>
      <c r="VG1188" s="19"/>
      <c r="VH1188" s="19"/>
      <c r="VI1188" s="19"/>
      <c r="VJ1188" s="19"/>
      <c r="VK1188" s="19"/>
      <c r="VL1188" s="19"/>
      <c r="VM1188" s="19"/>
      <c r="VN1188" s="19"/>
      <c r="VO1188" s="19"/>
      <c r="VP1188" s="19"/>
      <c r="VQ1188" s="19"/>
      <c r="VR1188" s="19"/>
      <c r="VS1188" s="19"/>
      <c r="VT1188" s="19"/>
      <c r="VU1188" s="19"/>
      <c r="VV1188" s="19"/>
      <c r="VW1188" s="19"/>
      <c r="VX1188" s="19"/>
      <c r="VY1188" s="19"/>
      <c r="VZ1188" s="19"/>
      <c r="WA1188" s="19"/>
      <c r="WB1188" s="19"/>
      <c r="WC1188" s="19"/>
      <c r="WD1188" s="19"/>
      <c r="WE1188" s="19"/>
      <c r="WF1188" s="19"/>
      <c r="WG1188" s="19"/>
      <c r="WH1188" s="19"/>
      <c r="WI1188" s="19"/>
      <c r="WJ1188" s="19"/>
      <c r="WK1188" s="19"/>
      <c r="WL1188" s="19"/>
      <c r="WM1188" s="19"/>
      <c r="WN1188" s="19"/>
      <c r="WO1188" s="19"/>
      <c r="WP1188" s="19"/>
      <c r="WQ1188" s="19"/>
      <c r="WR1188" s="19"/>
      <c r="WS1188" s="19"/>
      <c r="WT1188" s="19"/>
      <c r="WU1188" s="19"/>
      <c r="WV1188" s="19"/>
    </row>
    <row r="1189" spans="1:620" s="20" customFormat="1" ht="42.75" customHeight="1" x14ac:dyDescent="0.2">
      <c r="A1189" s="43" t="s">
        <v>1530</v>
      </c>
      <c r="B1189" s="44"/>
      <c r="C1189" s="44"/>
      <c r="D1189" s="44"/>
      <c r="E1189" s="45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60" t="s">
        <v>373</v>
      </c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 t="s">
        <v>77</v>
      </c>
      <c r="AK1189" s="60"/>
      <c r="AL1189" s="60"/>
      <c r="AM1189" s="60"/>
      <c r="AN1189" s="60"/>
      <c r="AO1189" s="60"/>
      <c r="AP1189" s="60"/>
      <c r="AQ1189" s="60"/>
      <c r="AR1189" s="60"/>
      <c r="AS1189" s="60"/>
      <c r="AT1189" s="60"/>
      <c r="AU1189" s="60"/>
      <c r="AV1189" s="60"/>
      <c r="AW1189" s="60"/>
      <c r="AX1189" s="60"/>
      <c r="AY1189" s="84" t="s">
        <v>78</v>
      </c>
      <c r="AZ1189" s="84"/>
      <c r="BA1189" s="84"/>
      <c r="BB1189" s="84"/>
      <c r="BC1189" s="84"/>
      <c r="BD1189" s="84"/>
      <c r="BE1189" s="62" t="s">
        <v>79</v>
      </c>
      <c r="BF1189" s="62"/>
      <c r="BG1189" s="62"/>
      <c r="BH1189" s="62"/>
      <c r="BI1189" s="62"/>
      <c r="BJ1189" s="62"/>
      <c r="BK1189" s="62"/>
      <c r="BL1189" s="62"/>
      <c r="BM1189" s="62"/>
      <c r="BN1189" s="62">
        <v>1</v>
      </c>
      <c r="BO1189" s="62"/>
      <c r="BP1189" s="62"/>
      <c r="BQ1189" s="62"/>
      <c r="BR1189" s="62"/>
      <c r="BS1189" s="62"/>
      <c r="BT1189" s="62"/>
      <c r="BU1189" s="62"/>
      <c r="BV1189" s="62"/>
      <c r="BW1189" s="62"/>
      <c r="BX1189" s="62"/>
      <c r="BY1189" s="80">
        <v>71701000</v>
      </c>
      <c r="BZ1189" s="76"/>
      <c r="CA1189" s="76"/>
      <c r="CB1189" s="76"/>
      <c r="CC1189" s="76"/>
      <c r="CD1189" s="76"/>
      <c r="CE1189" s="62" t="s">
        <v>80</v>
      </c>
      <c r="CF1189" s="62"/>
      <c r="CG1189" s="62"/>
      <c r="CH1189" s="62"/>
      <c r="CI1189" s="62"/>
      <c r="CJ1189" s="62"/>
      <c r="CK1189" s="62"/>
      <c r="CL1189" s="62"/>
      <c r="CM1189" s="62"/>
      <c r="CN1189" s="61">
        <f>384000*1.05</f>
        <v>403200</v>
      </c>
      <c r="CO1189" s="61"/>
      <c r="CP1189" s="61"/>
      <c r="CQ1189" s="61"/>
      <c r="CR1189" s="61"/>
      <c r="CS1189" s="61"/>
      <c r="CT1189" s="61"/>
      <c r="CU1189" s="61"/>
      <c r="CV1189" s="61"/>
      <c r="CW1189" s="61"/>
      <c r="CX1189" s="61"/>
      <c r="CY1189" s="61"/>
      <c r="CZ1189" s="61"/>
      <c r="DA1189" s="61"/>
      <c r="DB1189" s="59" t="s">
        <v>641</v>
      </c>
      <c r="DC1189" s="59"/>
      <c r="DD1189" s="59"/>
      <c r="DE1189" s="59"/>
      <c r="DF1189" s="59"/>
      <c r="DG1189" s="59"/>
      <c r="DH1189" s="59"/>
      <c r="DI1189" s="59"/>
      <c r="DJ1189" s="59"/>
      <c r="DK1189" s="59"/>
      <c r="DL1189" s="59"/>
      <c r="DM1189" s="59"/>
      <c r="DN1189" s="59"/>
      <c r="DO1189" s="59" t="s">
        <v>651</v>
      </c>
      <c r="DP1189" s="59"/>
      <c r="DQ1189" s="59"/>
      <c r="DR1189" s="59"/>
      <c r="DS1189" s="59"/>
      <c r="DT1189" s="59"/>
      <c r="DU1189" s="59"/>
      <c r="DV1189" s="59"/>
      <c r="DW1189" s="59"/>
      <c r="DX1189" s="59"/>
      <c r="DY1189" s="59"/>
      <c r="DZ1189" s="62" t="s">
        <v>86</v>
      </c>
      <c r="EA1189" s="62"/>
      <c r="EB1189" s="62"/>
      <c r="EC1189" s="62"/>
      <c r="ED1189" s="62"/>
      <c r="EE1189" s="62"/>
      <c r="EF1189" s="62"/>
      <c r="EG1189" s="62"/>
      <c r="EH1189" s="62"/>
      <c r="EI1189" s="62"/>
      <c r="EJ1189" s="62"/>
      <c r="EK1189" s="62"/>
      <c r="EL1189" s="62" t="s">
        <v>84</v>
      </c>
      <c r="EM1189" s="62"/>
      <c r="EN1189" s="62"/>
      <c r="EO1189" s="62"/>
      <c r="EP1189" s="62"/>
      <c r="EQ1189" s="62"/>
      <c r="ER1189" s="62"/>
      <c r="ES1189" s="62"/>
      <c r="ET1189" s="62"/>
      <c r="EU1189" s="62"/>
      <c r="EV1189" s="62"/>
      <c r="EW1189" s="62"/>
      <c r="EX1189" s="62"/>
      <c r="EY1189" s="143"/>
      <c r="EZ1189" s="143"/>
      <c r="FA1189" s="143"/>
      <c r="FB1189" s="143"/>
      <c r="FC1189" s="143"/>
      <c r="FD1189" s="143"/>
      <c r="FE1189" s="143"/>
      <c r="FF1189" s="143"/>
      <c r="FG1189" s="143"/>
      <c r="FH1189" s="143"/>
      <c r="FI1189" s="143"/>
      <c r="FJ1189" s="143"/>
      <c r="FK1189" s="143"/>
      <c r="FL1189" s="141"/>
      <c r="FM1189" s="141"/>
      <c r="FN1189" s="141"/>
      <c r="FO1189" s="141"/>
      <c r="FP1189" s="141"/>
      <c r="FQ1189" s="141"/>
      <c r="FR1189" s="141"/>
      <c r="FS1189" s="141"/>
      <c r="FT1189" s="141"/>
      <c r="FU1189" s="141"/>
      <c r="FV1189" s="141"/>
      <c r="FW1189" s="141"/>
      <c r="FX1189" s="141"/>
      <c r="FY1189" s="141"/>
      <c r="FZ1189" s="141"/>
      <c r="GA1189" s="141"/>
      <c r="GB1189" s="141"/>
      <c r="GC1189" s="141"/>
      <c r="GD1189" s="141"/>
      <c r="GE1189" s="141"/>
      <c r="GF1189" s="141"/>
      <c r="GG1189" s="141"/>
      <c r="GH1189" s="141"/>
      <c r="GI1189" s="141"/>
      <c r="GJ1189" s="141"/>
      <c r="GK1189" s="141"/>
      <c r="GL1189" s="141"/>
      <c r="GM1189" s="140"/>
      <c r="GN1189" s="140"/>
      <c r="GO1189" s="140"/>
      <c r="GP1189" s="140"/>
      <c r="GQ1189" s="140"/>
      <c r="GR1189" s="140"/>
      <c r="GS1189" s="141"/>
      <c r="GT1189" s="141"/>
      <c r="GU1189" s="141"/>
      <c r="GV1189" s="141"/>
      <c r="GW1189" s="141"/>
      <c r="GX1189" s="141"/>
      <c r="GY1189" s="141"/>
      <c r="GZ1189" s="141"/>
      <c r="HA1189" s="141"/>
      <c r="HB1189" s="142"/>
      <c r="HC1189" s="142"/>
      <c r="HD1189" s="142"/>
      <c r="HE1189" s="142"/>
      <c r="HF1189" s="142"/>
      <c r="HG1189" s="142"/>
      <c r="HH1189" s="142"/>
      <c r="HI1189" s="142"/>
      <c r="HJ1189" s="142"/>
      <c r="HK1189" s="142"/>
      <c r="HL1189" s="142"/>
      <c r="HM1189" s="143"/>
      <c r="HN1189" s="143"/>
      <c r="HO1189" s="143"/>
      <c r="HP1189" s="143"/>
      <c r="HQ1189" s="143"/>
      <c r="HR1189" s="143"/>
      <c r="HS1189" s="141"/>
      <c r="HT1189" s="141"/>
      <c r="HU1189" s="141"/>
      <c r="HV1189" s="141"/>
      <c r="HW1189" s="141"/>
      <c r="HX1189" s="141"/>
      <c r="HY1189" s="141"/>
      <c r="HZ1189" s="141"/>
      <c r="IA1189" s="141"/>
      <c r="IB1189" s="144"/>
      <c r="IC1189" s="144"/>
      <c r="ID1189" s="144"/>
      <c r="IE1189" s="144"/>
      <c r="IF1189" s="144"/>
      <c r="IG1189" s="144"/>
      <c r="IH1189" s="144"/>
      <c r="II1189" s="144"/>
      <c r="IJ1189" s="144"/>
      <c r="IK1189" s="144"/>
      <c r="IL1189" s="144"/>
      <c r="IM1189" s="144"/>
      <c r="IN1189" s="144"/>
      <c r="IO1189" s="144"/>
      <c r="IP1189" s="138"/>
      <c r="IQ1189" s="138"/>
      <c r="IR1189" s="138"/>
      <c r="IS1189" s="138"/>
      <c r="IT1189" s="138"/>
      <c r="IU1189" s="138"/>
      <c r="IV1189" s="138"/>
      <c r="IW1189" s="138"/>
      <c r="IX1189" s="138"/>
      <c r="IY1189" s="138"/>
      <c r="IZ1189" s="138"/>
      <c r="JA1189" s="138"/>
      <c r="JB1189" s="138"/>
      <c r="JC1189" s="138"/>
      <c r="JD1189" s="138"/>
      <c r="JE1189" s="138"/>
      <c r="JF1189" s="138"/>
      <c r="JG1189" s="138"/>
      <c r="JH1189" s="138"/>
      <c r="JI1189" s="138"/>
      <c r="JJ1189" s="138"/>
      <c r="JK1189" s="138"/>
      <c r="JL1189" s="138"/>
      <c r="JM1189" s="138"/>
      <c r="JN1189" s="139"/>
      <c r="JO1189" s="139"/>
      <c r="JP1189" s="139"/>
      <c r="JQ1189" s="139"/>
      <c r="JR1189" s="139"/>
      <c r="JS1189" s="139"/>
      <c r="JT1189" s="139"/>
      <c r="JU1189" s="139"/>
      <c r="JV1189" s="139"/>
      <c r="JW1189" s="139"/>
      <c r="JX1189" s="139"/>
      <c r="JY1189" s="139"/>
      <c r="JZ1189" s="139"/>
      <c r="KA1189" s="139"/>
      <c r="KB1189" s="139"/>
      <c r="KC1189" s="139"/>
      <c r="KD1189" s="139"/>
      <c r="KE1189" s="139"/>
      <c r="KF1189" s="139"/>
      <c r="KG1189" s="139"/>
      <c r="KH1189" s="139"/>
      <c r="KI1189" s="139"/>
      <c r="KJ1189" s="139"/>
      <c r="KK1189" s="139"/>
      <c r="KL1189" s="139"/>
      <c r="KM1189" s="139"/>
      <c r="KN1189" s="139"/>
      <c r="KO1189" s="139"/>
      <c r="KP1189" s="139"/>
      <c r="KQ1189" s="22"/>
      <c r="KR1189" s="23"/>
      <c r="KS1189" s="19"/>
      <c r="KT1189" s="19"/>
      <c r="KU1189" s="19"/>
      <c r="KV1189" s="19"/>
      <c r="KW1189" s="19"/>
      <c r="KX1189" s="19"/>
      <c r="KY1189" s="19"/>
      <c r="KZ1189" s="19"/>
      <c r="LA1189" s="19"/>
      <c r="LB1189" s="19"/>
      <c r="LC1189" s="19"/>
      <c r="LD1189" s="19"/>
      <c r="LE1189" s="19"/>
      <c r="LF1189" s="19"/>
      <c r="LG1189" s="19"/>
      <c r="LH1189" s="19"/>
      <c r="LI1189" s="19"/>
      <c r="LJ1189" s="19"/>
      <c r="LK1189" s="19"/>
      <c r="LL1189" s="19"/>
      <c r="LM1189" s="19"/>
      <c r="LN1189" s="19"/>
      <c r="LO1189" s="19"/>
      <c r="LP1189" s="19"/>
      <c r="LQ1189" s="19"/>
      <c r="LR1189" s="19"/>
      <c r="LS1189" s="19"/>
      <c r="LT1189" s="19"/>
      <c r="LU1189" s="19"/>
      <c r="LV1189" s="19"/>
      <c r="LW1189" s="19"/>
      <c r="LX1189" s="19"/>
      <c r="LY1189" s="19"/>
      <c r="LZ1189" s="19"/>
      <c r="MA1189" s="19"/>
      <c r="MB1189" s="19"/>
      <c r="MC1189" s="19"/>
      <c r="MD1189" s="19"/>
      <c r="ME1189" s="19"/>
      <c r="MF1189" s="19"/>
      <c r="MG1189" s="19"/>
      <c r="MH1189" s="19"/>
      <c r="MI1189" s="19"/>
      <c r="MJ1189" s="19"/>
      <c r="MK1189" s="19"/>
      <c r="ML1189" s="19"/>
      <c r="MM1189" s="19"/>
      <c r="MN1189" s="19"/>
      <c r="MO1189" s="19"/>
      <c r="MP1189" s="19"/>
      <c r="MQ1189" s="19"/>
      <c r="MR1189" s="19"/>
      <c r="MS1189" s="19"/>
      <c r="MT1189" s="19"/>
      <c r="MU1189" s="19"/>
      <c r="MV1189" s="19"/>
      <c r="MW1189" s="19"/>
      <c r="MX1189" s="19"/>
      <c r="MY1189" s="19"/>
      <c r="MZ1189" s="19"/>
      <c r="NA1189" s="19"/>
      <c r="NB1189" s="19"/>
      <c r="NC1189" s="19"/>
      <c r="ND1189" s="19"/>
      <c r="NE1189" s="19"/>
      <c r="NF1189" s="19"/>
      <c r="NG1189" s="19"/>
      <c r="NH1189" s="19"/>
      <c r="NI1189" s="19"/>
      <c r="NJ1189" s="19"/>
      <c r="NK1189" s="19"/>
      <c r="NL1189" s="19"/>
      <c r="NM1189" s="19"/>
      <c r="NN1189" s="19"/>
      <c r="NO1189" s="19"/>
      <c r="NP1189" s="19"/>
      <c r="NQ1189" s="19"/>
      <c r="NR1189" s="19"/>
      <c r="NS1189" s="19"/>
      <c r="NT1189" s="19"/>
      <c r="NU1189" s="19"/>
      <c r="NV1189" s="19"/>
      <c r="NW1189" s="19"/>
      <c r="NX1189" s="19"/>
      <c r="NY1189" s="19"/>
      <c r="NZ1189" s="19"/>
      <c r="OA1189" s="19"/>
      <c r="OB1189" s="19"/>
      <c r="OC1189" s="19"/>
      <c r="OD1189" s="19"/>
      <c r="OE1189" s="19"/>
      <c r="OF1189" s="19"/>
      <c r="OG1189" s="19"/>
      <c r="OH1189" s="19"/>
      <c r="OI1189" s="19"/>
      <c r="OJ1189" s="19"/>
      <c r="OK1189" s="19"/>
      <c r="OL1189" s="19"/>
      <c r="OM1189" s="19"/>
      <c r="ON1189" s="19"/>
      <c r="OO1189" s="19"/>
      <c r="OP1189" s="19"/>
      <c r="OQ1189" s="19"/>
      <c r="OR1189" s="19"/>
      <c r="OS1189" s="19"/>
      <c r="OT1189" s="19"/>
      <c r="OU1189" s="19"/>
      <c r="OV1189" s="19"/>
      <c r="OW1189" s="19"/>
      <c r="OX1189" s="19"/>
      <c r="OY1189" s="19"/>
      <c r="OZ1189" s="19"/>
      <c r="PA1189" s="19"/>
      <c r="PB1189" s="19"/>
      <c r="PC1189" s="19"/>
      <c r="PD1189" s="19"/>
      <c r="PE1189" s="19"/>
      <c r="PF1189" s="19"/>
      <c r="PG1189" s="19"/>
      <c r="PH1189" s="19"/>
      <c r="PI1189" s="19"/>
      <c r="PJ1189" s="19"/>
      <c r="PK1189" s="19"/>
      <c r="PL1189" s="19"/>
      <c r="PM1189" s="19"/>
      <c r="PN1189" s="19"/>
      <c r="PO1189" s="19"/>
      <c r="PP1189" s="19"/>
      <c r="PQ1189" s="19"/>
      <c r="PR1189" s="19"/>
      <c r="PS1189" s="19"/>
      <c r="PT1189" s="19"/>
      <c r="PU1189" s="19"/>
      <c r="PV1189" s="19"/>
      <c r="PW1189" s="19"/>
      <c r="PX1189" s="19"/>
      <c r="PY1189" s="19"/>
      <c r="PZ1189" s="19"/>
      <c r="QA1189" s="19"/>
      <c r="QB1189" s="19"/>
      <c r="QC1189" s="19"/>
      <c r="QD1189" s="19"/>
      <c r="QE1189" s="19"/>
      <c r="QF1189" s="19"/>
      <c r="QG1189" s="19"/>
      <c r="QH1189" s="19"/>
      <c r="QI1189" s="19"/>
      <c r="QJ1189" s="19"/>
      <c r="QK1189" s="19"/>
      <c r="QL1189" s="19"/>
      <c r="QM1189" s="19"/>
      <c r="QN1189" s="19"/>
      <c r="QO1189" s="19"/>
      <c r="QP1189" s="19"/>
      <c r="QQ1189" s="19"/>
      <c r="QR1189" s="19"/>
      <c r="QS1189" s="19"/>
      <c r="QT1189" s="19"/>
      <c r="QU1189" s="19"/>
      <c r="QV1189" s="19"/>
      <c r="QW1189" s="19"/>
      <c r="QX1189" s="19"/>
      <c r="QY1189" s="19"/>
      <c r="QZ1189" s="19"/>
      <c r="RA1189" s="19"/>
      <c r="RB1189" s="19"/>
      <c r="RC1189" s="19"/>
      <c r="RD1189" s="19"/>
      <c r="RE1189" s="19"/>
      <c r="RF1189" s="19"/>
      <c r="RG1189" s="19"/>
      <c r="RH1189" s="19"/>
      <c r="RI1189" s="19"/>
      <c r="RJ1189" s="19"/>
      <c r="RK1189" s="19"/>
      <c r="RL1189" s="19"/>
      <c r="RM1189" s="19"/>
      <c r="RN1189" s="19"/>
      <c r="RO1189" s="19"/>
      <c r="RP1189" s="19"/>
      <c r="RQ1189" s="19"/>
      <c r="RR1189" s="19"/>
      <c r="RS1189" s="19"/>
      <c r="RT1189" s="19"/>
      <c r="RU1189" s="19"/>
      <c r="RV1189" s="19"/>
      <c r="RW1189" s="19"/>
      <c r="RX1189" s="19"/>
      <c r="RY1189" s="19"/>
      <c r="RZ1189" s="19"/>
      <c r="SA1189" s="19"/>
      <c r="SB1189" s="19"/>
      <c r="SC1189" s="19"/>
      <c r="SD1189" s="19"/>
      <c r="SE1189" s="19"/>
      <c r="SF1189" s="19"/>
      <c r="SG1189" s="19"/>
      <c r="SH1189" s="19"/>
      <c r="SI1189" s="19"/>
      <c r="SJ1189" s="19"/>
      <c r="SK1189" s="19"/>
      <c r="SL1189" s="19"/>
      <c r="SM1189" s="19"/>
      <c r="SN1189" s="19"/>
      <c r="SO1189" s="19"/>
      <c r="SP1189" s="19"/>
      <c r="SQ1189" s="19"/>
      <c r="SR1189" s="19"/>
      <c r="SS1189" s="19"/>
      <c r="ST1189" s="19"/>
      <c r="SU1189" s="19"/>
      <c r="SV1189" s="19"/>
      <c r="SW1189" s="19"/>
      <c r="SX1189" s="19"/>
      <c r="SY1189" s="19"/>
      <c r="SZ1189" s="19"/>
      <c r="TA1189" s="19"/>
      <c r="TB1189" s="19"/>
      <c r="TC1189" s="19"/>
      <c r="TD1189" s="19"/>
      <c r="TE1189" s="19"/>
      <c r="TF1189" s="19"/>
      <c r="TG1189" s="19"/>
      <c r="TH1189" s="19"/>
      <c r="TI1189" s="19"/>
      <c r="TJ1189" s="19"/>
      <c r="TK1189" s="19"/>
      <c r="TL1189" s="19"/>
      <c r="TM1189" s="19"/>
      <c r="TN1189" s="19"/>
      <c r="TO1189" s="19"/>
      <c r="TP1189" s="19"/>
      <c r="TQ1189" s="19"/>
      <c r="TR1189" s="19"/>
      <c r="TS1189" s="19"/>
      <c r="TT1189" s="19"/>
      <c r="TU1189" s="19"/>
      <c r="TV1189" s="19"/>
      <c r="TW1189" s="19"/>
      <c r="TX1189" s="19"/>
      <c r="TY1189" s="19"/>
      <c r="TZ1189" s="19"/>
      <c r="UA1189" s="19"/>
      <c r="UB1189" s="19"/>
      <c r="UC1189" s="19"/>
      <c r="UD1189" s="19"/>
      <c r="UE1189" s="19"/>
      <c r="UF1189" s="19"/>
      <c r="UG1189" s="19"/>
      <c r="UH1189" s="19"/>
      <c r="UI1189" s="19"/>
      <c r="UJ1189" s="19"/>
      <c r="UK1189" s="19"/>
      <c r="UL1189" s="19"/>
      <c r="UM1189" s="19"/>
      <c r="UN1189" s="19"/>
      <c r="UO1189" s="19"/>
      <c r="UP1189" s="19"/>
      <c r="UQ1189" s="19"/>
      <c r="UR1189" s="19"/>
      <c r="US1189" s="19"/>
      <c r="UT1189" s="19"/>
      <c r="UU1189" s="19"/>
      <c r="UV1189" s="19"/>
      <c r="UW1189" s="19"/>
      <c r="UX1189" s="19"/>
      <c r="UY1189" s="19"/>
      <c r="UZ1189" s="19"/>
      <c r="VA1189" s="19"/>
      <c r="VB1189" s="19"/>
      <c r="VC1189" s="19"/>
      <c r="VD1189" s="19"/>
      <c r="VE1189" s="19"/>
      <c r="VF1189" s="19"/>
      <c r="VG1189" s="19"/>
      <c r="VH1189" s="19"/>
      <c r="VI1189" s="19"/>
      <c r="VJ1189" s="19"/>
      <c r="VK1189" s="19"/>
      <c r="VL1189" s="19"/>
      <c r="VM1189" s="19"/>
      <c r="VN1189" s="19"/>
      <c r="VO1189" s="19"/>
      <c r="VP1189" s="19"/>
      <c r="VQ1189" s="19"/>
      <c r="VR1189" s="19"/>
      <c r="VS1189" s="19"/>
      <c r="VT1189" s="19"/>
      <c r="VU1189" s="19"/>
      <c r="VV1189" s="19"/>
      <c r="VW1189" s="19"/>
      <c r="VX1189" s="19"/>
      <c r="VY1189" s="19"/>
      <c r="VZ1189" s="19"/>
      <c r="WA1189" s="19"/>
      <c r="WB1189" s="19"/>
      <c r="WC1189" s="19"/>
      <c r="WD1189" s="19"/>
      <c r="WE1189" s="19"/>
      <c r="WF1189" s="19"/>
      <c r="WG1189" s="19"/>
      <c r="WH1189" s="19"/>
      <c r="WI1189" s="19"/>
      <c r="WJ1189" s="19"/>
      <c r="WK1189" s="19"/>
      <c r="WL1189" s="19"/>
      <c r="WM1189" s="19"/>
      <c r="WN1189" s="19"/>
      <c r="WO1189" s="19"/>
      <c r="WP1189" s="19"/>
      <c r="WQ1189" s="19"/>
      <c r="WR1189" s="19"/>
      <c r="WS1189" s="19"/>
      <c r="WT1189" s="19"/>
      <c r="WU1189" s="19"/>
      <c r="WV1189" s="19"/>
    </row>
    <row r="1190" spans="1:620" s="20" customFormat="1" ht="63.75" customHeight="1" x14ac:dyDescent="0.2">
      <c r="A1190" s="43" t="s">
        <v>1531</v>
      </c>
      <c r="B1190" s="44"/>
      <c r="C1190" s="44"/>
      <c r="D1190" s="44"/>
      <c r="E1190" s="45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60" t="s">
        <v>374</v>
      </c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 t="s">
        <v>77</v>
      </c>
      <c r="AK1190" s="60"/>
      <c r="AL1190" s="60"/>
      <c r="AM1190" s="60"/>
      <c r="AN1190" s="60"/>
      <c r="AO1190" s="60"/>
      <c r="AP1190" s="60"/>
      <c r="AQ1190" s="60"/>
      <c r="AR1190" s="60"/>
      <c r="AS1190" s="60"/>
      <c r="AT1190" s="60"/>
      <c r="AU1190" s="60"/>
      <c r="AV1190" s="60"/>
      <c r="AW1190" s="60"/>
      <c r="AX1190" s="60"/>
      <c r="AY1190" s="84" t="s">
        <v>78</v>
      </c>
      <c r="AZ1190" s="84"/>
      <c r="BA1190" s="84"/>
      <c r="BB1190" s="84"/>
      <c r="BC1190" s="84"/>
      <c r="BD1190" s="84"/>
      <c r="BE1190" s="62" t="s">
        <v>79</v>
      </c>
      <c r="BF1190" s="62"/>
      <c r="BG1190" s="62"/>
      <c r="BH1190" s="62"/>
      <c r="BI1190" s="62"/>
      <c r="BJ1190" s="62"/>
      <c r="BK1190" s="62"/>
      <c r="BL1190" s="62"/>
      <c r="BM1190" s="62"/>
      <c r="BN1190" s="62">
        <v>1</v>
      </c>
      <c r="BO1190" s="62"/>
      <c r="BP1190" s="62"/>
      <c r="BQ1190" s="62"/>
      <c r="BR1190" s="62"/>
      <c r="BS1190" s="62"/>
      <c r="BT1190" s="62"/>
      <c r="BU1190" s="62"/>
      <c r="BV1190" s="62"/>
      <c r="BW1190" s="62"/>
      <c r="BX1190" s="62"/>
      <c r="BY1190" s="80">
        <v>71701000</v>
      </c>
      <c r="BZ1190" s="80"/>
      <c r="CA1190" s="80"/>
      <c r="CB1190" s="80"/>
      <c r="CC1190" s="80"/>
      <c r="CD1190" s="80"/>
      <c r="CE1190" s="62" t="s">
        <v>80</v>
      </c>
      <c r="CF1190" s="62"/>
      <c r="CG1190" s="62"/>
      <c r="CH1190" s="62"/>
      <c r="CI1190" s="62"/>
      <c r="CJ1190" s="62"/>
      <c r="CK1190" s="62"/>
      <c r="CL1190" s="62"/>
      <c r="CM1190" s="62"/>
      <c r="CN1190" s="61">
        <f>2400000*1.05</f>
        <v>2520000</v>
      </c>
      <c r="CO1190" s="61"/>
      <c r="CP1190" s="61"/>
      <c r="CQ1190" s="61"/>
      <c r="CR1190" s="61"/>
      <c r="CS1190" s="61"/>
      <c r="CT1190" s="61"/>
      <c r="CU1190" s="61"/>
      <c r="CV1190" s="61"/>
      <c r="CW1190" s="61"/>
      <c r="CX1190" s="61"/>
      <c r="CY1190" s="61"/>
      <c r="CZ1190" s="61"/>
      <c r="DA1190" s="61"/>
      <c r="DB1190" s="59" t="s">
        <v>641</v>
      </c>
      <c r="DC1190" s="59"/>
      <c r="DD1190" s="59"/>
      <c r="DE1190" s="59"/>
      <c r="DF1190" s="59"/>
      <c r="DG1190" s="59"/>
      <c r="DH1190" s="59"/>
      <c r="DI1190" s="59"/>
      <c r="DJ1190" s="59"/>
      <c r="DK1190" s="59"/>
      <c r="DL1190" s="59"/>
      <c r="DM1190" s="59"/>
      <c r="DN1190" s="59"/>
      <c r="DO1190" s="59" t="s">
        <v>651</v>
      </c>
      <c r="DP1190" s="59"/>
      <c r="DQ1190" s="59"/>
      <c r="DR1190" s="59"/>
      <c r="DS1190" s="59"/>
      <c r="DT1190" s="59"/>
      <c r="DU1190" s="59"/>
      <c r="DV1190" s="59"/>
      <c r="DW1190" s="59"/>
      <c r="DX1190" s="59"/>
      <c r="DY1190" s="59"/>
      <c r="DZ1190" s="62" t="s">
        <v>102</v>
      </c>
      <c r="EA1190" s="62"/>
      <c r="EB1190" s="62"/>
      <c r="EC1190" s="62"/>
      <c r="ED1190" s="62"/>
      <c r="EE1190" s="62"/>
      <c r="EF1190" s="62"/>
      <c r="EG1190" s="62"/>
      <c r="EH1190" s="62"/>
      <c r="EI1190" s="62"/>
      <c r="EJ1190" s="62"/>
      <c r="EK1190" s="62"/>
      <c r="EL1190" s="62" t="s">
        <v>103</v>
      </c>
      <c r="EM1190" s="62"/>
      <c r="EN1190" s="62"/>
      <c r="EO1190" s="62"/>
      <c r="EP1190" s="62"/>
      <c r="EQ1190" s="62"/>
      <c r="ER1190" s="62"/>
      <c r="ES1190" s="62"/>
      <c r="ET1190" s="62"/>
      <c r="EU1190" s="62"/>
      <c r="EV1190" s="62"/>
      <c r="EW1190" s="62"/>
      <c r="EX1190" s="62"/>
      <c r="EY1190" s="143"/>
      <c r="EZ1190" s="143"/>
      <c r="FA1190" s="143"/>
      <c r="FB1190" s="143"/>
      <c r="FC1190" s="143"/>
      <c r="FD1190" s="143"/>
      <c r="FE1190" s="143"/>
      <c r="FF1190" s="143"/>
      <c r="FG1190" s="143"/>
      <c r="FH1190" s="143"/>
      <c r="FI1190" s="143"/>
      <c r="FJ1190" s="143"/>
      <c r="FK1190" s="143"/>
      <c r="FL1190" s="141"/>
      <c r="FM1190" s="141"/>
      <c r="FN1190" s="141"/>
      <c r="FO1190" s="141"/>
      <c r="FP1190" s="141"/>
      <c r="FQ1190" s="141"/>
      <c r="FR1190" s="141"/>
      <c r="FS1190" s="141"/>
      <c r="FT1190" s="141"/>
      <c r="FU1190" s="141"/>
      <c r="FV1190" s="141"/>
      <c r="FW1190" s="141"/>
      <c r="FX1190" s="141"/>
      <c r="FY1190" s="141"/>
      <c r="FZ1190" s="141"/>
      <c r="GA1190" s="141"/>
      <c r="GB1190" s="141"/>
      <c r="GC1190" s="141"/>
      <c r="GD1190" s="141"/>
      <c r="GE1190" s="141"/>
      <c r="GF1190" s="141"/>
      <c r="GG1190" s="141"/>
      <c r="GH1190" s="141"/>
      <c r="GI1190" s="141"/>
      <c r="GJ1190" s="141"/>
      <c r="GK1190" s="141"/>
      <c r="GL1190" s="141"/>
      <c r="GM1190" s="140"/>
      <c r="GN1190" s="140"/>
      <c r="GO1190" s="140"/>
      <c r="GP1190" s="140"/>
      <c r="GQ1190" s="140"/>
      <c r="GR1190" s="140"/>
      <c r="GS1190" s="141"/>
      <c r="GT1190" s="141"/>
      <c r="GU1190" s="141"/>
      <c r="GV1190" s="141"/>
      <c r="GW1190" s="141"/>
      <c r="GX1190" s="141"/>
      <c r="GY1190" s="141"/>
      <c r="GZ1190" s="141"/>
      <c r="HA1190" s="141"/>
      <c r="HB1190" s="142"/>
      <c r="HC1190" s="142"/>
      <c r="HD1190" s="142"/>
      <c r="HE1190" s="142"/>
      <c r="HF1190" s="142"/>
      <c r="HG1190" s="142"/>
      <c r="HH1190" s="142"/>
      <c r="HI1190" s="142"/>
      <c r="HJ1190" s="142"/>
      <c r="HK1190" s="142"/>
      <c r="HL1190" s="142"/>
      <c r="HM1190" s="143"/>
      <c r="HN1190" s="143"/>
      <c r="HO1190" s="143"/>
      <c r="HP1190" s="143"/>
      <c r="HQ1190" s="143"/>
      <c r="HR1190" s="143"/>
      <c r="HS1190" s="141"/>
      <c r="HT1190" s="141"/>
      <c r="HU1190" s="141"/>
      <c r="HV1190" s="141"/>
      <c r="HW1190" s="141"/>
      <c r="HX1190" s="141"/>
      <c r="HY1190" s="141"/>
      <c r="HZ1190" s="141"/>
      <c r="IA1190" s="141"/>
      <c r="IB1190" s="144"/>
      <c r="IC1190" s="144"/>
      <c r="ID1190" s="144"/>
      <c r="IE1190" s="144"/>
      <c r="IF1190" s="144"/>
      <c r="IG1190" s="144"/>
      <c r="IH1190" s="144"/>
      <c r="II1190" s="144"/>
      <c r="IJ1190" s="144"/>
      <c r="IK1190" s="144"/>
      <c r="IL1190" s="144"/>
      <c r="IM1190" s="144"/>
      <c r="IN1190" s="144"/>
      <c r="IO1190" s="144"/>
      <c r="IP1190" s="138"/>
      <c r="IQ1190" s="138"/>
      <c r="IR1190" s="138"/>
      <c r="IS1190" s="138"/>
      <c r="IT1190" s="138"/>
      <c r="IU1190" s="138"/>
      <c r="IV1190" s="138"/>
      <c r="IW1190" s="138"/>
      <c r="IX1190" s="138"/>
      <c r="IY1190" s="138"/>
      <c r="IZ1190" s="138"/>
      <c r="JA1190" s="138"/>
      <c r="JB1190" s="138"/>
      <c r="JC1190" s="138"/>
      <c r="JD1190" s="138"/>
      <c r="JE1190" s="138"/>
      <c r="JF1190" s="138"/>
      <c r="JG1190" s="138"/>
      <c r="JH1190" s="138"/>
      <c r="JI1190" s="138"/>
      <c r="JJ1190" s="138"/>
      <c r="JK1190" s="138"/>
      <c r="JL1190" s="138"/>
      <c r="JM1190" s="138"/>
      <c r="JN1190" s="139"/>
      <c r="JO1190" s="139"/>
      <c r="JP1190" s="139"/>
      <c r="JQ1190" s="139"/>
      <c r="JR1190" s="139"/>
      <c r="JS1190" s="139"/>
      <c r="JT1190" s="139"/>
      <c r="JU1190" s="139"/>
      <c r="JV1190" s="139"/>
      <c r="JW1190" s="139"/>
      <c r="JX1190" s="139"/>
      <c r="JY1190" s="139"/>
      <c r="JZ1190" s="139"/>
      <c r="KA1190" s="139"/>
      <c r="KB1190" s="139"/>
      <c r="KC1190" s="139"/>
      <c r="KD1190" s="139"/>
      <c r="KE1190" s="139"/>
      <c r="KF1190" s="139"/>
      <c r="KG1190" s="139"/>
      <c r="KH1190" s="139"/>
      <c r="KI1190" s="139"/>
      <c r="KJ1190" s="139"/>
      <c r="KK1190" s="139"/>
      <c r="KL1190" s="139"/>
      <c r="KM1190" s="139"/>
      <c r="KN1190" s="139"/>
      <c r="KO1190" s="139"/>
      <c r="KP1190" s="139"/>
      <c r="KQ1190" s="22"/>
      <c r="KR1190" s="23"/>
      <c r="KS1190" s="19"/>
      <c r="KT1190" s="19"/>
      <c r="KU1190" s="19"/>
      <c r="KV1190" s="19"/>
      <c r="KW1190" s="19"/>
      <c r="KX1190" s="19"/>
      <c r="KY1190" s="19"/>
      <c r="KZ1190" s="19"/>
      <c r="LA1190" s="19"/>
      <c r="LB1190" s="19"/>
      <c r="LC1190" s="19"/>
      <c r="LD1190" s="19"/>
      <c r="LE1190" s="19"/>
      <c r="LF1190" s="19"/>
      <c r="LG1190" s="19"/>
      <c r="LH1190" s="19"/>
      <c r="LI1190" s="19"/>
      <c r="LJ1190" s="19"/>
      <c r="LK1190" s="19"/>
      <c r="LL1190" s="19"/>
      <c r="LM1190" s="19"/>
      <c r="LN1190" s="19"/>
      <c r="LO1190" s="19"/>
      <c r="LP1190" s="19"/>
      <c r="LQ1190" s="19"/>
      <c r="LR1190" s="19"/>
      <c r="LS1190" s="19"/>
      <c r="LT1190" s="19"/>
      <c r="LU1190" s="19"/>
      <c r="LV1190" s="19"/>
      <c r="LW1190" s="19"/>
      <c r="LX1190" s="19"/>
      <c r="LY1190" s="19"/>
      <c r="LZ1190" s="19"/>
      <c r="MA1190" s="19"/>
      <c r="MB1190" s="19"/>
      <c r="MC1190" s="19"/>
      <c r="MD1190" s="19"/>
      <c r="ME1190" s="19"/>
      <c r="MF1190" s="19"/>
      <c r="MG1190" s="19"/>
      <c r="MH1190" s="19"/>
      <c r="MI1190" s="19"/>
      <c r="MJ1190" s="19"/>
      <c r="MK1190" s="19"/>
      <c r="ML1190" s="19"/>
      <c r="MM1190" s="19"/>
      <c r="MN1190" s="19"/>
      <c r="MO1190" s="19"/>
      <c r="MP1190" s="19"/>
      <c r="MQ1190" s="19"/>
      <c r="MR1190" s="19"/>
      <c r="MS1190" s="19"/>
      <c r="MT1190" s="19"/>
      <c r="MU1190" s="19"/>
      <c r="MV1190" s="19"/>
      <c r="MW1190" s="19"/>
      <c r="MX1190" s="19"/>
      <c r="MY1190" s="19"/>
      <c r="MZ1190" s="19"/>
      <c r="NA1190" s="19"/>
      <c r="NB1190" s="19"/>
      <c r="NC1190" s="19"/>
      <c r="ND1190" s="19"/>
      <c r="NE1190" s="19"/>
      <c r="NF1190" s="19"/>
      <c r="NG1190" s="19"/>
      <c r="NH1190" s="19"/>
      <c r="NI1190" s="19"/>
      <c r="NJ1190" s="19"/>
      <c r="NK1190" s="19"/>
      <c r="NL1190" s="19"/>
      <c r="NM1190" s="19"/>
      <c r="NN1190" s="19"/>
      <c r="NO1190" s="19"/>
      <c r="NP1190" s="19"/>
      <c r="NQ1190" s="19"/>
      <c r="NR1190" s="19"/>
      <c r="NS1190" s="19"/>
      <c r="NT1190" s="19"/>
      <c r="NU1190" s="19"/>
      <c r="NV1190" s="19"/>
      <c r="NW1190" s="19"/>
      <c r="NX1190" s="19"/>
      <c r="NY1190" s="19"/>
      <c r="NZ1190" s="19"/>
      <c r="OA1190" s="19"/>
      <c r="OB1190" s="19"/>
      <c r="OC1190" s="19"/>
      <c r="OD1190" s="19"/>
      <c r="OE1190" s="19"/>
      <c r="OF1190" s="19"/>
      <c r="OG1190" s="19"/>
      <c r="OH1190" s="19"/>
      <c r="OI1190" s="19"/>
      <c r="OJ1190" s="19"/>
      <c r="OK1190" s="19"/>
      <c r="OL1190" s="19"/>
      <c r="OM1190" s="19"/>
      <c r="ON1190" s="19"/>
      <c r="OO1190" s="19"/>
      <c r="OP1190" s="19"/>
      <c r="OQ1190" s="19"/>
      <c r="OR1190" s="19"/>
      <c r="OS1190" s="19"/>
      <c r="OT1190" s="19"/>
      <c r="OU1190" s="19"/>
      <c r="OV1190" s="19"/>
      <c r="OW1190" s="19"/>
      <c r="OX1190" s="19"/>
      <c r="OY1190" s="19"/>
      <c r="OZ1190" s="19"/>
      <c r="PA1190" s="19"/>
      <c r="PB1190" s="19"/>
      <c r="PC1190" s="19"/>
      <c r="PD1190" s="19"/>
      <c r="PE1190" s="19"/>
      <c r="PF1190" s="19"/>
      <c r="PG1190" s="19"/>
      <c r="PH1190" s="19"/>
      <c r="PI1190" s="19"/>
      <c r="PJ1190" s="19"/>
      <c r="PK1190" s="19"/>
      <c r="PL1190" s="19"/>
      <c r="PM1190" s="19"/>
      <c r="PN1190" s="19"/>
      <c r="PO1190" s="19"/>
      <c r="PP1190" s="19"/>
      <c r="PQ1190" s="19"/>
      <c r="PR1190" s="19"/>
      <c r="PS1190" s="19"/>
      <c r="PT1190" s="19"/>
      <c r="PU1190" s="19"/>
      <c r="PV1190" s="19"/>
      <c r="PW1190" s="19"/>
      <c r="PX1190" s="19"/>
      <c r="PY1190" s="19"/>
      <c r="PZ1190" s="19"/>
      <c r="QA1190" s="19"/>
      <c r="QB1190" s="19"/>
      <c r="QC1190" s="19"/>
      <c r="QD1190" s="19"/>
      <c r="QE1190" s="19"/>
      <c r="QF1190" s="19"/>
      <c r="QG1190" s="19"/>
      <c r="QH1190" s="19"/>
      <c r="QI1190" s="19"/>
      <c r="QJ1190" s="19"/>
      <c r="QK1190" s="19"/>
      <c r="QL1190" s="19"/>
      <c r="QM1190" s="19"/>
      <c r="QN1190" s="19"/>
      <c r="QO1190" s="19"/>
      <c r="QP1190" s="19"/>
      <c r="QQ1190" s="19"/>
      <c r="QR1190" s="19"/>
      <c r="QS1190" s="19"/>
      <c r="QT1190" s="19"/>
      <c r="QU1190" s="19"/>
      <c r="QV1190" s="19"/>
      <c r="QW1190" s="19"/>
      <c r="QX1190" s="19"/>
      <c r="QY1190" s="19"/>
      <c r="QZ1190" s="19"/>
      <c r="RA1190" s="19"/>
      <c r="RB1190" s="19"/>
      <c r="RC1190" s="19"/>
      <c r="RD1190" s="19"/>
      <c r="RE1190" s="19"/>
      <c r="RF1190" s="19"/>
      <c r="RG1190" s="19"/>
      <c r="RH1190" s="19"/>
      <c r="RI1190" s="19"/>
      <c r="RJ1190" s="19"/>
      <c r="RK1190" s="19"/>
      <c r="RL1190" s="19"/>
      <c r="RM1190" s="19"/>
      <c r="RN1190" s="19"/>
      <c r="RO1190" s="19"/>
      <c r="RP1190" s="19"/>
      <c r="RQ1190" s="19"/>
      <c r="RR1190" s="19"/>
      <c r="RS1190" s="19"/>
      <c r="RT1190" s="19"/>
      <c r="RU1190" s="19"/>
      <c r="RV1190" s="19"/>
      <c r="RW1190" s="19"/>
      <c r="RX1190" s="19"/>
      <c r="RY1190" s="19"/>
      <c r="RZ1190" s="19"/>
      <c r="SA1190" s="19"/>
      <c r="SB1190" s="19"/>
      <c r="SC1190" s="19"/>
      <c r="SD1190" s="19"/>
      <c r="SE1190" s="19"/>
      <c r="SF1190" s="19"/>
      <c r="SG1190" s="19"/>
      <c r="SH1190" s="19"/>
      <c r="SI1190" s="19"/>
      <c r="SJ1190" s="19"/>
      <c r="SK1190" s="19"/>
      <c r="SL1190" s="19"/>
      <c r="SM1190" s="19"/>
      <c r="SN1190" s="19"/>
      <c r="SO1190" s="19"/>
      <c r="SP1190" s="19"/>
      <c r="SQ1190" s="19"/>
      <c r="SR1190" s="19"/>
      <c r="SS1190" s="19"/>
      <c r="ST1190" s="19"/>
      <c r="SU1190" s="19"/>
      <c r="SV1190" s="19"/>
      <c r="SW1190" s="19"/>
      <c r="SX1190" s="19"/>
      <c r="SY1190" s="19"/>
      <c r="SZ1190" s="19"/>
      <c r="TA1190" s="19"/>
      <c r="TB1190" s="19"/>
      <c r="TC1190" s="19"/>
      <c r="TD1190" s="19"/>
      <c r="TE1190" s="19"/>
      <c r="TF1190" s="19"/>
      <c r="TG1190" s="19"/>
      <c r="TH1190" s="19"/>
      <c r="TI1190" s="19"/>
      <c r="TJ1190" s="19"/>
      <c r="TK1190" s="19"/>
      <c r="TL1190" s="19"/>
      <c r="TM1190" s="19"/>
      <c r="TN1190" s="19"/>
      <c r="TO1190" s="19"/>
      <c r="TP1190" s="19"/>
      <c r="TQ1190" s="19"/>
      <c r="TR1190" s="19"/>
      <c r="TS1190" s="19"/>
      <c r="TT1190" s="19"/>
      <c r="TU1190" s="19"/>
      <c r="TV1190" s="19"/>
      <c r="TW1190" s="19"/>
      <c r="TX1190" s="19"/>
      <c r="TY1190" s="19"/>
      <c r="TZ1190" s="19"/>
      <c r="UA1190" s="19"/>
      <c r="UB1190" s="19"/>
      <c r="UC1190" s="19"/>
      <c r="UD1190" s="19"/>
      <c r="UE1190" s="19"/>
      <c r="UF1190" s="19"/>
      <c r="UG1190" s="19"/>
      <c r="UH1190" s="19"/>
      <c r="UI1190" s="19"/>
      <c r="UJ1190" s="19"/>
      <c r="UK1190" s="19"/>
      <c r="UL1190" s="19"/>
      <c r="UM1190" s="19"/>
      <c r="UN1190" s="19"/>
      <c r="UO1190" s="19"/>
      <c r="UP1190" s="19"/>
      <c r="UQ1190" s="19"/>
      <c r="UR1190" s="19"/>
      <c r="US1190" s="19"/>
      <c r="UT1190" s="19"/>
      <c r="UU1190" s="19"/>
      <c r="UV1190" s="19"/>
      <c r="UW1190" s="19"/>
      <c r="UX1190" s="19"/>
      <c r="UY1190" s="19"/>
      <c r="UZ1190" s="19"/>
      <c r="VA1190" s="19"/>
      <c r="VB1190" s="19"/>
      <c r="VC1190" s="19"/>
      <c r="VD1190" s="19"/>
      <c r="VE1190" s="19"/>
      <c r="VF1190" s="19"/>
      <c r="VG1190" s="19"/>
      <c r="VH1190" s="19"/>
      <c r="VI1190" s="19"/>
      <c r="VJ1190" s="19"/>
      <c r="VK1190" s="19"/>
      <c r="VL1190" s="19"/>
      <c r="VM1190" s="19"/>
      <c r="VN1190" s="19"/>
      <c r="VO1190" s="19"/>
      <c r="VP1190" s="19"/>
      <c r="VQ1190" s="19"/>
      <c r="VR1190" s="19"/>
      <c r="VS1190" s="19"/>
      <c r="VT1190" s="19"/>
      <c r="VU1190" s="19"/>
      <c r="VV1190" s="19"/>
      <c r="VW1190" s="19"/>
      <c r="VX1190" s="19"/>
      <c r="VY1190" s="19"/>
      <c r="VZ1190" s="19"/>
      <c r="WA1190" s="19"/>
      <c r="WB1190" s="19"/>
      <c r="WC1190" s="19"/>
      <c r="WD1190" s="19"/>
      <c r="WE1190" s="19"/>
      <c r="WF1190" s="19"/>
      <c r="WG1190" s="19"/>
      <c r="WH1190" s="19"/>
      <c r="WI1190" s="19"/>
      <c r="WJ1190" s="19"/>
      <c r="WK1190" s="19"/>
      <c r="WL1190" s="19"/>
      <c r="WM1190" s="19"/>
      <c r="WN1190" s="19"/>
      <c r="WO1190" s="19"/>
      <c r="WP1190" s="19"/>
      <c r="WQ1190" s="19"/>
      <c r="WR1190" s="19"/>
      <c r="WS1190" s="19"/>
      <c r="WT1190" s="19"/>
      <c r="WU1190" s="19"/>
      <c r="WV1190" s="19"/>
    </row>
    <row r="1191" spans="1:620" s="20" customFormat="1" ht="47.25" customHeight="1" x14ac:dyDescent="0.2">
      <c r="A1191" s="43" t="s">
        <v>1532</v>
      </c>
      <c r="B1191" s="44"/>
      <c r="C1191" s="44"/>
      <c r="D1191" s="44"/>
      <c r="E1191" s="45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60" t="s">
        <v>117</v>
      </c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 t="s">
        <v>77</v>
      </c>
      <c r="AK1191" s="60"/>
      <c r="AL1191" s="60"/>
      <c r="AM1191" s="60"/>
      <c r="AN1191" s="60"/>
      <c r="AO1191" s="60"/>
      <c r="AP1191" s="60"/>
      <c r="AQ1191" s="60"/>
      <c r="AR1191" s="60"/>
      <c r="AS1191" s="60"/>
      <c r="AT1191" s="60"/>
      <c r="AU1191" s="60"/>
      <c r="AV1191" s="60"/>
      <c r="AW1191" s="60"/>
      <c r="AX1191" s="60"/>
      <c r="AY1191" s="84" t="s">
        <v>94</v>
      </c>
      <c r="AZ1191" s="84"/>
      <c r="BA1191" s="84"/>
      <c r="BB1191" s="84"/>
      <c r="BC1191" s="84"/>
      <c r="BD1191" s="84"/>
      <c r="BE1191" s="62" t="s">
        <v>95</v>
      </c>
      <c r="BF1191" s="62"/>
      <c r="BG1191" s="62"/>
      <c r="BH1191" s="62"/>
      <c r="BI1191" s="62"/>
      <c r="BJ1191" s="62"/>
      <c r="BK1191" s="62"/>
      <c r="BL1191" s="62"/>
      <c r="BM1191" s="62"/>
      <c r="BN1191" s="62">
        <v>216</v>
      </c>
      <c r="BO1191" s="62"/>
      <c r="BP1191" s="62"/>
      <c r="BQ1191" s="62"/>
      <c r="BR1191" s="62"/>
      <c r="BS1191" s="62"/>
      <c r="BT1191" s="62"/>
      <c r="BU1191" s="62"/>
      <c r="BV1191" s="62"/>
      <c r="BW1191" s="62"/>
      <c r="BX1191" s="62"/>
      <c r="BY1191" s="80">
        <v>71701000</v>
      </c>
      <c r="BZ1191" s="76"/>
      <c r="CA1191" s="76"/>
      <c r="CB1191" s="76"/>
      <c r="CC1191" s="76"/>
      <c r="CD1191" s="76"/>
      <c r="CE1191" s="62" t="s">
        <v>80</v>
      </c>
      <c r="CF1191" s="62"/>
      <c r="CG1191" s="62"/>
      <c r="CH1191" s="62"/>
      <c r="CI1191" s="62"/>
      <c r="CJ1191" s="62"/>
      <c r="CK1191" s="62"/>
      <c r="CL1191" s="62"/>
      <c r="CM1191" s="62"/>
      <c r="CN1191" s="61">
        <f>520320.336*1.05</f>
        <v>546336.35279999999</v>
      </c>
      <c r="CO1191" s="61"/>
      <c r="CP1191" s="61"/>
      <c r="CQ1191" s="61"/>
      <c r="CR1191" s="61"/>
      <c r="CS1191" s="61"/>
      <c r="CT1191" s="61"/>
      <c r="CU1191" s="61"/>
      <c r="CV1191" s="61"/>
      <c r="CW1191" s="61"/>
      <c r="CX1191" s="61"/>
      <c r="CY1191" s="61"/>
      <c r="CZ1191" s="61"/>
      <c r="DA1191" s="61"/>
      <c r="DB1191" s="59" t="s">
        <v>641</v>
      </c>
      <c r="DC1191" s="59"/>
      <c r="DD1191" s="59"/>
      <c r="DE1191" s="59"/>
      <c r="DF1191" s="59"/>
      <c r="DG1191" s="59"/>
      <c r="DH1191" s="59"/>
      <c r="DI1191" s="59"/>
      <c r="DJ1191" s="59"/>
      <c r="DK1191" s="59"/>
      <c r="DL1191" s="59"/>
      <c r="DM1191" s="59"/>
      <c r="DN1191" s="59"/>
      <c r="DO1191" s="59" t="s">
        <v>651</v>
      </c>
      <c r="DP1191" s="59"/>
      <c r="DQ1191" s="59"/>
      <c r="DR1191" s="59"/>
      <c r="DS1191" s="59"/>
      <c r="DT1191" s="59"/>
      <c r="DU1191" s="59"/>
      <c r="DV1191" s="59"/>
      <c r="DW1191" s="59"/>
      <c r="DX1191" s="59"/>
      <c r="DY1191" s="59"/>
      <c r="DZ1191" s="62" t="s">
        <v>86</v>
      </c>
      <c r="EA1191" s="62"/>
      <c r="EB1191" s="62"/>
      <c r="EC1191" s="62"/>
      <c r="ED1191" s="62"/>
      <c r="EE1191" s="62"/>
      <c r="EF1191" s="62"/>
      <c r="EG1191" s="62"/>
      <c r="EH1191" s="62"/>
      <c r="EI1191" s="62"/>
      <c r="EJ1191" s="62"/>
      <c r="EK1191" s="62"/>
      <c r="EL1191" s="62" t="s">
        <v>84</v>
      </c>
      <c r="EM1191" s="62"/>
      <c r="EN1191" s="62"/>
      <c r="EO1191" s="62"/>
      <c r="EP1191" s="62"/>
      <c r="EQ1191" s="62"/>
      <c r="ER1191" s="62"/>
      <c r="ES1191" s="62"/>
      <c r="ET1191" s="62"/>
      <c r="EU1191" s="62"/>
      <c r="EV1191" s="62"/>
      <c r="EW1191" s="62"/>
      <c r="EX1191" s="62"/>
      <c r="EY1191" s="143"/>
      <c r="EZ1191" s="143"/>
      <c r="FA1191" s="143"/>
      <c r="FB1191" s="143"/>
      <c r="FC1191" s="143"/>
      <c r="FD1191" s="143"/>
      <c r="FE1191" s="143"/>
      <c r="FF1191" s="143"/>
      <c r="FG1191" s="143"/>
      <c r="FH1191" s="143"/>
      <c r="FI1191" s="143"/>
      <c r="FJ1191" s="143"/>
      <c r="FK1191" s="143"/>
      <c r="FL1191" s="141"/>
      <c r="FM1191" s="141"/>
      <c r="FN1191" s="141"/>
      <c r="FO1191" s="141"/>
      <c r="FP1191" s="141"/>
      <c r="FQ1191" s="141"/>
      <c r="FR1191" s="141"/>
      <c r="FS1191" s="141"/>
      <c r="FT1191" s="141"/>
      <c r="FU1191" s="141"/>
      <c r="FV1191" s="141"/>
      <c r="FW1191" s="141"/>
      <c r="FX1191" s="141"/>
      <c r="FY1191" s="141"/>
      <c r="FZ1191" s="141"/>
      <c r="GA1191" s="141"/>
      <c r="GB1191" s="141"/>
      <c r="GC1191" s="141"/>
      <c r="GD1191" s="141"/>
      <c r="GE1191" s="141"/>
      <c r="GF1191" s="141"/>
      <c r="GG1191" s="141"/>
      <c r="GH1191" s="141"/>
      <c r="GI1191" s="141"/>
      <c r="GJ1191" s="141"/>
      <c r="GK1191" s="141"/>
      <c r="GL1191" s="141"/>
      <c r="GM1191" s="140"/>
      <c r="GN1191" s="140"/>
      <c r="GO1191" s="140"/>
      <c r="GP1191" s="140"/>
      <c r="GQ1191" s="140"/>
      <c r="GR1191" s="140"/>
      <c r="GS1191" s="141"/>
      <c r="GT1191" s="141"/>
      <c r="GU1191" s="141"/>
      <c r="GV1191" s="141"/>
      <c r="GW1191" s="141"/>
      <c r="GX1191" s="141"/>
      <c r="GY1191" s="141"/>
      <c r="GZ1191" s="141"/>
      <c r="HA1191" s="141"/>
      <c r="HB1191" s="142"/>
      <c r="HC1191" s="142"/>
      <c r="HD1191" s="142"/>
      <c r="HE1191" s="142"/>
      <c r="HF1191" s="142"/>
      <c r="HG1191" s="142"/>
      <c r="HH1191" s="142"/>
      <c r="HI1191" s="142"/>
      <c r="HJ1191" s="142"/>
      <c r="HK1191" s="142"/>
      <c r="HL1191" s="142"/>
      <c r="HM1191" s="143"/>
      <c r="HN1191" s="143"/>
      <c r="HO1191" s="143"/>
      <c r="HP1191" s="143"/>
      <c r="HQ1191" s="143"/>
      <c r="HR1191" s="143"/>
      <c r="HS1191" s="141"/>
      <c r="HT1191" s="141"/>
      <c r="HU1191" s="141"/>
      <c r="HV1191" s="141"/>
      <c r="HW1191" s="141"/>
      <c r="HX1191" s="141"/>
      <c r="HY1191" s="141"/>
      <c r="HZ1191" s="141"/>
      <c r="IA1191" s="141"/>
      <c r="IB1191" s="144"/>
      <c r="IC1191" s="144"/>
      <c r="ID1191" s="144"/>
      <c r="IE1191" s="144"/>
      <c r="IF1191" s="144"/>
      <c r="IG1191" s="144"/>
      <c r="IH1191" s="144"/>
      <c r="II1191" s="144"/>
      <c r="IJ1191" s="144"/>
      <c r="IK1191" s="144"/>
      <c r="IL1191" s="144"/>
      <c r="IM1191" s="144"/>
      <c r="IN1191" s="144"/>
      <c r="IO1191" s="144"/>
      <c r="IP1191" s="138"/>
      <c r="IQ1191" s="138"/>
      <c r="IR1191" s="138"/>
      <c r="IS1191" s="138"/>
      <c r="IT1191" s="138"/>
      <c r="IU1191" s="138"/>
      <c r="IV1191" s="138"/>
      <c r="IW1191" s="138"/>
      <c r="IX1191" s="138"/>
      <c r="IY1191" s="138"/>
      <c r="IZ1191" s="138"/>
      <c r="JA1191" s="138"/>
      <c r="JB1191" s="138"/>
      <c r="JC1191" s="138"/>
      <c r="JD1191" s="138"/>
      <c r="JE1191" s="138"/>
      <c r="JF1191" s="138"/>
      <c r="JG1191" s="138"/>
      <c r="JH1191" s="138"/>
      <c r="JI1191" s="138"/>
      <c r="JJ1191" s="138"/>
      <c r="JK1191" s="138"/>
      <c r="JL1191" s="138"/>
      <c r="JM1191" s="138"/>
      <c r="JN1191" s="139"/>
      <c r="JO1191" s="139"/>
      <c r="JP1191" s="139"/>
      <c r="JQ1191" s="139"/>
      <c r="JR1191" s="139"/>
      <c r="JS1191" s="139"/>
      <c r="JT1191" s="139"/>
      <c r="JU1191" s="139"/>
      <c r="JV1191" s="139"/>
      <c r="JW1191" s="139"/>
      <c r="JX1191" s="139"/>
      <c r="JY1191" s="139"/>
      <c r="JZ1191" s="139"/>
      <c r="KA1191" s="139"/>
      <c r="KB1191" s="139"/>
      <c r="KC1191" s="139"/>
      <c r="KD1191" s="139"/>
      <c r="KE1191" s="139"/>
      <c r="KF1191" s="139"/>
      <c r="KG1191" s="139"/>
      <c r="KH1191" s="139"/>
      <c r="KI1191" s="139"/>
      <c r="KJ1191" s="139"/>
      <c r="KK1191" s="139"/>
      <c r="KL1191" s="139"/>
      <c r="KM1191" s="139"/>
      <c r="KN1191" s="139"/>
      <c r="KO1191" s="139"/>
      <c r="KP1191" s="139"/>
      <c r="KQ1191" s="22"/>
      <c r="KR1191" s="23"/>
      <c r="KS1191" s="19"/>
      <c r="KT1191" s="19"/>
      <c r="KU1191" s="19"/>
      <c r="KV1191" s="19"/>
      <c r="KW1191" s="19"/>
      <c r="KX1191" s="19"/>
      <c r="KY1191" s="19"/>
      <c r="KZ1191" s="19"/>
      <c r="LA1191" s="19"/>
      <c r="LB1191" s="19"/>
      <c r="LC1191" s="19"/>
      <c r="LD1191" s="19"/>
      <c r="LE1191" s="19"/>
      <c r="LF1191" s="19"/>
      <c r="LG1191" s="19"/>
      <c r="LH1191" s="19"/>
      <c r="LI1191" s="19"/>
      <c r="LJ1191" s="19"/>
      <c r="LK1191" s="19"/>
      <c r="LL1191" s="19"/>
      <c r="LM1191" s="19"/>
      <c r="LN1191" s="19"/>
      <c r="LO1191" s="19"/>
      <c r="LP1191" s="19"/>
      <c r="LQ1191" s="19"/>
      <c r="LR1191" s="19"/>
      <c r="LS1191" s="19"/>
      <c r="LT1191" s="19"/>
      <c r="LU1191" s="19"/>
      <c r="LV1191" s="19"/>
      <c r="LW1191" s="19"/>
      <c r="LX1191" s="19"/>
      <c r="LY1191" s="19"/>
      <c r="LZ1191" s="19"/>
      <c r="MA1191" s="19"/>
      <c r="MB1191" s="19"/>
      <c r="MC1191" s="19"/>
      <c r="MD1191" s="19"/>
      <c r="ME1191" s="19"/>
      <c r="MF1191" s="19"/>
      <c r="MG1191" s="19"/>
      <c r="MH1191" s="19"/>
      <c r="MI1191" s="19"/>
      <c r="MJ1191" s="19"/>
      <c r="MK1191" s="19"/>
      <c r="ML1191" s="19"/>
      <c r="MM1191" s="19"/>
      <c r="MN1191" s="19"/>
      <c r="MO1191" s="19"/>
      <c r="MP1191" s="19"/>
      <c r="MQ1191" s="19"/>
      <c r="MR1191" s="19"/>
      <c r="MS1191" s="19"/>
      <c r="MT1191" s="19"/>
      <c r="MU1191" s="19"/>
      <c r="MV1191" s="19"/>
      <c r="MW1191" s="19"/>
      <c r="MX1191" s="19"/>
      <c r="MY1191" s="19"/>
      <c r="MZ1191" s="19"/>
      <c r="NA1191" s="19"/>
      <c r="NB1191" s="19"/>
      <c r="NC1191" s="19"/>
      <c r="ND1191" s="19"/>
      <c r="NE1191" s="19"/>
      <c r="NF1191" s="19"/>
      <c r="NG1191" s="19"/>
      <c r="NH1191" s="19"/>
      <c r="NI1191" s="19"/>
      <c r="NJ1191" s="19"/>
      <c r="NK1191" s="19"/>
      <c r="NL1191" s="19"/>
      <c r="NM1191" s="19"/>
      <c r="NN1191" s="19"/>
      <c r="NO1191" s="19"/>
      <c r="NP1191" s="19"/>
      <c r="NQ1191" s="19"/>
      <c r="NR1191" s="19"/>
      <c r="NS1191" s="19"/>
      <c r="NT1191" s="19"/>
      <c r="NU1191" s="19"/>
      <c r="NV1191" s="19"/>
      <c r="NW1191" s="19"/>
      <c r="NX1191" s="19"/>
      <c r="NY1191" s="19"/>
      <c r="NZ1191" s="19"/>
      <c r="OA1191" s="19"/>
      <c r="OB1191" s="19"/>
      <c r="OC1191" s="19"/>
      <c r="OD1191" s="19"/>
      <c r="OE1191" s="19"/>
      <c r="OF1191" s="19"/>
      <c r="OG1191" s="19"/>
      <c r="OH1191" s="19"/>
      <c r="OI1191" s="19"/>
      <c r="OJ1191" s="19"/>
      <c r="OK1191" s="19"/>
      <c r="OL1191" s="19"/>
      <c r="OM1191" s="19"/>
      <c r="ON1191" s="19"/>
      <c r="OO1191" s="19"/>
      <c r="OP1191" s="19"/>
      <c r="OQ1191" s="19"/>
      <c r="OR1191" s="19"/>
      <c r="OS1191" s="19"/>
      <c r="OT1191" s="19"/>
      <c r="OU1191" s="19"/>
      <c r="OV1191" s="19"/>
      <c r="OW1191" s="19"/>
      <c r="OX1191" s="19"/>
      <c r="OY1191" s="19"/>
      <c r="OZ1191" s="19"/>
      <c r="PA1191" s="19"/>
      <c r="PB1191" s="19"/>
      <c r="PC1191" s="19"/>
      <c r="PD1191" s="19"/>
      <c r="PE1191" s="19"/>
      <c r="PF1191" s="19"/>
      <c r="PG1191" s="19"/>
      <c r="PH1191" s="19"/>
      <c r="PI1191" s="19"/>
      <c r="PJ1191" s="19"/>
      <c r="PK1191" s="19"/>
      <c r="PL1191" s="19"/>
      <c r="PM1191" s="19"/>
      <c r="PN1191" s="19"/>
      <c r="PO1191" s="19"/>
      <c r="PP1191" s="19"/>
      <c r="PQ1191" s="19"/>
      <c r="PR1191" s="19"/>
      <c r="PS1191" s="19"/>
      <c r="PT1191" s="19"/>
      <c r="PU1191" s="19"/>
      <c r="PV1191" s="19"/>
      <c r="PW1191" s="19"/>
      <c r="PX1191" s="19"/>
      <c r="PY1191" s="19"/>
      <c r="PZ1191" s="19"/>
      <c r="QA1191" s="19"/>
      <c r="QB1191" s="19"/>
      <c r="QC1191" s="19"/>
      <c r="QD1191" s="19"/>
      <c r="QE1191" s="19"/>
      <c r="QF1191" s="19"/>
      <c r="QG1191" s="19"/>
      <c r="QH1191" s="19"/>
      <c r="QI1191" s="19"/>
      <c r="QJ1191" s="19"/>
      <c r="QK1191" s="19"/>
      <c r="QL1191" s="19"/>
      <c r="QM1191" s="19"/>
      <c r="QN1191" s="19"/>
      <c r="QO1191" s="19"/>
      <c r="QP1191" s="19"/>
      <c r="QQ1191" s="19"/>
      <c r="QR1191" s="19"/>
      <c r="QS1191" s="19"/>
      <c r="QT1191" s="19"/>
      <c r="QU1191" s="19"/>
      <c r="QV1191" s="19"/>
      <c r="QW1191" s="19"/>
      <c r="QX1191" s="19"/>
      <c r="QY1191" s="19"/>
      <c r="QZ1191" s="19"/>
      <c r="RA1191" s="19"/>
      <c r="RB1191" s="19"/>
      <c r="RC1191" s="19"/>
      <c r="RD1191" s="19"/>
      <c r="RE1191" s="19"/>
      <c r="RF1191" s="19"/>
      <c r="RG1191" s="19"/>
      <c r="RH1191" s="19"/>
      <c r="RI1191" s="19"/>
      <c r="RJ1191" s="19"/>
      <c r="RK1191" s="19"/>
      <c r="RL1191" s="19"/>
      <c r="RM1191" s="19"/>
      <c r="RN1191" s="19"/>
      <c r="RO1191" s="19"/>
      <c r="RP1191" s="19"/>
      <c r="RQ1191" s="19"/>
      <c r="RR1191" s="19"/>
      <c r="RS1191" s="19"/>
      <c r="RT1191" s="19"/>
      <c r="RU1191" s="19"/>
      <c r="RV1191" s="19"/>
      <c r="RW1191" s="19"/>
      <c r="RX1191" s="19"/>
      <c r="RY1191" s="19"/>
      <c r="RZ1191" s="19"/>
      <c r="SA1191" s="19"/>
      <c r="SB1191" s="19"/>
      <c r="SC1191" s="19"/>
      <c r="SD1191" s="19"/>
      <c r="SE1191" s="19"/>
      <c r="SF1191" s="19"/>
      <c r="SG1191" s="19"/>
      <c r="SH1191" s="19"/>
      <c r="SI1191" s="19"/>
      <c r="SJ1191" s="19"/>
      <c r="SK1191" s="19"/>
      <c r="SL1191" s="19"/>
      <c r="SM1191" s="19"/>
      <c r="SN1191" s="19"/>
      <c r="SO1191" s="19"/>
      <c r="SP1191" s="19"/>
      <c r="SQ1191" s="19"/>
      <c r="SR1191" s="19"/>
      <c r="SS1191" s="19"/>
      <c r="ST1191" s="19"/>
      <c r="SU1191" s="19"/>
      <c r="SV1191" s="19"/>
      <c r="SW1191" s="19"/>
      <c r="SX1191" s="19"/>
      <c r="SY1191" s="19"/>
      <c r="SZ1191" s="19"/>
      <c r="TA1191" s="19"/>
      <c r="TB1191" s="19"/>
      <c r="TC1191" s="19"/>
      <c r="TD1191" s="19"/>
      <c r="TE1191" s="19"/>
      <c r="TF1191" s="19"/>
      <c r="TG1191" s="19"/>
      <c r="TH1191" s="19"/>
      <c r="TI1191" s="19"/>
      <c r="TJ1191" s="19"/>
      <c r="TK1191" s="19"/>
      <c r="TL1191" s="19"/>
      <c r="TM1191" s="19"/>
      <c r="TN1191" s="19"/>
      <c r="TO1191" s="19"/>
      <c r="TP1191" s="19"/>
      <c r="TQ1191" s="19"/>
      <c r="TR1191" s="19"/>
      <c r="TS1191" s="19"/>
      <c r="TT1191" s="19"/>
      <c r="TU1191" s="19"/>
      <c r="TV1191" s="19"/>
      <c r="TW1191" s="19"/>
      <c r="TX1191" s="19"/>
      <c r="TY1191" s="19"/>
      <c r="TZ1191" s="19"/>
      <c r="UA1191" s="19"/>
      <c r="UB1191" s="19"/>
      <c r="UC1191" s="19"/>
      <c r="UD1191" s="19"/>
      <c r="UE1191" s="19"/>
      <c r="UF1191" s="19"/>
      <c r="UG1191" s="19"/>
      <c r="UH1191" s="19"/>
      <c r="UI1191" s="19"/>
      <c r="UJ1191" s="19"/>
      <c r="UK1191" s="19"/>
      <c r="UL1191" s="19"/>
      <c r="UM1191" s="19"/>
      <c r="UN1191" s="19"/>
      <c r="UO1191" s="19"/>
      <c r="UP1191" s="19"/>
      <c r="UQ1191" s="19"/>
      <c r="UR1191" s="19"/>
      <c r="US1191" s="19"/>
      <c r="UT1191" s="19"/>
      <c r="UU1191" s="19"/>
      <c r="UV1191" s="19"/>
      <c r="UW1191" s="19"/>
      <c r="UX1191" s="19"/>
      <c r="UY1191" s="19"/>
      <c r="UZ1191" s="19"/>
      <c r="VA1191" s="19"/>
      <c r="VB1191" s="19"/>
      <c r="VC1191" s="19"/>
      <c r="VD1191" s="19"/>
      <c r="VE1191" s="19"/>
      <c r="VF1191" s="19"/>
      <c r="VG1191" s="19"/>
      <c r="VH1191" s="19"/>
      <c r="VI1191" s="19"/>
      <c r="VJ1191" s="19"/>
      <c r="VK1191" s="19"/>
      <c r="VL1191" s="19"/>
      <c r="VM1191" s="19"/>
      <c r="VN1191" s="19"/>
      <c r="VO1191" s="19"/>
      <c r="VP1191" s="19"/>
      <c r="VQ1191" s="19"/>
      <c r="VR1191" s="19"/>
      <c r="VS1191" s="19"/>
      <c r="VT1191" s="19"/>
      <c r="VU1191" s="19"/>
      <c r="VV1191" s="19"/>
      <c r="VW1191" s="19"/>
      <c r="VX1191" s="19"/>
      <c r="VY1191" s="19"/>
      <c r="VZ1191" s="19"/>
      <c r="WA1191" s="19"/>
      <c r="WB1191" s="19"/>
      <c r="WC1191" s="19"/>
      <c r="WD1191" s="19"/>
      <c r="WE1191" s="19"/>
      <c r="WF1191" s="19"/>
      <c r="WG1191" s="19"/>
      <c r="WH1191" s="19"/>
      <c r="WI1191" s="19"/>
      <c r="WJ1191" s="19"/>
      <c r="WK1191" s="19"/>
      <c r="WL1191" s="19"/>
      <c r="WM1191" s="19"/>
      <c r="WN1191" s="19"/>
      <c r="WO1191" s="19"/>
      <c r="WP1191" s="19"/>
      <c r="WQ1191" s="19"/>
      <c r="WR1191" s="19"/>
      <c r="WS1191" s="19"/>
      <c r="WT1191" s="19"/>
      <c r="WU1191" s="19"/>
      <c r="WV1191" s="19"/>
    </row>
    <row r="1192" spans="1:620" s="20" customFormat="1" ht="47.25" customHeight="1" x14ac:dyDescent="0.2">
      <c r="A1192" s="43" t="s">
        <v>1533</v>
      </c>
      <c r="B1192" s="44"/>
      <c r="C1192" s="44"/>
      <c r="D1192" s="44"/>
      <c r="E1192" s="45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60" t="s">
        <v>117</v>
      </c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 t="s">
        <v>77</v>
      </c>
      <c r="AK1192" s="60"/>
      <c r="AL1192" s="60"/>
      <c r="AM1192" s="60"/>
      <c r="AN1192" s="60"/>
      <c r="AO1192" s="60"/>
      <c r="AP1192" s="60"/>
      <c r="AQ1192" s="60"/>
      <c r="AR1192" s="60"/>
      <c r="AS1192" s="60"/>
      <c r="AT1192" s="60"/>
      <c r="AU1192" s="60"/>
      <c r="AV1192" s="60"/>
      <c r="AW1192" s="60"/>
      <c r="AX1192" s="60"/>
      <c r="AY1192" s="84" t="s">
        <v>94</v>
      </c>
      <c r="AZ1192" s="84"/>
      <c r="BA1192" s="84"/>
      <c r="BB1192" s="84"/>
      <c r="BC1192" s="84"/>
      <c r="BD1192" s="84"/>
      <c r="BE1192" s="62" t="s">
        <v>95</v>
      </c>
      <c r="BF1192" s="62"/>
      <c r="BG1192" s="62"/>
      <c r="BH1192" s="62"/>
      <c r="BI1192" s="62"/>
      <c r="BJ1192" s="62"/>
      <c r="BK1192" s="62"/>
      <c r="BL1192" s="62"/>
      <c r="BM1192" s="62"/>
      <c r="BN1192" s="62">
        <v>40</v>
      </c>
      <c r="BO1192" s="62"/>
      <c r="BP1192" s="62"/>
      <c r="BQ1192" s="62"/>
      <c r="BR1192" s="62"/>
      <c r="BS1192" s="62"/>
      <c r="BT1192" s="62"/>
      <c r="BU1192" s="62"/>
      <c r="BV1192" s="62"/>
      <c r="BW1192" s="62"/>
      <c r="BX1192" s="62"/>
      <c r="BY1192" s="80">
        <v>71701000</v>
      </c>
      <c r="BZ1192" s="76"/>
      <c r="CA1192" s="76"/>
      <c r="CB1192" s="76"/>
      <c r="CC1192" s="76"/>
      <c r="CD1192" s="76"/>
      <c r="CE1192" s="62" t="s">
        <v>80</v>
      </c>
      <c r="CF1192" s="62"/>
      <c r="CG1192" s="62"/>
      <c r="CH1192" s="62"/>
      <c r="CI1192" s="62"/>
      <c r="CJ1192" s="62"/>
      <c r="CK1192" s="62"/>
      <c r="CL1192" s="62"/>
      <c r="CM1192" s="62"/>
      <c r="CN1192" s="61">
        <f>1224669.6*1.05</f>
        <v>1285903.08</v>
      </c>
      <c r="CO1192" s="61"/>
      <c r="CP1192" s="61"/>
      <c r="CQ1192" s="61"/>
      <c r="CR1192" s="61"/>
      <c r="CS1192" s="61"/>
      <c r="CT1192" s="61"/>
      <c r="CU1192" s="61"/>
      <c r="CV1192" s="61"/>
      <c r="CW1192" s="61"/>
      <c r="CX1192" s="61"/>
      <c r="CY1192" s="61"/>
      <c r="CZ1192" s="61"/>
      <c r="DA1192" s="61"/>
      <c r="DB1192" s="59" t="s">
        <v>641</v>
      </c>
      <c r="DC1192" s="59"/>
      <c r="DD1192" s="59"/>
      <c r="DE1192" s="59"/>
      <c r="DF1192" s="59"/>
      <c r="DG1192" s="59"/>
      <c r="DH1192" s="59"/>
      <c r="DI1192" s="59"/>
      <c r="DJ1192" s="59"/>
      <c r="DK1192" s="59"/>
      <c r="DL1192" s="59"/>
      <c r="DM1192" s="59"/>
      <c r="DN1192" s="59"/>
      <c r="DO1192" s="59" t="s">
        <v>651</v>
      </c>
      <c r="DP1192" s="59"/>
      <c r="DQ1192" s="59"/>
      <c r="DR1192" s="59"/>
      <c r="DS1192" s="59"/>
      <c r="DT1192" s="59"/>
      <c r="DU1192" s="59"/>
      <c r="DV1192" s="59"/>
      <c r="DW1192" s="59"/>
      <c r="DX1192" s="59"/>
      <c r="DY1192" s="59"/>
      <c r="DZ1192" s="62" t="s">
        <v>102</v>
      </c>
      <c r="EA1192" s="62"/>
      <c r="EB1192" s="62"/>
      <c r="EC1192" s="62"/>
      <c r="ED1192" s="62"/>
      <c r="EE1192" s="62"/>
      <c r="EF1192" s="62"/>
      <c r="EG1192" s="62"/>
      <c r="EH1192" s="62"/>
      <c r="EI1192" s="62"/>
      <c r="EJ1192" s="62"/>
      <c r="EK1192" s="62"/>
      <c r="EL1192" s="62" t="s">
        <v>103</v>
      </c>
      <c r="EM1192" s="62"/>
      <c r="EN1192" s="62"/>
      <c r="EO1192" s="62"/>
      <c r="EP1192" s="62"/>
      <c r="EQ1192" s="62"/>
      <c r="ER1192" s="62"/>
      <c r="ES1192" s="62"/>
      <c r="ET1192" s="62"/>
      <c r="EU1192" s="62"/>
      <c r="EV1192" s="62"/>
      <c r="EW1192" s="62"/>
      <c r="EX1192" s="62"/>
      <c r="EY1192" s="143"/>
      <c r="EZ1192" s="143"/>
      <c r="FA1192" s="143"/>
      <c r="FB1192" s="143"/>
      <c r="FC1192" s="143"/>
      <c r="FD1192" s="143"/>
      <c r="FE1192" s="143"/>
      <c r="FF1192" s="143"/>
      <c r="FG1192" s="143"/>
      <c r="FH1192" s="143"/>
      <c r="FI1192" s="143"/>
      <c r="FJ1192" s="143"/>
      <c r="FK1192" s="143"/>
      <c r="FL1192" s="141"/>
      <c r="FM1192" s="141"/>
      <c r="FN1192" s="141"/>
      <c r="FO1192" s="141"/>
      <c r="FP1192" s="141"/>
      <c r="FQ1192" s="141"/>
      <c r="FR1192" s="141"/>
      <c r="FS1192" s="141"/>
      <c r="FT1192" s="141"/>
      <c r="FU1192" s="141"/>
      <c r="FV1192" s="141"/>
      <c r="FW1192" s="141"/>
      <c r="FX1192" s="141"/>
      <c r="FY1192" s="141"/>
      <c r="FZ1192" s="141"/>
      <c r="GA1192" s="141"/>
      <c r="GB1192" s="141"/>
      <c r="GC1192" s="141"/>
      <c r="GD1192" s="141"/>
      <c r="GE1192" s="141"/>
      <c r="GF1192" s="141"/>
      <c r="GG1192" s="141"/>
      <c r="GH1192" s="141"/>
      <c r="GI1192" s="141"/>
      <c r="GJ1192" s="141"/>
      <c r="GK1192" s="141"/>
      <c r="GL1192" s="141"/>
      <c r="GM1192" s="140"/>
      <c r="GN1192" s="140"/>
      <c r="GO1192" s="140"/>
      <c r="GP1192" s="140"/>
      <c r="GQ1192" s="140"/>
      <c r="GR1192" s="140"/>
      <c r="GS1192" s="141"/>
      <c r="GT1192" s="141"/>
      <c r="GU1192" s="141"/>
      <c r="GV1192" s="141"/>
      <c r="GW1192" s="141"/>
      <c r="GX1192" s="141"/>
      <c r="GY1192" s="141"/>
      <c r="GZ1192" s="141"/>
      <c r="HA1192" s="141"/>
      <c r="HB1192" s="142"/>
      <c r="HC1192" s="142"/>
      <c r="HD1192" s="142"/>
      <c r="HE1192" s="142"/>
      <c r="HF1192" s="142"/>
      <c r="HG1192" s="142"/>
      <c r="HH1192" s="142"/>
      <c r="HI1192" s="142"/>
      <c r="HJ1192" s="142"/>
      <c r="HK1192" s="142"/>
      <c r="HL1192" s="142"/>
      <c r="HM1192" s="143"/>
      <c r="HN1192" s="143"/>
      <c r="HO1192" s="143"/>
      <c r="HP1192" s="143"/>
      <c r="HQ1192" s="143"/>
      <c r="HR1192" s="143"/>
      <c r="HS1192" s="141"/>
      <c r="HT1192" s="141"/>
      <c r="HU1192" s="141"/>
      <c r="HV1192" s="141"/>
      <c r="HW1192" s="141"/>
      <c r="HX1192" s="141"/>
      <c r="HY1192" s="141"/>
      <c r="HZ1192" s="141"/>
      <c r="IA1192" s="141"/>
      <c r="IB1192" s="144"/>
      <c r="IC1192" s="144"/>
      <c r="ID1192" s="144"/>
      <c r="IE1192" s="144"/>
      <c r="IF1192" s="144"/>
      <c r="IG1192" s="144"/>
      <c r="IH1192" s="144"/>
      <c r="II1192" s="144"/>
      <c r="IJ1192" s="144"/>
      <c r="IK1192" s="144"/>
      <c r="IL1192" s="144"/>
      <c r="IM1192" s="144"/>
      <c r="IN1192" s="144"/>
      <c r="IO1192" s="144"/>
      <c r="IP1192" s="138"/>
      <c r="IQ1192" s="138"/>
      <c r="IR1192" s="138"/>
      <c r="IS1192" s="138"/>
      <c r="IT1192" s="138"/>
      <c r="IU1192" s="138"/>
      <c r="IV1192" s="138"/>
      <c r="IW1192" s="138"/>
      <c r="IX1192" s="138"/>
      <c r="IY1192" s="138"/>
      <c r="IZ1192" s="138"/>
      <c r="JA1192" s="138"/>
      <c r="JB1192" s="138"/>
      <c r="JC1192" s="138"/>
      <c r="JD1192" s="138"/>
      <c r="JE1192" s="138"/>
      <c r="JF1192" s="138"/>
      <c r="JG1192" s="138"/>
      <c r="JH1192" s="138"/>
      <c r="JI1192" s="138"/>
      <c r="JJ1192" s="138"/>
      <c r="JK1192" s="138"/>
      <c r="JL1192" s="138"/>
      <c r="JM1192" s="138"/>
      <c r="JN1192" s="139"/>
      <c r="JO1192" s="139"/>
      <c r="JP1192" s="139"/>
      <c r="JQ1192" s="139"/>
      <c r="JR1192" s="139"/>
      <c r="JS1192" s="139"/>
      <c r="JT1192" s="139"/>
      <c r="JU1192" s="139"/>
      <c r="JV1192" s="139"/>
      <c r="JW1192" s="139"/>
      <c r="JX1192" s="139"/>
      <c r="JY1192" s="139"/>
      <c r="JZ1192" s="139"/>
      <c r="KA1192" s="139"/>
      <c r="KB1192" s="139"/>
      <c r="KC1192" s="139"/>
      <c r="KD1192" s="139"/>
      <c r="KE1192" s="139"/>
      <c r="KF1192" s="139"/>
      <c r="KG1192" s="139"/>
      <c r="KH1192" s="139"/>
      <c r="KI1192" s="139"/>
      <c r="KJ1192" s="139"/>
      <c r="KK1192" s="139"/>
      <c r="KL1192" s="139"/>
      <c r="KM1192" s="139"/>
      <c r="KN1192" s="139"/>
      <c r="KO1192" s="139"/>
      <c r="KP1192" s="139"/>
      <c r="KQ1192" s="22"/>
      <c r="KR1192" s="23"/>
      <c r="KS1192" s="19"/>
      <c r="KT1192" s="19"/>
      <c r="KU1192" s="19"/>
      <c r="KV1192" s="19"/>
      <c r="KW1192" s="19"/>
      <c r="KX1192" s="19"/>
      <c r="KY1192" s="19"/>
      <c r="KZ1192" s="19"/>
      <c r="LA1192" s="19"/>
      <c r="LB1192" s="19"/>
      <c r="LC1192" s="19"/>
      <c r="LD1192" s="19"/>
      <c r="LE1192" s="19"/>
      <c r="LF1192" s="19"/>
      <c r="LG1192" s="19"/>
      <c r="LH1192" s="19"/>
      <c r="LI1192" s="19"/>
      <c r="LJ1192" s="19"/>
      <c r="LK1192" s="19"/>
      <c r="LL1192" s="19"/>
      <c r="LM1192" s="19"/>
      <c r="LN1192" s="19"/>
      <c r="LO1192" s="19"/>
      <c r="LP1192" s="19"/>
      <c r="LQ1192" s="19"/>
      <c r="LR1192" s="19"/>
      <c r="LS1192" s="19"/>
      <c r="LT1192" s="19"/>
      <c r="LU1192" s="19"/>
      <c r="LV1192" s="19"/>
      <c r="LW1192" s="19"/>
      <c r="LX1192" s="19"/>
      <c r="LY1192" s="19"/>
      <c r="LZ1192" s="19"/>
      <c r="MA1192" s="19"/>
      <c r="MB1192" s="19"/>
      <c r="MC1192" s="19"/>
      <c r="MD1192" s="19"/>
      <c r="ME1192" s="19"/>
      <c r="MF1192" s="19"/>
      <c r="MG1192" s="19"/>
      <c r="MH1192" s="19"/>
      <c r="MI1192" s="19"/>
      <c r="MJ1192" s="19"/>
      <c r="MK1192" s="19"/>
      <c r="ML1192" s="19"/>
      <c r="MM1192" s="19"/>
      <c r="MN1192" s="19"/>
      <c r="MO1192" s="19"/>
      <c r="MP1192" s="19"/>
      <c r="MQ1192" s="19"/>
      <c r="MR1192" s="19"/>
      <c r="MS1192" s="19"/>
      <c r="MT1192" s="19"/>
      <c r="MU1192" s="19"/>
      <c r="MV1192" s="19"/>
      <c r="MW1192" s="19"/>
      <c r="MX1192" s="19"/>
      <c r="MY1192" s="19"/>
      <c r="MZ1192" s="19"/>
      <c r="NA1192" s="19"/>
      <c r="NB1192" s="19"/>
      <c r="NC1192" s="19"/>
      <c r="ND1192" s="19"/>
      <c r="NE1192" s="19"/>
      <c r="NF1192" s="19"/>
      <c r="NG1192" s="19"/>
      <c r="NH1192" s="19"/>
      <c r="NI1192" s="19"/>
      <c r="NJ1192" s="19"/>
      <c r="NK1192" s="19"/>
      <c r="NL1192" s="19"/>
      <c r="NM1192" s="19"/>
      <c r="NN1192" s="19"/>
      <c r="NO1192" s="19"/>
      <c r="NP1192" s="19"/>
      <c r="NQ1192" s="19"/>
      <c r="NR1192" s="19"/>
      <c r="NS1192" s="19"/>
      <c r="NT1192" s="19"/>
      <c r="NU1192" s="19"/>
      <c r="NV1192" s="19"/>
      <c r="NW1192" s="19"/>
      <c r="NX1192" s="19"/>
      <c r="NY1192" s="19"/>
      <c r="NZ1192" s="19"/>
      <c r="OA1192" s="19"/>
      <c r="OB1192" s="19"/>
      <c r="OC1192" s="19"/>
      <c r="OD1192" s="19"/>
      <c r="OE1192" s="19"/>
      <c r="OF1192" s="19"/>
      <c r="OG1192" s="19"/>
      <c r="OH1192" s="19"/>
      <c r="OI1192" s="19"/>
      <c r="OJ1192" s="19"/>
      <c r="OK1192" s="19"/>
      <c r="OL1192" s="19"/>
      <c r="OM1192" s="19"/>
      <c r="ON1192" s="19"/>
      <c r="OO1192" s="19"/>
      <c r="OP1192" s="19"/>
      <c r="OQ1192" s="19"/>
      <c r="OR1192" s="19"/>
      <c r="OS1192" s="19"/>
      <c r="OT1192" s="19"/>
      <c r="OU1192" s="19"/>
      <c r="OV1192" s="19"/>
      <c r="OW1192" s="19"/>
      <c r="OX1192" s="19"/>
      <c r="OY1192" s="19"/>
      <c r="OZ1192" s="19"/>
      <c r="PA1192" s="19"/>
      <c r="PB1192" s="19"/>
      <c r="PC1192" s="19"/>
      <c r="PD1192" s="19"/>
      <c r="PE1192" s="19"/>
      <c r="PF1192" s="19"/>
      <c r="PG1192" s="19"/>
      <c r="PH1192" s="19"/>
      <c r="PI1192" s="19"/>
      <c r="PJ1192" s="19"/>
      <c r="PK1192" s="19"/>
      <c r="PL1192" s="19"/>
      <c r="PM1192" s="19"/>
      <c r="PN1192" s="19"/>
      <c r="PO1192" s="19"/>
      <c r="PP1192" s="19"/>
      <c r="PQ1192" s="19"/>
      <c r="PR1192" s="19"/>
      <c r="PS1192" s="19"/>
      <c r="PT1192" s="19"/>
      <c r="PU1192" s="19"/>
      <c r="PV1192" s="19"/>
      <c r="PW1192" s="19"/>
      <c r="PX1192" s="19"/>
      <c r="PY1192" s="19"/>
      <c r="PZ1192" s="19"/>
      <c r="QA1192" s="19"/>
      <c r="QB1192" s="19"/>
      <c r="QC1192" s="19"/>
      <c r="QD1192" s="19"/>
      <c r="QE1192" s="19"/>
      <c r="QF1192" s="19"/>
      <c r="QG1192" s="19"/>
      <c r="QH1192" s="19"/>
      <c r="QI1192" s="19"/>
      <c r="QJ1192" s="19"/>
      <c r="QK1192" s="19"/>
      <c r="QL1192" s="19"/>
      <c r="QM1192" s="19"/>
      <c r="QN1192" s="19"/>
      <c r="QO1192" s="19"/>
      <c r="QP1192" s="19"/>
      <c r="QQ1192" s="19"/>
      <c r="QR1192" s="19"/>
      <c r="QS1192" s="19"/>
      <c r="QT1192" s="19"/>
      <c r="QU1192" s="19"/>
      <c r="QV1192" s="19"/>
      <c r="QW1192" s="19"/>
      <c r="QX1192" s="19"/>
      <c r="QY1192" s="19"/>
      <c r="QZ1192" s="19"/>
      <c r="RA1192" s="19"/>
      <c r="RB1192" s="19"/>
      <c r="RC1192" s="19"/>
      <c r="RD1192" s="19"/>
      <c r="RE1192" s="19"/>
      <c r="RF1192" s="19"/>
      <c r="RG1192" s="19"/>
      <c r="RH1192" s="19"/>
      <c r="RI1192" s="19"/>
      <c r="RJ1192" s="19"/>
      <c r="RK1192" s="19"/>
      <c r="RL1192" s="19"/>
      <c r="RM1192" s="19"/>
      <c r="RN1192" s="19"/>
      <c r="RO1192" s="19"/>
      <c r="RP1192" s="19"/>
      <c r="RQ1192" s="19"/>
      <c r="RR1192" s="19"/>
      <c r="RS1192" s="19"/>
      <c r="RT1192" s="19"/>
      <c r="RU1192" s="19"/>
      <c r="RV1192" s="19"/>
      <c r="RW1192" s="19"/>
      <c r="RX1192" s="19"/>
      <c r="RY1192" s="19"/>
      <c r="RZ1192" s="19"/>
      <c r="SA1192" s="19"/>
      <c r="SB1192" s="19"/>
      <c r="SC1192" s="19"/>
      <c r="SD1192" s="19"/>
      <c r="SE1192" s="19"/>
      <c r="SF1192" s="19"/>
      <c r="SG1192" s="19"/>
      <c r="SH1192" s="19"/>
      <c r="SI1192" s="19"/>
      <c r="SJ1192" s="19"/>
      <c r="SK1192" s="19"/>
      <c r="SL1192" s="19"/>
      <c r="SM1192" s="19"/>
      <c r="SN1192" s="19"/>
      <c r="SO1192" s="19"/>
      <c r="SP1192" s="19"/>
      <c r="SQ1192" s="19"/>
      <c r="SR1192" s="19"/>
      <c r="SS1192" s="19"/>
      <c r="ST1192" s="19"/>
      <c r="SU1192" s="19"/>
      <c r="SV1192" s="19"/>
      <c r="SW1192" s="19"/>
      <c r="SX1192" s="19"/>
      <c r="SY1192" s="19"/>
      <c r="SZ1192" s="19"/>
      <c r="TA1192" s="19"/>
      <c r="TB1192" s="19"/>
      <c r="TC1192" s="19"/>
      <c r="TD1192" s="19"/>
      <c r="TE1192" s="19"/>
      <c r="TF1192" s="19"/>
      <c r="TG1192" s="19"/>
      <c r="TH1192" s="19"/>
      <c r="TI1192" s="19"/>
      <c r="TJ1192" s="19"/>
      <c r="TK1192" s="19"/>
      <c r="TL1192" s="19"/>
      <c r="TM1192" s="19"/>
      <c r="TN1192" s="19"/>
      <c r="TO1192" s="19"/>
      <c r="TP1192" s="19"/>
      <c r="TQ1192" s="19"/>
      <c r="TR1192" s="19"/>
      <c r="TS1192" s="19"/>
      <c r="TT1192" s="19"/>
      <c r="TU1192" s="19"/>
      <c r="TV1192" s="19"/>
      <c r="TW1192" s="19"/>
      <c r="TX1192" s="19"/>
      <c r="TY1192" s="19"/>
      <c r="TZ1192" s="19"/>
      <c r="UA1192" s="19"/>
      <c r="UB1192" s="19"/>
      <c r="UC1192" s="19"/>
      <c r="UD1192" s="19"/>
      <c r="UE1192" s="19"/>
      <c r="UF1192" s="19"/>
      <c r="UG1192" s="19"/>
      <c r="UH1192" s="19"/>
      <c r="UI1192" s="19"/>
      <c r="UJ1192" s="19"/>
      <c r="UK1192" s="19"/>
      <c r="UL1192" s="19"/>
      <c r="UM1192" s="19"/>
      <c r="UN1192" s="19"/>
      <c r="UO1192" s="19"/>
      <c r="UP1192" s="19"/>
      <c r="UQ1192" s="19"/>
      <c r="UR1192" s="19"/>
      <c r="US1192" s="19"/>
      <c r="UT1192" s="19"/>
      <c r="UU1192" s="19"/>
      <c r="UV1192" s="19"/>
      <c r="UW1192" s="19"/>
      <c r="UX1192" s="19"/>
      <c r="UY1192" s="19"/>
      <c r="UZ1192" s="19"/>
      <c r="VA1192" s="19"/>
      <c r="VB1192" s="19"/>
      <c r="VC1192" s="19"/>
      <c r="VD1192" s="19"/>
      <c r="VE1192" s="19"/>
      <c r="VF1192" s="19"/>
      <c r="VG1192" s="19"/>
      <c r="VH1192" s="19"/>
      <c r="VI1192" s="19"/>
      <c r="VJ1192" s="19"/>
      <c r="VK1192" s="19"/>
      <c r="VL1192" s="19"/>
      <c r="VM1192" s="19"/>
      <c r="VN1192" s="19"/>
      <c r="VO1192" s="19"/>
      <c r="VP1192" s="19"/>
      <c r="VQ1192" s="19"/>
      <c r="VR1192" s="19"/>
      <c r="VS1192" s="19"/>
      <c r="VT1192" s="19"/>
      <c r="VU1192" s="19"/>
      <c r="VV1192" s="19"/>
      <c r="VW1192" s="19"/>
      <c r="VX1192" s="19"/>
      <c r="VY1192" s="19"/>
      <c r="VZ1192" s="19"/>
      <c r="WA1192" s="19"/>
      <c r="WB1192" s="19"/>
      <c r="WC1192" s="19"/>
      <c r="WD1192" s="19"/>
      <c r="WE1192" s="19"/>
      <c r="WF1192" s="19"/>
      <c r="WG1192" s="19"/>
      <c r="WH1192" s="19"/>
      <c r="WI1192" s="19"/>
      <c r="WJ1192" s="19"/>
      <c r="WK1192" s="19"/>
      <c r="WL1192" s="19"/>
      <c r="WM1192" s="19"/>
      <c r="WN1192" s="19"/>
      <c r="WO1192" s="19"/>
      <c r="WP1192" s="19"/>
      <c r="WQ1192" s="19"/>
      <c r="WR1192" s="19"/>
      <c r="WS1192" s="19"/>
      <c r="WT1192" s="19"/>
      <c r="WU1192" s="19"/>
      <c r="WV1192" s="19"/>
    </row>
    <row r="1193" spans="1:620" s="20" customFormat="1" ht="47.25" customHeight="1" x14ac:dyDescent="0.2">
      <c r="A1193" s="43" t="s">
        <v>1534</v>
      </c>
      <c r="B1193" s="44"/>
      <c r="C1193" s="44"/>
      <c r="D1193" s="44"/>
      <c r="E1193" s="45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60" t="s">
        <v>375</v>
      </c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 t="s">
        <v>77</v>
      </c>
      <c r="AK1193" s="60"/>
      <c r="AL1193" s="60"/>
      <c r="AM1193" s="60"/>
      <c r="AN1193" s="60"/>
      <c r="AO1193" s="60"/>
      <c r="AP1193" s="60"/>
      <c r="AQ1193" s="60"/>
      <c r="AR1193" s="60"/>
      <c r="AS1193" s="60"/>
      <c r="AT1193" s="60"/>
      <c r="AU1193" s="60"/>
      <c r="AV1193" s="60"/>
      <c r="AW1193" s="60"/>
      <c r="AX1193" s="60"/>
      <c r="AY1193" s="84" t="s">
        <v>94</v>
      </c>
      <c r="AZ1193" s="84"/>
      <c r="BA1193" s="84"/>
      <c r="BB1193" s="84"/>
      <c r="BC1193" s="84"/>
      <c r="BD1193" s="84"/>
      <c r="BE1193" s="62" t="s">
        <v>95</v>
      </c>
      <c r="BF1193" s="62"/>
      <c r="BG1193" s="62"/>
      <c r="BH1193" s="62"/>
      <c r="BI1193" s="62"/>
      <c r="BJ1193" s="62"/>
      <c r="BK1193" s="62"/>
      <c r="BL1193" s="62"/>
      <c r="BM1193" s="62"/>
      <c r="BN1193" s="62">
        <v>3622</v>
      </c>
      <c r="BO1193" s="62"/>
      <c r="BP1193" s="62"/>
      <c r="BQ1193" s="62"/>
      <c r="BR1193" s="62"/>
      <c r="BS1193" s="62"/>
      <c r="BT1193" s="62"/>
      <c r="BU1193" s="62"/>
      <c r="BV1193" s="62"/>
      <c r="BW1193" s="62"/>
      <c r="BX1193" s="62"/>
      <c r="BY1193" s="80">
        <v>71701000</v>
      </c>
      <c r="BZ1193" s="76"/>
      <c r="CA1193" s="76"/>
      <c r="CB1193" s="76"/>
      <c r="CC1193" s="76"/>
      <c r="CD1193" s="76"/>
      <c r="CE1193" s="62" t="s">
        <v>80</v>
      </c>
      <c r="CF1193" s="62"/>
      <c r="CG1193" s="62"/>
      <c r="CH1193" s="62"/>
      <c r="CI1193" s="62"/>
      <c r="CJ1193" s="62"/>
      <c r="CK1193" s="62"/>
      <c r="CL1193" s="62"/>
      <c r="CM1193" s="62"/>
      <c r="CN1193" s="61">
        <f>449792.376*1.05</f>
        <v>472281.99479999999</v>
      </c>
      <c r="CO1193" s="61"/>
      <c r="CP1193" s="61"/>
      <c r="CQ1193" s="61"/>
      <c r="CR1193" s="61"/>
      <c r="CS1193" s="61"/>
      <c r="CT1193" s="61"/>
      <c r="CU1193" s="61"/>
      <c r="CV1193" s="61"/>
      <c r="CW1193" s="61"/>
      <c r="CX1193" s="61"/>
      <c r="CY1193" s="61"/>
      <c r="CZ1193" s="61"/>
      <c r="DA1193" s="61"/>
      <c r="DB1193" s="59" t="s">
        <v>641</v>
      </c>
      <c r="DC1193" s="59"/>
      <c r="DD1193" s="59"/>
      <c r="DE1193" s="59"/>
      <c r="DF1193" s="59"/>
      <c r="DG1193" s="59"/>
      <c r="DH1193" s="59"/>
      <c r="DI1193" s="59"/>
      <c r="DJ1193" s="59"/>
      <c r="DK1193" s="59"/>
      <c r="DL1193" s="59"/>
      <c r="DM1193" s="59"/>
      <c r="DN1193" s="59"/>
      <c r="DO1193" s="59" t="s">
        <v>651</v>
      </c>
      <c r="DP1193" s="59"/>
      <c r="DQ1193" s="59"/>
      <c r="DR1193" s="59"/>
      <c r="DS1193" s="59"/>
      <c r="DT1193" s="59"/>
      <c r="DU1193" s="59"/>
      <c r="DV1193" s="59"/>
      <c r="DW1193" s="59"/>
      <c r="DX1193" s="59"/>
      <c r="DY1193" s="59"/>
      <c r="DZ1193" s="62" t="s">
        <v>86</v>
      </c>
      <c r="EA1193" s="62"/>
      <c r="EB1193" s="62"/>
      <c r="EC1193" s="62"/>
      <c r="ED1193" s="62"/>
      <c r="EE1193" s="62"/>
      <c r="EF1193" s="62"/>
      <c r="EG1193" s="62"/>
      <c r="EH1193" s="62"/>
      <c r="EI1193" s="62"/>
      <c r="EJ1193" s="62"/>
      <c r="EK1193" s="62"/>
      <c r="EL1193" s="62" t="s">
        <v>84</v>
      </c>
      <c r="EM1193" s="62"/>
      <c r="EN1193" s="62"/>
      <c r="EO1193" s="62"/>
      <c r="EP1193" s="62"/>
      <c r="EQ1193" s="62"/>
      <c r="ER1193" s="62"/>
      <c r="ES1193" s="62"/>
      <c r="ET1193" s="62"/>
      <c r="EU1193" s="62"/>
      <c r="EV1193" s="62"/>
      <c r="EW1193" s="62"/>
      <c r="EX1193" s="62"/>
      <c r="EY1193" s="143"/>
      <c r="EZ1193" s="143"/>
      <c r="FA1193" s="143"/>
      <c r="FB1193" s="143"/>
      <c r="FC1193" s="143"/>
      <c r="FD1193" s="143"/>
      <c r="FE1193" s="143"/>
      <c r="FF1193" s="143"/>
      <c r="FG1193" s="143"/>
      <c r="FH1193" s="143"/>
      <c r="FI1193" s="143"/>
      <c r="FJ1193" s="143"/>
      <c r="FK1193" s="143"/>
      <c r="FL1193" s="141"/>
      <c r="FM1193" s="141"/>
      <c r="FN1193" s="141"/>
      <c r="FO1193" s="141"/>
      <c r="FP1193" s="141"/>
      <c r="FQ1193" s="141"/>
      <c r="FR1193" s="141"/>
      <c r="FS1193" s="141"/>
      <c r="FT1193" s="141"/>
      <c r="FU1193" s="141"/>
      <c r="FV1193" s="141"/>
      <c r="FW1193" s="141"/>
      <c r="FX1193" s="141"/>
      <c r="FY1193" s="141"/>
      <c r="FZ1193" s="141"/>
      <c r="GA1193" s="141"/>
      <c r="GB1193" s="141"/>
      <c r="GC1193" s="141"/>
      <c r="GD1193" s="141"/>
      <c r="GE1193" s="141"/>
      <c r="GF1193" s="141"/>
      <c r="GG1193" s="141"/>
      <c r="GH1193" s="141"/>
      <c r="GI1193" s="141"/>
      <c r="GJ1193" s="141"/>
      <c r="GK1193" s="141"/>
      <c r="GL1193" s="141"/>
      <c r="GM1193" s="140"/>
      <c r="GN1193" s="140"/>
      <c r="GO1193" s="140"/>
      <c r="GP1193" s="140"/>
      <c r="GQ1193" s="140"/>
      <c r="GR1193" s="140"/>
      <c r="GS1193" s="141"/>
      <c r="GT1193" s="141"/>
      <c r="GU1193" s="141"/>
      <c r="GV1193" s="141"/>
      <c r="GW1193" s="141"/>
      <c r="GX1193" s="141"/>
      <c r="GY1193" s="141"/>
      <c r="GZ1193" s="141"/>
      <c r="HA1193" s="141"/>
      <c r="HB1193" s="142"/>
      <c r="HC1193" s="142"/>
      <c r="HD1193" s="142"/>
      <c r="HE1193" s="142"/>
      <c r="HF1193" s="142"/>
      <c r="HG1193" s="142"/>
      <c r="HH1193" s="142"/>
      <c r="HI1193" s="142"/>
      <c r="HJ1193" s="142"/>
      <c r="HK1193" s="142"/>
      <c r="HL1193" s="142"/>
      <c r="HM1193" s="143"/>
      <c r="HN1193" s="143"/>
      <c r="HO1193" s="143"/>
      <c r="HP1193" s="143"/>
      <c r="HQ1193" s="143"/>
      <c r="HR1193" s="143"/>
      <c r="HS1193" s="141"/>
      <c r="HT1193" s="141"/>
      <c r="HU1193" s="141"/>
      <c r="HV1193" s="141"/>
      <c r="HW1193" s="141"/>
      <c r="HX1193" s="141"/>
      <c r="HY1193" s="141"/>
      <c r="HZ1193" s="141"/>
      <c r="IA1193" s="141"/>
      <c r="IB1193" s="144"/>
      <c r="IC1193" s="144"/>
      <c r="ID1193" s="144"/>
      <c r="IE1193" s="144"/>
      <c r="IF1193" s="144"/>
      <c r="IG1193" s="144"/>
      <c r="IH1193" s="144"/>
      <c r="II1193" s="144"/>
      <c r="IJ1193" s="144"/>
      <c r="IK1193" s="144"/>
      <c r="IL1193" s="144"/>
      <c r="IM1193" s="144"/>
      <c r="IN1193" s="144"/>
      <c r="IO1193" s="144"/>
      <c r="IP1193" s="138"/>
      <c r="IQ1193" s="138"/>
      <c r="IR1193" s="138"/>
      <c r="IS1193" s="138"/>
      <c r="IT1193" s="138"/>
      <c r="IU1193" s="138"/>
      <c r="IV1193" s="138"/>
      <c r="IW1193" s="138"/>
      <c r="IX1193" s="138"/>
      <c r="IY1193" s="138"/>
      <c r="IZ1193" s="138"/>
      <c r="JA1193" s="138"/>
      <c r="JB1193" s="138"/>
      <c r="JC1193" s="138"/>
      <c r="JD1193" s="138"/>
      <c r="JE1193" s="138"/>
      <c r="JF1193" s="138"/>
      <c r="JG1193" s="138"/>
      <c r="JH1193" s="138"/>
      <c r="JI1193" s="138"/>
      <c r="JJ1193" s="138"/>
      <c r="JK1193" s="138"/>
      <c r="JL1193" s="138"/>
      <c r="JM1193" s="138"/>
      <c r="JN1193" s="139"/>
      <c r="JO1193" s="139"/>
      <c r="JP1193" s="139"/>
      <c r="JQ1193" s="139"/>
      <c r="JR1193" s="139"/>
      <c r="JS1193" s="139"/>
      <c r="JT1193" s="139"/>
      <c r="JU1193" s="139"/>
      <c r="JV1193" s="139"/>
      <c r="JW1193" s="139"/>
      <c r="JX1193" s="139"/>
      <c r="JY1193" s="139"/>
      <c r="JZ1193" s="139"/>
      <c r="KA1193" s="139"/>
      <c r="KB1193" s="139"/>
      <c r="KC1193" s="139"/>
      <c r="KD1193" s="139"/>
      <c r="KE1193" s="139"/>
      <c r="KF1193" s="139"/>
      <c r="KG1193" s="139"/>
      <c r="KH1193" s="139"/>
      <c r="KI1193" s="139"/>
      <c r="KJ1193" s="139"/>
      <c r="KK1193" s="139"/>
      <c r="KL1193" s="139"/>
      <c r="KM1193" s="139"/>
      <c r="KN1193" s="139"/>
      <c r="KO1193" s="139"/>
      <c r="KP1193" s="139"/>
      <c r="KQ1193" s="22"/>
      <c r="KR1193" s="23"/>
      <c r="KS1193" s="19"/>
      <c r="KT1193" s="19"/>
      <c r="KU1193" s="19"/>
      <c r="KV1193" s="19"/>
      <c r="KW1193" s="19"/>
      <c r="KX1193" s="19"/>
      <c r="KY1193" s="19"/>
      <c r="KZ1193" s="19"/>
      <c r="LA1193" s="19"/>
      <c r="LB1193" s="19"/>
      <c r="LC1193" s="19"/>
      <c r="LD1193" s="19"/>
      <c r="LE1193" s="19"/>
      <c r="LF1193" s="19"/>
      <c r="LG1193" s="19"/>
      <c r="LH1193" s="19"/>
      <c r="LI1193" s="19"/>
      <c r="LJ1193" s="19"/>
      <c r="LK1193" s="19"/>
      <c r="LL1193" s="19"/>
      <c r="LM1193" s="19"/>
      <c r="LN1193" s="19"/>
      <c r="LO1193" s="19"/>
      <c r="LP1193" s="19"/>
      <c r="LQ1193" s="19"/>
      <c r="LR1193" s="19"/>
      <c r="LS1193" s="19"/>
      <c r="LT1193" s="19"/>
      <c r="LU1193" s="19"/>
      <c r="LV1193" s="19"/>
      <c r="LW1193" s="19"/>
      <c r="LX1193" s="19"/>
      <c r="LY1193" s="19"/>
      <c r="LZ1193" s="19"/>
      <c r="MA1193" s="19"/>
      <c r="MB1193" s="19"/>
      <c r="MC1193" s="19"/>
      <c r="MD1193" s="19"/>
      <c r="ME1193" s="19"/>
      <c r="MF1193" s="19"/>
      <c r="MG1193" s="19"/>
      <c r="MH1193" s="19"/>
      <c r="MI1193" s="19"/>
      <c r="MJ1193" s="19"/>
      <c r="MK1193" s="19"/>
      <c r="ML1193" s="19"/>
      <c r="MM1193" s="19"/>
      <c r="MN1193" s="19"/>
      <c r="MO1193" s="19"/>
      <c r="MP1193" s="19"/>
      <c r="MQ1193" s="19"/>
      <c r="MR1193" s="19"/>
      <c r="MS1193" s="19"/>
      <c r="MT1193" s="19"/>
      <c r="MU1193" s="19"/>
      <c r="MV1193" s="19"/>
      <c r="MW1193" s="19"/>
      <c r="MX1193" s="19"/>
      <c r="MY1193" s="19"/>
      <c r="MZ1193" s="19"/>
      <c r="NA1193" s="19"/>
      <c r="NB1193" s="19"/>
      <c r="NC1193" s="19"/>
      <c r="ND1193" s="19"/>
      <c r="NE1193" s="19"/>
      <c r="NF1193" s="19"/>
      <c r="NG1193" s="19"/>
      <c r="NH1193" s="19"/>
      <c r="NI1193" s="19"/>
      <c r="NJ1193" s="19"/>
      <c r="NK1193" s="19"/>
      <c r="NL1193" s="19"/>
      <c r="NM1193" s="19"/>
      <c r="NN1193" s="19"/>
      <c r="NO1193" s="19"/>
      <c r="NP1193" s="19"/>
      <c r="NQ1193" s="19"/>
      <c r="NR1193" s="19"/>
      <c r="NS1193" s="19"/>
      <c r="NT1193" s="19"/>
      <c r="NU1193" s="19"/>
      <c r="NV1193" s="19"/>
      <c r="NW1193" s="19"/>
      <c r="NX1193" s="19"/>
      <c r="NY1193" s="19"/>
      <c r="NZ1193" s="19"/>
      <c r="OA1193" s="19"/>
      <c r="OB1193" s="19"/>
      <c r="OC1193" s="19"/>
      <c r="OD1193" s="19"/>
      <c r="OE1193" s="19"/>
      <c r="OF1193" s="19"/>
      <c r="OG1193" s="19"/>
      <c r="OH1193" s="19"/>
      <c r="OI1193" s="19"/>
      <c r="OJ1193" s="19"/>
      <c r="OK1193" s="19"/>
      <c r="OL1193" s="19"/>
      <c r="OM1193" s="19"/>
      <c r="ON1193" s="19"/>
      <c r="OO1193" s="19"/>
      <c r="OP1193" s="19"/>
      <c r="OQ1193" s="19"/>
      <c r="OR1193" s="19"/>
      <c r="OS1193" s="19"/>
      <c r="OT1193" s="19"/>
      <c r="OU1193" s="19"/>
      <c r="OV1193" s="19"/>
      <c r="OW1193" s="19"/>
      <c r="OX1193" s="19"/>
      <c r="OY1193" s="19"/>
      <c r="OZ1193" s="19"/>
      <c r="PA1193" s="19"/>
      <c r="PB1193" s="19"/>
      <c r="PC1193" s="19"/>
      <c r="PD1193" s="19"/>
      <c r="PE1193" s="19"/>
      <c r="PF1193" s="19"/>
      <c r="PG1193" s="19"/>
      <c r="PH1193" s="19"/>
      <c r="PI1193" s="19"/>
      <c r="PJ1193" s="19"/>
      <c r="PK1193" s="19"/>
      <c r="PL1193" s="19"/>
      <c r="PM1193" s="19"/>
      <c r="PN1193" s="19"/>
      <c r="PO1193" s="19"/>
      <c r="PP1193" s="19"/>
      <c r="PQ1193" s="19"/>
      <c r="PR1193" s="19"/>
      <c r="PS1193" s="19"/>
      <c r="PT1193" s="19"/>
      <c r="PU1193" s="19"/>
      <c r="PV1193" s="19"/>
      <c r="PW1193" s="19"/>
      <c r="PX1193" s="19"/>
      <c r="PY1193" s="19"/>
      <c r="PZ1193" s="19"/>
      <c r="QA1193" s="19"/>
      <c r="QB1193" s="19"/>
      <c r="QC1193" s="19"/>
      <c r="QD1193" s="19"/>
      <c r="QE1193" s="19"/>
      <c r="QF1193" s="19"/>
      <c r="QG1193" s="19"/>
      <c r="QH1193" s="19"/>
      <c r="QI1193" s="19"/>
      <c r="QJ1193" s="19"/>
      <c r="QK1193" s="19"/>
      <c r="QL1193" s="19"/>
      <c r="QM1193" s="19"/>
      <c r="QN1193" s="19"/>
      <c r="QO1193" s="19"/>
      <c r="QP1193" s="19"/>
      <c r="QQ1193" s="19"/>
      <c r="QR1193" s="19"/>
      <c r="QS1193" s="19"/>
      <c r="QT1193" s="19"/>
      <c r="QU1193" s="19"/>
      <c r="QV1193" s="19"/>
      <c r="QW1193" s="19"/>
      <c r="QX1193" s="19"/>
      <c r="QY1193" s="19"/>
      <c r="QZ1193" s="19"/>
      <c r="RA1193" s="19"/>
      <c r="RB1193" s="19"/>
      <c r="RC1193" s="19"/>
      <c r="RD1193" s="19"/>
      <c r="RE1193" s="19"/>
      <c r="RF1193" s="19"/>
      <c r="RG1193" s="19"/>
      <c r="RH1193" s="19"/>
      <c r="RI1193" s="19"/>
      <c r="RJ1193" s="19"/>
      <c r="RK1193" s="19"/>
      <c r="RL1193" s="19"/>
      <c r="RM1193" s="19"/>
      <c r="RN1193" s="19"/>
      <c r="RO1193" s="19"/>
      <c r="RP1193" s="19"/>
      <c r="RQ1193" s="19"/>
      <c r="RR1193" s="19"/>
      <c r="RS1193" s="19"/>
      <c r="RT1193" s="19"/>
      <c r="RU1193" s="19"/>
      <c r="RV1193" s="19"/>
      <c r="RW1193" s="19"/>
      <c r="RX1193" s="19"/>
      <c r="RY1193" s="19"/>
      <c r="RZ1193" s="19"/>
      <c r="SA1193" s="19"/>
      <c r="SB1193" s="19"/>
      <c r="SC1193" s="19"/>
      <c r="SD1193" s="19"/>
      <c r="SE1193" s="19"/>
      <c r="SF1193" s="19"/>
      <c r="SG1193" s="19"/>
      <c r="SH1193" s="19"/>
      <c r="SI1193" s="19"/>
      <c r="SJ1193" s="19"/>
      <c r="SK1193" s="19"/>
      <c r="SL1193" s="19"/>
      <c r="SM1193" s="19"/>
      <c r="SN1193" s="19"/>
      <c r="SO1193" s="19"/>
      <c r="SP1193" s="19"/>
      <c r="SQ1193" s="19"/>
      <c r="SR1193" s="19"/>
      <c r="SS1193" s="19"/>
      <c r="ST1193" s="19"/>
      <c r="SU1193" s="19"/>
      <c r="SV1193" s="19"/>
      <c r="SW1193" s="19"/>
      <c r="SX1193" s="19"/>
      <c r="SY1193" s="19"/>
      <c r="SZ1193" s="19"/>
      <c r="TA1193" s="19"/>
      <c r="TB1193" s="19"/>
      <c r="TC1193" s="19"/>
      <c r="TD1193" s="19"/>
      <c r="TE1193" s="19"/>
      <c r="TF1193" s="19"/>
      <c r="TG1193" s="19"/>
      <c r="TH1193" s="19"/>
      <c r="TI1193" s="19"/>
      <c r="TJ1193" s="19"/>
      <c r="TK1193" s="19"/>
      <c r="TL1193" s="19"/>
      <c r="TM1193" s="19"/>
      <c r="TN1193" s="19"/>
      <c r="TO1193" s="19"/>
      <c r="TP1193" s="19"/>
      <c r="TQ1193" s="19"/>
      <c r="TR1193" s="19"/>
      <c r="TS1193" s="19"/>
      <c r="TT1193" s="19"/>
      <c r="TU1193" s="19"/>
      <c r="TV1193" s="19"/>
      <c r="TW1193" s="19"/>
      <c r="TX1193" s="19"/>
      <c r="TY1193" s="19"/>
      <c r="TZ1193" s="19"/>
      <c r="UA1193" s="19"/>
      <c r="UB1193" s="19"/>
      <c r="UC1193" s="19"/>
      <c r="UD1193" s="19"/>
      <c r="UE1193" s="19"/>
      <c r="UF1193" s="19"/>
      <c r="UG1193" s="19"/>
      <c r="UH1193" s="19"/>
      <c r="UI1193" s="19"/>
      <c r="UJ1193" s="19"/>
      <c r="UK1193" s="19"/>
      <c r="UL1193" s="19"/>
      <c r="UM1193" s="19"/>
      <c r="UN1193" s="19"/>
      <c r="UO1193" s="19"/>
      <c r="UP1193" s="19"/>
      <c r="UQ1193" s="19"/>
      <c r="UR1193" s="19"/>
      <c r="US1193" s="19"/>
      <c r="UT1193" s="19"/>
      <c r="UU1193" s="19"/>
      <c r="UV1193" s="19"/>
      <c r="UW1193" s="19"/>
      <c r="UX1193" s="19"/>
      <c r="UY1193" s="19"/>
      <c r="UZ1193" s="19"/>
      <c r="VA1193" s="19"/>
      <c r="VB1193" s="19"/>
      <c r="VC1193" s="19"/>
      <c r="VD1193" s="19"/>
      <c r="VE1193" s="19"/>
      <c r="VF1193" s="19"/>
      <c r="VG1193" s="19"/>
      <c r="VH1193" s="19"/>
      <c r="VI1193" s="19"/>
      <c r="VJ1193" s="19"/>
      <c r="VK1193" s="19"/>
      <c r="VL1193" s="19"/>
      <c r="VM1193" s="19"/>
      <c r="VN1193" s="19"/>
      <c r="VO1193" s="19"/>
      <c r="VP1193" s="19"/>
      <c r="VQ1193" s="19"/>
      <c r="VR1193" s="19"/>
      <c r="VS1193" s="19"/>
      <c r="VT1193" s="19"/>
      <c r="VU1193" s="19"/>
      <c r="VV1193" s="19"/>
      <c r="VW1193" s="19"/>
      <c r="VX1193" s="19"/>
      <c r="VY1193" s="19"/>
      <c r="VZ1193" s="19"/>
      <c r="WA1193" s="19"/>
      <c r="WB1193" s="19"/>
      <c r="WC1193" s="19"/>
      <c r="WD1193" s="19"/>
      <c r="WE1193" s="19"/>
      <c r="WF1193" s="19"/>
      <c r="WG1193" s="19"/>
      <c r="WH1193" s="19"/>
      <c r="WI1193" s="19"/>
      <c r="WJ1193" s="19"/>
      <c r="WK1193" s="19"/>
      <c r="WL1193" s="19"/>
      <c r="WM1193" s="19"/>
      <c r="WN1193" s="19"/>
      <c r="WO1193" s="19"/>
      <c r="WP1193" s="19"/>
      <c r="WQ1193" s="19"/>
      <c r="WR1193" s="19"/>
      <c r="WS1193" s="19"/>
      <c r="WT1193" s="19"/>
      <c r="WU1193" s="19"/>
      <c r="WV1193" s="19"/>
    </row>
    <row r="1194" spans="1:620" s="20" customFormat="1" ht="50.25" customHeight="1" x14ac:dyDescent="0.2">
      <c r="A1194" s="43" t="s">
        <v>1535</v>
      </c>
      <c r="B1194" s="44"/>
      <c r="C1194" s="44"/>
      <c r="D1194" s="44"/>
      <c r="E1194" s="45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60" t="s">
        <v>376</v>
      </c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 t="s">
        <v>77</v>
      </c>
      <c r="AK1194" s="60"/>
      <c r="AL1194" s="60"/>
      <c r="AM1194" s="60"/>
      <c r="AN1194" s="60"/>
      <c r="AO1194" s="60"/>
      <c r="AP1194" s="60"/>
      <c r="AQ1194" s="60"/>
      <c r="AR1194" s="60"/>
      <c r="AS1194" s="60"/>
      <c r="AT1194" s="60"/>
      <c r="AU1194" s="60"/>
      <c r="AV1194" s="60"/>
      <c r="AW1194" s="60"/>
      <c r="AX1194" s="60"/>
      <c r="AY1194" s="84" t="s">
        <v>78</v>
      </c>
      <c r="AZ1194" s="84"/>
      <c r="BA1194" s="84"/>
      <c r="BB1194" s="84"/>
      <c r="BC1194" s="84"/>
      <c r="BD1194" s="84"/>
      <c r="BE1194" s="62" t="s">
        <v>79</v>
      </c>
      <c r="BF1194" s="62"/>
      <c r="BG1194" s="62"/>
      <c r="BH1194" s="62"/>
      <c r="BI1194" s="62"/>
      <c r="BJ1194" s="62"/>
      <c r="BK1194" s="62"/>
      <c r="BL1194" s="62"/>
      <c r="BM1194" s="62"/>
      <c r="BN1194" s="62">
        <v>1</v>
      </c>
      <c r="BO1194" s="62"/>
      <c r="BP1194" s="62"/>
      <c r="BQ1194" s="62"/>
      <c r="BR1194" s="62"/>
      <c r="BS1194" s="62"/>
      <c r="BT1194" s="62"/>
      <c r="BU1194" s="62"/>
      <c r="BV1194" s="62"/>
      <c r="BW1194" s="62"/>
      <c r="BX1194" s="62"/>
      <c r="BY1194" s="80">
        <v>71701000</v>
      </c>
      <c r="BZ1194" s="80"/>
      <c r="CA1194" s="80"/>
      <c r="CB1194" s="80"/>
      <c r="CC1194" s="80"/>
      <c r="CD1194" s="80"/>
      <c r="CE1194" s="62" t="s">
        <v>80</v>
      </c>
      <c r="CF1194" s="62"/>
      <c r="CG1194" s="62"/>
      <c r="CH1194" s="62"/>
      <c r="CI1194" s="62"/>
      <c r="CJ1194" s="62"/>
      <c r="CK1194" s="62"/>
      <c r="CL1194" s="62"/>
      <c r="CM1194" s="62"/>
      <c r="CN1194" s="61">
        <f>1920000*1.05</f>
        <v>2016000</v>
      </c>
      <c r="CO1194" s="61"/>
      <c r="CP1194" s="61"/>
      <c r="CQ1194" s="61"/>
      <c r="CR1194" s="61"/>
      <c r="CS1194" s="61"/>
      <c r="CT1194" s="61"/>
      <c r="CU1194" s="61"/>
      <c r="CV1194" s="61"/>
      <c r="CW1194" s="61"/>
      <c r="CX1194" s="61"/>
      <c r="CY1194" s="61"/>
      <c r="CZ1194" s="61"/>
      <c r="DA1194" s="61"/>
      <c r="DB1194" s="59" t="s">
        <v>641</v>
      </c>
      <c r="DC1194" s="59"/>
      <c r="DD1194" s="59"/>
      <c r="DE1194" s="59"/>
      <c r="DF1194" s="59"/>
      <c r="DG1194" s="59"/>
      <c r="DH1194" s="59"/>
      <c r="DI1194" s="59"/>
      <c r="DJ1194" s="59"/>
      <c r="DK1194" s="59"/>
      <c r="DL1194" s="59"/>
      <c r="DM1194" s="59"/>
      <c r="DN1194" s="59"/>
      <c r="DO1194" s="59" t="s">
        <v>651</v>
      </c>
      <c r="DP1194" s="59"/>
      <c r="DQ1194" s="59"/>
      <c r="DR1194" s="59"/>
      <c r="DS1194" s="59"/>
      <c r="DT1194" s="59"/>
      <c r="DU1194" s="59"/>
      <c r="DV1194" s="59"/>
      <c r="DW1194" s="59"/>
      <c r="DX1194" s="59"/>
      <c r="DY1194" s="59"/>
      <c r="DZ1194" s="62" t="s">
        <v>86</v>
      </c>
      <c r="EA1194" s="62"/>
      <c r="EB1194" s="62"/>
      <c r="EC1194" s="62"/>
      <c r="ED1194" s="62"/>
      <c r="EE1194" s="62"/>
      <c r="EF1194" s="62"/>
      <c r="EG1194" s="62"/>
      <c r="EH1194" s="62"/>
      <c r="EI1194" s="62"/>
      <c r="EJ1194" s="62"/>
      <c r="EK1194" s="62"/>
      <c r="EL1194" s="62" t="s">
        <v>84</v>
      </c>
      <c r="EM1194" s="62"/>
      <c r="EN1194" s="62"/>
      <c r="EO1194" s="62"/>
      <c r="EP1194" s="62"/>
      <c r="EQ1194" s="62"/>
      <c r="ER1194" s="62"/>
      <c r="ES1194" s="62"/>
      <c r="ET1194" s="62"/>
      <c r="EU1194" s="62"/>
      <c r="EV1194" s="62"/>
      <c r="EW1194" s="62"/>
      <c r="EX1194" s="62"/>
      <c r="EY1194" s="143"/>
      <c r="EZ1194" s="143"/>
      <c r="FA1194" s="143"/>
      <c r="FB1194" s="143"/>
      <c r="FC1194" s="143"/>
      <c r="FD1194" s="143"/>
      <c r="FE1194" s="143"/>
      <c r="FF1194" s="143"/>
      <c r="FG1194" s="143"/>
      <c r="FH1194" s="143"/>
      <c r="FI1194" s="143"/>
      <c r="FJ1194" s="143"/>
      <c r="FK1194" s="143"/>
      <c r="FL1194" s="141"/>
      <c r="FM1194" s="141"/>
      <c r="FN1194" s="141"/>
      <c r="FO1194" s="141"/>
      <c r="FP1194" s="141"/>
      <c r="FQ1194" s="141"/>
      <c r="FR1194" s="141"/>
      <c r="FS1194" s="141"/>
      <c r="FT1194" s="141"/>
      <c r="FU1194" s="141"/>
      <c r="FV1194" s="141"/>
      <c r="FW1194" s="141"/>
      <c r="FX1194" s="141"/>
      <c r="FY1194" s="141"/>
      <c r="FZ1194" s="141"/>
      <c r="GA1194" s="141"/>
      <c r="GB1194" s="141"/>
      <c r="GC1194" s="141"/>
      <c r="GD1194" s="141"/>
      <c r="GE1194" s="141"/>
      <c r="GF1194" s="141"/>
      <c r="GG1194" s="141"/>
      <c r="GH1194" s="141"/>
      <c r="GI1194" s="141"/>
      <c r="GJ1194" s="141"/>
      <c r="GK1194" s="141"/>
      <c r="GL1194" s="141"/>
      <c r="GM1194" s="140"/>
      <c r="GN1194" s="140"/>
      <c r="GO1194" s="140"/>
      <c r="GP1194" s="140"/>
      <c r="GQ1194" s="140"/>
      <c r="GR1194" s="140"/>
      <c r="GS1194" s="141"/>
      <c r="GT1194" s="141"/>
      <c r="GU1194" s="141"/>
      <c r="GV1194" s="141"/>
      <c r="GW1194" s="141"/>
      <c r="GX1194" s="141"/>
      <c r="GY1194" s="141"/>
      <c r="GZ1194" s="141"/>
      <c r="HA1194" s="141"/>
      <c r="HB1194" s="142"/>
      <c r="HC1194" s="142"/>
      <c r="HD1194" s="142"/>
      <c r="HE1194" s="142"/>
      <c r="HF1194" s="142"/>
      <c r="HG1194" s="142"/>
      <c r="HH1194" s="142"/>
      <c r="HI1194" s="142"/>
      <c r="HJ1194" s="142"/>
      <c r="HK1194" s="142"/>
      <c r="HL1194" s="142"/>
      <c r="HM1194" s="143"/>
      <c r="HN1194" s="143"/>
      <c r="HO1194" s="143"/>
      <c r="HP1194" s="143"/>
      <c r="HQ1194" s="143"/>
      <c r="HR1194" s="143"/>
      <c r="HS1194" s="141"/>
      <c r="HT1194" s="141"/>
      <c r="HU1194" s="141"/>
      <c r="HV1194" s="141"/>
      <c r="HW1194" s="141"/>
      <c r="HX1194" s="141"/>
      <c r="HY1194" s="141"/>
      <c r="HZ1194" s="141"/>
      <c r="IA1194" s="141"/>
      <c r="IB1194" s="144"/>
      <c r="IC1194" s="144"/>
      <c r="ID1194" s="144"/>
      <c r="IE1194" s="144"/>
      <c r="IF1194" s="144"/>
      <c r="IG1194" s="144"/>
      <c r="IH1194" s="144"/>
      <c r="II1194" s="144"/>
      <c r="IJ1194" s="144"/>
      <c r="IK1194" s="144"/>
      <c r="IL1194" s="144"/>
      <c r="IM1194" s="144"/>
      <c r="IN1194" s="144"/>
      <c r="IO1194" s="144"/>
      <c r="IP1194" s="138"/>
      <c r="IQ1194" s="138"/>
      <c r="IR1194" s="138"/>
      <c r="IS1194" s="138"/>
      <c r="IT1194" s="138"/>
      <c r="IU1194" s="138"/>
      <c r="IV1194" s="138"/>
      <c r="IW1194" s="138"/>
      <c r="IX1194" s="138"/>
      <c r="IY1194" s="138"/>
      <c r="IZ1194" s="138"/>
      <c r="JA1194" s="138"/>
      <c r="JB1194" s="138"/>
      <c r="JC1194" s="138"/>
      <c r="JD1194" s="138"/>
      <c r="JE1194" s="138"/>
      <c r="JF1194" s="138"/>
      <c r="JG1194" s="138"/>
      <c r="JH1194" s="138"/>
      <c r="JI1194" s="138"/>
      <c r="JJ1194" s="138"/>
      <c r="JK1194" s="138"/>
      <c r="JL1194" s="138"/>
      <c r="JM1194" s="138"/>
      <c r="JN1194" s="139"/>
      <c r="JO1194" s="139"/>
      <c r="JP1194" s="139"/>
      <c r="JQ1194" s="139"/>
      <c r="JR1194" s="139"/>
      <c r="JS1194" s="139"/>
      <c r="JT1194" s="139"/>
      <c r="JU1194" s="139"/>
      <c r="JV1194" s="139"/>
      <c r="JW1194" s="139"/>
      <c r="JX1194" s="139"/>
      <c r="JY1194" s="139"/>
      <c r="JZ1194" s="139"/>
      <c r="KA1194" s="139"/>
      <c r="KB1194" s="139"/>
      <c r="KC1194" s="139"/>
      <c r="KD1194" s="139"/>
      <c r="KE1194" s="139"/>
      <c r="KF1194" s="139"/>
      <c r="KG1194" s="139"/>
      <c r="KH1194" s="139"/>
      <c r="KI1194" s="139"/>
      <c r="KJ1194" s="139"/>
      <c r="KK1194" s="139"/>
      <c r="KL1194" s="139"/>
      <c r="KM1194" s="139"/>
      <c r="KN1194" s="139"/>
      <c r="KO1194" s="139"/>
      <c r="KP1194" s="139"/>
      <c r="KQ1194" s="22"/>
      <c r="KR1194" s="23"/>
      <c r="KS1194" s="19"/>
      <c r="KT1194" s="19"/>
      <c r="KU1194" s="19"/>
      <c r="KV1194" s="19"/>
      <c r="KW1194" s="19"/>
      <c r="KX1194" s="19"/>
      <c r="KY1194" s="19"/>
      <c r="KZ1194" s="19"/>
      <c r="LA1194" s="19"/>
      <c r="LB1194" s="19"/>
      <c r="LC1194" s="19"/>
      <c r="LD1194" s="19"/>
      <c r="LE1194" s="19"/>
      <c r="LF1194" s="19"/>
      <c r="LG1194" s="19"/>
      <c r="LH1194" s="19"/>
      <c r="LI1194" s="19"/>
      <c r="LJ1194" s="19"/>
      <c r="LK1194" s="19"/>
      <c r="LL1194" s="19"/>
      <c r="LM1194" s="19"/>
      <c r="LN1194" s="19"/>
      <c r="LO1194" s="19"/>
      <c r="LP1194" s="19"/>
      <c r="LQ1194" s="19"/>
      <c r="LR1194" s="19"/>
      <c r="LS1194" s="19"/>
      <c r="LT1194" s="19"/>
      <c r="LU1194" s="19"/>
      <c r="LV1194" s="19"/>
      <c r="LW1194" s="19"/>
      <c r="LX1194" s="19"/>
      <c r="LY1194" s="19"/>
      <c r="LZ1194" s="19"/>
      <c r="MA1194" s="19"/>
      <c r="MB1194" s="19"/>
      <c r="MC1194" s="19"/>
      <c r="MD1194" s="19"/>
      <c r="ME1194" s="19"/>
      <c r="MF1194" s="19"/>
      <c r="MG1194" s="19"/>
      <c r="MH1194" s="19"/>
      <c r="MI1194" s="19"/>
      <c r="MJ1194" s="19"/>
      <c r="MK1194" s="19"/>
      <c r="ML1194" s="19"/>
      <c r="MM1194" s="19"/>
      <c r="MN1194" s="19"/>
      <c r="MO1194" s="19"/>
      <c r="MP1194" s="19"/>
      <c r="MQ1194" s="19"/>
      <c r="MR1194" s="19"/>
      <c r="MS1194" s="19"/>
      <c r="MT1194" s="19"/>
      <c r="MU1194" s="19"/>
      <c r="MV1194" s="19"/>
      <c r="MW1194" s="19"/>
      <c r="MX1194" s="19"/>
      <c r="MY1194" s="19"/>
      <c r="MZ1194" s="19"/>
      <c r="NA1194" s="19"/>
      <c r="NB1194" s="19"/>
      <c r="NC1194" s="19"/>
      <c r="ND1194" s="19"/>
      <c r="NE1194" s="19"/>
      <c r="NF1194" s="19"/>
      <c r="NG1194" s="19"/>
      <c r="NH1194" s="19"/>
      <c r="NI1194" s="19"/>
      <c r="NJ1194" s="19"/>
      <c r="NK1194" s="19"/>
      <c r="NL1194" s="19"/>
      <c r="NM1194" s="19"/>
      <c r="NN1194" s="19"/>
      <c r="NO1194" s="19"/>
      <c r="NP1194" s="19"/>
      <c r="NQ1194" s="19"/>
      <c r="NR1194" s="19"/>
      <c r="NS1194" s="19"/>
      <c r="NT1194" s="19"/>
      <c r="NU1194" s="19"/>
      <c r="NV1194" s="19"/>
      <c r="NW1194" s="19"/>
      <c r="NX1194" s="19"/>
      <c r="NY1194" s="19"/>
      <c r="NZ1194" s="19"/>
      <c r="OA1194" s="19"/>
      <c r="OB1194" s="19"/>
      <c r="OC1194" s="19"/>
      <c r="OD1194" s="19"/>
      <c r="OE1194" s="19"/>
      <c r="OF1194" s="19"/>
      <c r="OG1194" s="19"/>
      <c r="OH1194" s="19"/>
      <c r="OI1194" s="19"/>
      <c r="OJ1194" s="19"/>
      <c r="OK1194" s="19"/>
      <c r="OL1194" s="19"/>
      <c r="OM1194" s="19"/>
      <c r="ON1194" s="19"/>
      <c r="OO1194" s="19"/>
      <c r="OP1194" s="19"/>
      <c r="OQ1194" s="19"/>
      <c r="OR1194" s="19"/>
      <c r="OS1194" s="19"/>
      <c r="OT1194" s="19"/>
      <c r="OU1194" s="19"/>
      <c r="OV1194" s="19"/>
      <c r="OW1194" s="19"/>
      <c r="OX1194" s="19"/>
      <c r="OY1194" s="19"/>
      <c r="OZ1194" s="19"/>
      <c r="PA1194" s="19"/>
      <c r="PB1194" s="19"/>
      <c r="PC1194" s="19"/>
      <c r="PD1194" s="19"/>
      <c r="PE1194" s="19"/>
      <c r="PF1194" s="19"/>
      <c r="PG1194" s="19"/>
      <c r="PH1194" s="19"/>
      <c r="PI1194" s="19"/>
      <c r="PJ1194" s="19"/>
      <c r="PK1194" s="19"/>
      <c r="PL1194" s="19"/>
      <c r="PM1194" s="19"/>
      <c r="PN1194" s="19"/>
      <c r="PO1194" s="19"/>
      <c r="PP1194" s="19"/>
      <c r="PQ1194" s="19"/>
      <c r="PR1194" s="19"/>
      <c r="PS1194" s="19"/>
      <c r="PT1194" s="19"/>
      <c r="PU1194" s="19"/>
      <c r="PV1194" s="19"/>
      <c r="PW1194" s="19"/>
      <c r="PX1194" s="19"/>
      <c r="PY1194" s="19"/>
      <c r="PZ1194" s="19"/>
      <c r="QA1194" s="19"/>
      <c r="QB1194" s="19"/>
      <c r="QC1194" s="19"/>
      <c r="QD1194" s="19"/>
      <c r="QE1194" s="19"/>
      <c r="QF1194" s="19"/>
      <c r="QG1194" s="19"/>
      <c r="QH1194" s="19"/>
      <c r="QI1194" s="19"/>
      <c r="QJ1194" s="19"/>
      <c r="QK1194" s="19"/>
      <c r="QL1194" s="19"/>
      <c r="QM1194" s="19"/>
      <c r="QN1194" s="19"/>
      <c r="QO1194" s="19"/>
      <c r="QP1194" s="19"/>
      <c r="QQ1194" s="19"/>
      <c r="QR1194" s="19"/>
      <c r="QS1194" s="19"/>
      <c r="QT1194" s="19"/>
      <c r="QU1194" s="19"/>
      <c r="QV1194" s="19"/>
      <c r="QW1194" s="19"/>
      <c r="QX1194" s="19"/>
      <c r="QY1194" s="19"/>
      <c r="QZ1194" s="19"/>
      <c r="RA1194" s="19"/>
      <c r="RB1194" s="19"/>
      <c r="RC1194" s="19"/>
      <c r="RD1194" s="19"/>
      <c r="RE1194" s="19"/>
      <c r="RF1194" s="19"/>
      <c r="RG1194" s="19"/>
      <c r="RH1194" s="19"/>
      <c r="RI1194" s="19"/>
      <c r="RJ1194" s="19"/>
      <c r="RK1194" s="19"/>
      <c r="RL1194" s="19"/>
      <c r="RM1194" s="19"/>
      <c r="RN1194" s="19"/>
      <c r="RO1194" s="19"/>
      <c r="RP1194" s="19"/>
      <c r="RQ1194" s="19"/>
      <c r="RR1194" s="19"/>
      <c r="RS1194" s="19"/>
      <c r="RT1194" s="19"/>
      <c r="RU1194" s="19"/>
      <c r="RV1194" s="19"/>
      <c r="RW1194" s="19"/>
      <c r="RX1194" s="19"/>
      <c r="RY1194" s="19"/>
      <c r="RZ1194" s="19"/>
      <c r="SA1194" s="19"/>
      <c r="SB1194" s="19"/>
      <c r="SC1194" s="19"/>
      <c r="SD1194" s="19"/>
      <c r="SE1194" s="19"/>
      <c r="SF1194" s="19"/>
      <c r="SG1194" s="19"/>
      <c r="SH1194" s="19"/>
      <c r="SI1194" s="19"/>
      <c r="SJ1194" s="19"/>
      <c r="SK1194" s="19"/>
      <c r="SL1194" s="19"/>
      <c r="SM1194" s="19"/>
      <c r="SN1194" s="19"/>
      <c r="SO1194" s="19"/>
      <c r="SP1194" s="19"/>
      <c r="SQ1194" s="19"/>
      <c r="SR1194" s="19"/>
      <c r="SS1194" s="19"/>
      <c r="ST1194" s="19"/>
      <c r="SU1194" s="19"/>
      <c r="SV1194" s="19"/>
      <c r="SW1194" s="19"/>
      <c r="SX1194" s="19"/>
      <c r="SY1194" s="19"/>
      <c r="SZ1194" s="19"/>
      <c r="TA1194" s="19"/>
      <c r="TB1194" s="19"/>
      <c r="TC1194" s="19"/>
      <c r="TD1194" s="19"/>
      <c r="TE1194" s="19"/>
      <c r="TF1194" s="19"/>
      <c r="TG1194" s="19"/>
      <c r="TH1194" s="19"/>
      <c r="TI1194" s="19"/>
      <c r="TJ1194" s="19"/>
      <c r="TK1194" s="19"/>
      <c r="TL1194" s="19"/>
      <c r="TM1194" s="19"/>
      <c r="TN1194" s="19"/>
      <c r="TO1194" s="19"/>
      <c r="TP1194" s="19"/>
      <c r="TQ1194" s="19"/>
      <c r="TR1194" s="19"/>
      <c r="TS1194" s="19"/>
      <c r="TT1194" s="19"/>
      <c r="TU1194" s="19"/>
      <c r="TV1194" s="19"/>
      <c r="TW1194" s="19"/>
      <c r="TX1194" s="19"/>
      <c r="TY1194" s="19"/>
      <c r="TZ1194" s="19"/>
      <c r="UA1194" s="19"/>
      <c r="UB1194" s="19"/>
      <c r="UC1194" s="19"/>
      <c r="UD1194" s="19"/>
      <c r="UE1194" s="19"/>
      <c r="UF1194" s="19"/>
      <c r="UG1194" s="19"/>
      <c r="UH1194" s="19"/>
      <c r="UI1194" s="19"/>
      <c r="UJ1194" s="19"/>
      <c r="UK1194" s="19"/>
      <c r="UL1194" s="19"/>
      <c r="UM1194" s="19"/>
      <c r="UN1194" s="19"/>
      <c r="UO1194" s="19"/>
      <c r="UP1194" s="19"/>
      <c r="UQ1194" s="19"/>
      <c r="UR1194" s="19"/>
      <c r="US1194" s="19"/>
      <c r="UT1194" s="19"/>
      <c r="UU1194" s="19"/>
      <c r="UV1194" s="19"/>
      <c r="UW1194" s="19"/>
      <c r="UX1194" s="19"/>
      <c r="UY1194" s="19"/>
      <c r="UZ1194" s="19"/>
      <c r="VA1194" s="19"/>
      <c r="VB1194" s="19"/>
      <c r="VC1194" s="19"/>
      <c r="VD1194" s="19"/>
      <c r="VE1194" s="19"/>
      <c r="VF1194" s="19"/>
      <c r="VG1194" s="19"/>
      <c r="VH1194" s="19"/>
      <c r="VI1194" s="19"/>
      <c r="VJ1194" s="19"/>
      <c r="VK1194" s="19"/>
      <c r="VL1194" s="19"/>
      <c r="VM1194" s="19"/>
      <c r="VN1194" s="19"/>
      <c r="VO1194" s="19"/>
      <c r="VP1194" s="19"/>
      <c r="VQ1194" s="19"/>
      <c r="VR1194" s="19"/>
      <c r="VS1194" s="19"/>
      <c r="VT1194" s="19"/>
      <c r="VU1194" s="19"/>
      <c r="VV1194" s="19"/>
      <c r="VW1194" s="19"/>
      <c r="VX1194" s="19"/>
      <c r="VY1194" s="19"/>
      <c r="VZ1194" s="19"/>
      <c r="WA1194" s="19"/>
      <c r="WB1194" s="19"/>
      <c r="WC1194" s="19"/>
      <c r="WD1194" s="19"/>
      <c r="WE1194" s="19"/>
      <c r="WF1194" s="19"/>
      <c r="WG1194" s="19"/>
      <c r="WH1194" s="19"/>
      <c r="WI1194" s="19"/>
      <c r="WJ1194" s="19"/>
      <c r="WK1194" s="19"/>
      <c r="WL1194" s="19"/>
      <c r="WM1194" s="19"/>
      <c r="WN1194" s="19"/>
      <c r="WO1194" s="19"/>
      <c r="WP1194" s="19"/>
      <c r="WQ1194" s="19"/>
      <c r="WR1194" s="19"/>
      <c r="WS1194" s="19"/>
      <c r="WT1194" s="19"/>
      <c r="WU1194" s="19"/>
      <c r="WV1194" s="19"/>
    </row>
    <row r="1195" spans="1:620" s="20" customFormat="1" ht="42.75" customHeight="1" x14ac:dyDescent="0.2">
      <c r="A1195" s="43" t="s">
        <v>1536</v>
      </c>
      <c r="B1195" s="44"/>
      <c r="C1195" s="44"/>
      <c r="D1195" s="44"/>
      <c r="E1195" s="45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60" t="s">
        <v>120</v>
      </c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 t="s">
        <v>77</v>
      </c>
      <c r="AK1195" s="60"/>
      <c r="AL1195" s="60"/>
      <c r="AM1195" s="60"/>
      <c r="AN1195" s="60"/>
      <c r="AO1195" s="60"/>
      <c r="AP1195" s="60"/>
      <c r="AQ1195" s="60"/>
      <c r="AR1195" s="60"/>
      <c r="AS1195" s="60"/>
      <c r="AT1195" s="60"/>
      <c r="AU1195" s="60"/>
      <c r="AV1195" s="60"/>
      <c r="AW1195" s="60"/>
      <c r="AX1195" s="60"/>
      <c r="AY1195" s="84" t="s">
        <v>94</v>
      </c>
      <c r="AZ1195" s="84"/>
      <c r="BA1195" s="84"/>
      <c r="BB1195" s="84"/>
      <c r="BC1195" s="84"/>
      <c r="BD1195" s="84"/>
      <c r="BE1195" s="62" t="s">
        <v>95</v>
      </c>
      <c r="BF1195" s="62"/>
      <c r="BG1195" s="62"/>
      <c r="BH1195" s="62"/>
      <c r="BI1195" s="62"/>
      <c r="BJ1195" s="62"/>
      <c r="BK1195" s="62"/>
      <c r="BL1195" s="62"/>
      <c r="BM1195" s="62"/>
      <c r="BN1195" s="62">
        <v>1913</v>
      </c>
      <c r="BO1195" s="62"/>
      <c r="BP1195" s="62"/>
      <c r="BQ1195" s="62"/>
      <c r="BR1195" s="62"/>
      <c r="BS1195" s="62"/>
      <c r="BT1195" s="62"/>
      <c r="BU1195" s="62"/>
      <c r="BV1195" s="62"/>
      <c r="BW1195" s="62"/>
      <c r="BX1195" s="62"/>
      <c r="BY1195" s="80">
        <v>71701000</v>
      </c>
      <c r="BZ1195" s="76"/>
      <c r="CA1195" s="76"/>
      <c r="CB1195" s="76"/>
      <c r="CC1195" s="76"/>
      <c r="CD1195" s="76"/>
      <c r="CE1195" s="62" t="s">
        <v>80</v>
      </c>
      <c r="CF1195" s="62"/>
      <c r="CG1195" s="62"/>
      <c r="CH1195" s="62"/>
      <c r="CI1195" s="62"/>
      <c r="CJ1195" s="62"/>
      <c r="CK1195" s="62"/>
      <c r="CL1195" s="62"/>
      <c r="CM1195" s="62"/>
      <c r="CN1195" s="61">
        <f>224070.276*1.05</f>
        <v>235273.78980000003</v>
      </c>
      <c r="CO1195" s="61"/>
      <c r="CP1195" s="61"/>
      <c r="CQ1195" s="61"/>
      <c r="CR1195" s="61"/>
      <c r="CS1195" s="61"/>
      <c r="CT1195" s="61"/>
      <c r="CU1195" s="61"/>
      <c r="CV1195" s="61"/>
      <c r="CW1195" s="61"/>
      <c r="CX1195" s="61"/>
      <c r="CY1195" s="61"/>
      <c r="CZ1195" s="61"/>
      <c r="DA1195" s="61"/>
      <c r="DB1195" s="59" t="s">
        <v>641</v>
      </c>
      <c r="DC1195" s="59"/>
      <c r="DD1195" s="59"/>
      <c r="DE1195" s="59"/>
      <c r="DF1195" s="59"/>
      <c r="DG1195" s="59"/>
      <c r="DH1195" s="59"/>
      <c r="DI1195" s="59"/>
      <c r="DJ1195" s="59"/>
      <c r="DK1195" s="59"/>
      <c r="DL1195" s="59"/>
      <c r="DM1195" s="59"/>
      <c r="DN1195" s="59"/>
      <c r="DO1195" s="59" t="s">
        <v>651</v>
      </c>
      <c r="DP1195" s="59"/>
      <c r="DQ1195" s="59"/>
      <c r="DR1195" s="59"/>
      <c r="DS1195" s="59"/>
      <c r="DT1195" s="59"/>
      <c r="DU1195" s="59"/>
      <c r="DV1195" s="59"/>
      <c r="DW1195" s="59"/>
      <c r="DX1195" s="59"/>
      <c r="DY1195" s="59"/>
      <c r="DZ1195" s="62" t="s">
        <v>86</v>
      </c>
      <c r="EA1195" s="62"/>
      <c r="EB1195" s="62"/>
      <c r="EC1195" s="62"/>
      <c r="ED1195" s="62"/>
      <c r="EE1195" s="62"/>
      <c r="EF1195" s="62"/>
      <c r="EG1195" s="62"/>
      <c r="EH1195" s="62"/>
      <c r="EI1195" s="62"/>
      <c r="EJ1195" s="62"/>
      <c r="EK1195" s="62"/>
      <c r="EL1195" s="62" t="s">
        <v>84</v>
      </c>
      <c r="EM1195" s="62"/>
      <c r="EN1195" s="62"/>
      <c r="EO1195" s="62"/>
      <c r="EP1195" s="62"/>
      <c r="EQ1195" s="62"/>
      <c r="ER1195" s="62"/>
      <c r="ES1195" s="62"/>
      <c r="ET1195" s="62"/>
      <c r="EU1195" s="62"/>
      <c r="EV1195" s="62"/>
      <c r="EW1195" s="62"/>
      <c r="EX1195" s="62"/>
      <c r="EY1195" s="143"/>
      <c r="EZ1195" s="143"/>
      <c r="FA1195" s="143"/>
      <c r="FB1195" s="143"/>
      <c r="FC1195" s="143"/>
      <c r="FD1195" s="143"/>
      <c r="FE1195" s="143"/>
      <c r="FF1195" s="143"/>
      <c r="FG1195" s="143"/>
      <c r="FH1195" s="143"/>
      <c r="FI1195" s="143"/>
      <c r="FJ1195" s="143"/>
      <c r="FK1195" s="143"/>
      <c r="FL1195" s="141"/>
      <c r="FM1195" s="141"/>
      <c r="FN1195" s="141"/>
      <c r="FO1195" s="141"/>
      <c r="FP1195" s="141"/>
      <c r="FQ1195" s="141"/>
      <c r="FR1195" s="141"/>
      <c r="FS1195" s="141"/>
      <c r="FT1195" s="141"/>
      <c r="FU1195" s="141"/>
      <c r="FV1195" s="141"/>
      <c r="FW1195" s="141"/>
      <c r="FX1195" s="141"/>
      <c r="FY1195" s="141"/>
      <c r="FZ1195" s="141"/>
      <c r="GA1195" s="141"/>
      <c r="GB1195" s="141"/>
      <c r="GC1195" s="141"/>
      <c r="GD1195" s="141"/>
      <c r="GE1195" s="141"/>
      <c r="GF1195" s="141"/>
      <c r="GG1195" s="141"/>
      <c r="GH1195" s="141"/>
      <c r="GI1195" s="141"/>
      <c r="GJ1195" s="141"/>
      <c r="GK1195" s="141"/>
      <c r="GL1195" s="141"/>
      <c r="GM1195" s="140"/>
      <c r="GN1195" s="140"/>
      <c r="GO1195" s="140"/>
      <c r="GP1195" s="140"/>
      <c r="GQ1195" s="140"/>
      <c r="GR1195" s="140"/>
      <c r="GS1195" s="141"/>
      <c r="GT1195" s="141"/>
      <c r="GU1195" s="141"/>
      <c r="GV1195" s="141"/>
      <c r="GW1195" s="141"/>
      <c r="GX1195" s="141"/>
      <c r="GY1195" s="141"/>
      <c r="GZ1195" s="141"/>
      <c r="HA1195" s="141"/>
      <c r="HB1195" s="142"/>
      <c r="HC1195" s="142"/>
      <c r="HD1195" s="142"/>
      <c r="HE1195" s="142"/>
      <c r="HF1195" s="142"/>
      <c r="HG1195" s="142"/>
      <c r="HH1195" s="142"/>
      <c r="HI1195" s="142"/>
      <c r="HJ1195" s="142"/>
      <c r="HK1195" s="142"/>
      <c r="HL1195" s="142"/>
      <c r="HM1195" s="143"/>
      <c r="HN1195" s="143"/>
      <c r="HO1195" s="143"/>
      <c r="HP1195" s="143"/>
      <c r="HQ1195" s="143"/>
      <c r="HR1195" s="143"/>
      <c r="HS1195" s="141"/>
      <c r="HT1195" s="141"/>
      <c r="HU1195" s="141"/>
      <c r="HV1195" s="141"/>
      <c r="HW1195" s="141"/>
      <c r="HX1195" s="141"/>
      <c r="HY1195" s="141"/>
      <c r="HZ1195" s="141"/>
      <c r="IA1195" s="141"/>
      <c r="IB1195" s="144"/>
      <c r="IC1195" s="144"/>
      <c r="ID1195" s="144"/>
      <c r="IE1195" s="144"/>
      <c r="IF1195" s="144"/>
      <c r="IG1195" s="144"/>
      <c r="IH1195" s="144"/>
      <c r="II1195" s="144"/>
      <c r="IJ1195" s="144"/>
      <c r="IK1195" s="144"/>
      <c r="IL1195" s="144"/>
      <c r="IM1195" s="144"/>
      <c r="IN1195" s="144"/>
      <c r="IO1195" s="144"/>
      <c r="IP1195" s="138"/>
      <c r="IQ1195" s="138"/>
      <c r="IR1195" s="138"/>
      <c r="IS1195" s="138"/>
      <c r="IT1195" s="138"/>
      <c r="IU1195" s="138"/>
      <c r="IV1195" s="138"/>
      <c r="IW1195" s="138"/>
      <c r="IX1195" s="138"/>
      <c r="IY1195" s="138"/>
      <c r="IZ1195" s="138"/>
      <c r="JA1195" s="138"/>
      <c r="JB1195" s="138"/>
      <c r="JC1195" s="138"/>
      <c r="JD1195" s="138"/>
      <c r="JE1195" s="138"/>
      <c r="JF1195" s="138"/>
      <c r="JG1195" s="138"/>
      <c r="JH1195" s="138"/>
      <c r="JI1195" s="138"/>
      <c r="JJ1195" s="138"/>
      <c r="JK1195" s="138"/>
      <c r="JL1195" s="138"/>
      <c r="JM1195" s="138"/>
      <c r="JN1195" s="139"/>
      <c r="JO1195" s="139"/>
      <c r="JP1195" s="139"/>
      <c r="JQ1195" s="139"/>
      <c r="JR1195" s="139"/>
      <c r="JS1195" s="139"/>
      <c r="JT1195" s="139"/>
      <c r="JU1195" s="139"/>
      <c r="JV1195" s="139"/>
      <c r="JW1195" s="139"/>
      <c r="JX1195" s="139"/>
      <c r="JY1195" s="139"/>
      <c r="JZ1195" s="139"/>
      <c r="KA1195" s="139"/>
      <c r="KB1195" s="139"/>
      <c r="KC1195" s="139"/>
      <c r="KD1195" s="139"/>
      <c r="KE1195" s="139"/>
      <c r="KF1195" s="139"/>
      <c r="KG1195" s="139"/>
      <c r="KH1195" s="139"/>
      <c r="KI1195" s="139"/>
      <c r="KJ1195" s="139"/>
      <c r="KK1195" s="139"/>
      <c r="KL1195" s="139"/>
      <c r="KM1195" s="139"/>
      <c r="KN1195" s="139"/>
      <c r="KO1195" s="139"/>
      <c r="KP1195" s="139"/>
      <c r="KQ1195" s="22"/>
      <c r="KR1195" s="23"/>
      <c r="KS1195" s="19"/>
      <c r="KT1195" s="19"/>
      <c r="KU1195" s="19"/>
      <c r="KV1195" s="19"/>
      <c r="KW1195" s="19"/>
      <c r="KX1195" s="19"/>
      <c r="KY1195" s="19"/>
      <c r="KZ1195" s="19"/>
      <c r="LA1195" s="19"/>
      <c r="LB1195" s="19"/>
      <c r="LC1195" s="19"/>
      <c r="LD1195" s="19"/>
      <c r="LE1195" s="19"/>
      <c r="LF1195" s="19"/>
      <c r="LG1195" s="19"/>
      <c r="LH1195" s="19"/>
      <c r="LI1195" s="19"/>
      <c r="LJ1195" s="19"/>
      <c r="LK1195" s="19"/>
      <c r="LL1195" s="19"/>
      <c r="LM1195" s="19"/>
      <c r="LN1195" s="19"/>
      <c r="LO1195" s="19"/>
      <c r="LP1195" s="19"/>
      <c r="LQ1195" s="19"/>
      <c r="LR1195" s="19"/>
      <c r="LS1195" s="19"/>
      <c r="LT1195" s="19"/>
      <c r="LU1195" s="19"/>
      <c r="LV1195" s="19"/>
      <c r="LW1195" s="19"/>
      <c r="LX1195" s="19"/>
      <c r="LY1195" s="19"/>
      <c r="LZ1195" s="19"/>
      <c r="MA1195" s="19"/>
      <c r="MB1195" s="19"/>
      <c r="MC1195" s="19"/>
      <c r="MD1195" s="19"/>
      <c r="ME1195" s="19"/>
      <c r="MF1195" s="19"/>
      <c r="MG1195" s="19"/>
      <c r="MH1195" s="19"/>
      <c r="MI1195" s="19"/>
      <c r="MJ1195" s="19"/>
      <c r="MK1195" s="19"/>
      <c r="ML1195" s="19"/>
      <c r="MM1195" s="19"/>
      <c r="MN1195" s="19"/>
      <c r="MO1195" s="19"/>
      <c r="MP1195" s="19"/>
      <c r="MQ1195" s="19"/>
      <c r="MR1195" s="19"/>
      <c r="MS1195" s="19"/>
      <c r="MT1195" s="19"/>
      <c r="MU1195" s="19"/>
      <c r="MV1195" s="19"/>
      <c r="MW1195" s="19"/>
      <c r="MX1195" s="19"/>
      <c r="MY1195" s="19"/>
      <c r="MZ1195" s="19"/>
      <c r="NA1195" s="19"/>
      <c r="NB1195" s="19"/>
      <c r="NC1195" s="19"/>
      <c r="ND1195" s="19"/>
      <c r="NE1195" s="19"/>
      <c r="NF1195" s="19"/>
      <c r="NG1195" s="19"/>
      <c r="NH1195" s="19"/>
      <c r="NI1195" s="19"/>
      <c r="NJ1195" s="19"/>
      <c r="NK1195" s="19"/>
      <c r="NL1195" s="19"/>
      <c r="NM1195" s="19"/>
      <c r="NN1195" s="19"/>
      <c r="NO1195" s="19"/>
      <c r="NP1195" s="19"/>
      <c r="NQ1195" s="19"/>
      <c r="NR1195" s="19"/>
      <c r="NS1195" s="19"/>
      <c r="NT1195" s="19"/>
      <c r="NU1195" s="19"/>
      <c r="NV1195" s="19"/>
      <c r="NW1195" s="19"/>
      <c r="NX1195" s="19"/>
      <c r="NY1195" s="19"/>
      <c r="NZ1195" s="19"/>
      <c r="OA1195" s="19"/>
      <c r="OB1195" s="19"/>
      <c r="OC1195" s="19"/>
      <c r="OD1195" s="19"/>
      <c r="OE1195" s="19"/>
      <c r="OF1195" s="19"/>
      <c r="OG1195" s="19"/>
      <c r="OH1195" s="19"/>
      <c r="OI1195" s="19"/>
      <c r="OJ1195" s="19"/>
      <c r="OK1195" s="19"/>
      <c r="OL1195" s="19"/>
      <c r="OM1195" s="19"/>
      <c r="ON1195" s="19"/>
      <c r="OO1195" s="19"/>
      <c r="OP1195" s="19"/>
      <c r="OQ1195" s="19"/>
      <c r="OR1195" s="19"/>
      <c r="OS1195" s="19"/>
      <c r="OT1195" s="19"/>
      <c r="OU1195" s="19"/>
      <c r="OV1195" s="19"/>
      <c r="OW1195" s="19"/>
      <c r="OX1195" s="19"/>
      <c r="OY1195" s="19"/>
      <c r="OZ1195" s="19"/>
      <c r="PA1195" s="19"/>
      <c r="PB1195" s="19"/>
      <c r="PC1195" s="19"/>
      <c r="PD1195" s="19"/>
      <c r="PE1195" s="19"/>
      <c r="PF1195" s="19"/>
      <c r="PG1195" s="19"/>
      <c r="PH1195" s="19"/>
      <c r="PI1195" s="19"/>
      <c r="PJ1195" s="19"/>
      <c r="PK1195" s="19"/>
      <c r="PL1195" s="19"/>
      <c r="PM1195" s="19"/>
      <c r="PN1195" s="19"/>
      <c r="PO1195" s="19"/>
      <c r="PP1195" s="19"/>
      <c r="PQ1195" s="19"/>
      <c r="PR1195" s="19"/>
      <c r="PS1195" s="19"/>
      <c r="PT1195" s="19"/>
      <c r="PU1195" s="19"/>
      <c r="PV1195" s="19"/>
      <c r="PW1195" s="19"/>
      <c r="PX1195" s="19"/>
      <c r="PY1195" s="19"/>
      <c r="PZ1195" s="19"/>
      <c r="QA1195" s="19"/>
      <c r="QB1195" s="19"/>
      <c r="QC1195" s="19"/>
      <c r="QD1195" s="19"/>
      <c r="QE1195" s="19"/>
      <c r="QF1195" s="19"/>
      <c r="QG1195" s="19"/>
      <c r="QH1195" s="19"/>
      <c r="QI1195" s="19"/>
      <c r="QJ1195" s="19"/>
      <c r="QK1195" s="19"/>
      <c r="QL1195" s="19"/>
      <c r="QM1195" s="19"/>
      <c r="QN1195" s="19"/>
      <c r="QO1195" s="19"/>
      <c r="QP1195" s="19"/>
      <c r="QQ1195" s="19"/>
      <c r="QR1195" s="19"/>
      <c r="QS1195" s="19"/>
      <c r="QT1195" s="19"/>
      <c r="QU1195" s="19"/>
      <c r="QV1195" s="19"/>
      <c r="QW1195" s="19"/>
      <c r="QX1195" s="19"/>
      <c r="QY1195" s="19"/>
      <c r="QZ1195" s="19"/>
      <c r="RA1195" s="19"/>
      <c r="RB1195" s="19"/>
      <c r="RC1195" s="19"/>
      <c r="RD1195" s="19"/>
      <c r="RE1195" s="19"/>
      <c r="RF1195" s="19"/>
      <c r="RG1195" s="19"/>
      <c r="RH1195" s="19"/>
      <c r="RI1195" s="19"/>
      <c r="RJ1195" s="19"/>
      <c r="RK1195" s="19"/>
      <c r="RL1195" s="19"/>
      <c r="RM1195" s="19"/>
      <c r="RN1195" s="19"/>
      <c r="RO1195" s="19"/>
      <c r="RP1195" s="19"/>
      <c r="RQ1195" s="19"/>
      <c r="RR1195" s="19"/>
      <c r="RS1195" s="19"/>
      <c r="RT1195" s="19"/>
      <c r="RU1195" s="19"/>
      <c r="RV1195" s="19"/>
      <c r="RW1195" s="19"/>
      <c r="RX1195" s="19"/>
      <c r="RY1195" s="19"/>
      <c r="RZ1195" s="19"/>
      <c r="SA1195" s="19"/>
      <c r="SB1195" s="19"/>
      <c r="SC1195" s="19"/>
      <c r="SD1195" s="19"/>
      <c r="SE1195" s="19"/>
      <c r="SF1195" s="19"/>
      <c r="SG1195" s="19"/>
      <c r="SH1195" s="19"/>
      <c r="SI1195" s="19"/>
      <c r="SJ1195" s="19"/>
      <c r="SK1195" s="19"/>
      <c r="SL1195" s="19"/>
      <c r="SM1195" s="19"/>
      <c r="SN1195" s="19"/>
      <c r="SO1195" s="19"/>
      <c r="SP1195" s="19"/>
      <c r="SQ1195" s="19"/>
      <c r="SR1195" s="19"/>
      <c r="SS1195" s="19"/>
      <c r="ST1195" s="19"/>
      <c r="SU1195" s="19"/>
      <c r="SV1195" s="19"/>
      <c r="SW1195" s="19"/>
      <c r="SX1195" s="19"/>
      <c r="SY1195" s="19"/>
      <c r="SZ1195" s="19"/>
      <c r="TA1195" s="19"/>
      <c r="TB1195" s="19"/>
      <c r="TC1195" s="19"/>
      <c r="TD1195" s="19"/>
      <c r="TE1195" s="19"/>
      <c r="TF1195" s="19"/>
      <c r="TG1195" s="19"/>
      <c r="TH1195" s="19"/>
      <c r="TI1195" s="19"/>
      <c r="TJ1195" s="19"/>
      <c r="TK1195" s="19"/>
      <c r="TL1195" s="19"/>
      <c r="TM1195" s="19"/>
      <c r="TN1195" s="19"/>
      <c r="TO1195" s="19"/>
      <c r="TP1195" s="19"/>
      <c r="TQ1195" s="19"/>
      <c r="TR1195" s="19"/>
      <c r="TS1195" s="19"/>
      <c r="TT1195" s="19"/>
      <c r="TU1195" s="19"/>
      <c r="TV1195" s="19"/>
      <c r="TW1195" s="19"/>
      <c r="TX1195" s="19"/>
      <c r="TY1195" s="19"/>
      <c r="TZ1195" s="19"/>
      <c r="UA1195" s="19"/>
      <c r="UB1195" s="19"/>
      <c r="UC1195" s="19"/>
      <c r="UD1195" s="19"/>
      <c r="UE1195" s="19"/>
      <c r="UF1195" s="19"/>
      <c r="UG1195" s="19"/>
      <c r="UH1195" s="19"/>
      <c r="UI1195" s="19"/>
      <c r="UJ1195" s="19"/>
      <c r="UK1195" s="19"/>
      <c r="UL1195" s="19"/>
      <c r="UM1195" s="19"/>
      <c r="UN1195" s="19"/>
      <c r="UO1195" s="19"/>
      <c r="UP1195" s="19"/>
      <c r="UQ1195" s="19"/>
      <c r="UR1195" s="19"/>
      <c r="US1195" s="19"/>
      <c r="UT1195" s="19"/>
      <c r="UU1195" s="19"/>
      <c r="UV1195" s="19"/>
      <c r="UW1195" s="19"/>
      <c r="UX1195" s="19"/>
      <c r="UY1195" s="19"/>
      <c r="UZ1195" s="19"/>
      <c r="VA1195" s="19"/>
      <c r="VB1195" s="19"/>
      <c r="VC1195" s="19"/>
      <c r="VD1195" s="19"/>
      <c r="VE1195" s="19"/>
      <c r="VF1195" s="19"/>
      <c r="VG1195" s="19"/>
      <c r="VH1195" s="19"/>
      <c r="VI1195" s="19"/>
      <c r="VJ1195" s="19"/>
      <c r="VK1195" s="19"/>
      <c r="VL1195" s="19"/>
      <c r="VM1195" s="19"/>
      <c r="VN1195" s="19"/>
      <c r="VO1195" s="19"/>
      <c r="VP1195" s="19"/>
      <c r="VQ1195" s="19"/>
      <c r="VR1195" s="19"/>
      <c r="VS1195" s="19"/>
      <c r="VT1195" s="19"/>
      <c r="VU1195" s="19"/>
      <c r="VV1195" s="19"/>
      <c r="VW1195" s="19"/>
      <c r="VX1195" s="19"/>
      <c r="VY1195" s="19"/>
      <c r="VZ1195" s="19"/>
      <c r="WA1195" s="19"/>
      <c r="WB1195" s="19"/>
      <c r="WC1195" s="19"/>
      <c r="WD1195" s="19"/>
      <c r="WE1195" s="19"/>
      <c r="WF1195" s="19"/>
      <c r="WG1195" s="19"/>
      <c r="WH1195" s="19"/>
      <c r="WI1195" s="19"/>
      <c r="WJ1195" s="19"/>
      <c r="WK1195" s="19"/>
      <c r="WL1195" s="19"/>
      <c r="WM1195" s="19"/>
      <c r="WN1195" s="19"/>
      <c r="WO1195" s="19"/>
      <c r="WP1195" s="19"/>
      <c r="WQ1195" s="19"/>
      <c r="WR1195" s="19"/>
      <c r="WS1195" s="19"/>
      <c r="WT1195" s="19"/>
      <c r="WU1195" s="19"/>
      <c r="WV1195" s="19"/>
    </row>
    <row r="1196" spans="1:620" s="20" customFormat="1" ht="42" customHeight="1" x14ac:dyDescent="0.2">
      <c r="A1196" s="43" t="s">
        <v>1538</v>
      </c>
      <c r="B1196" s="44"/>
      <c r="C1196" s="44"/>
      <c r="D1196" s="44"/>
      <c r="E1196" s="45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60" t="s">
        <v>377</v>
      </c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 t="s">
        <v>77</v>
      </c>
      <c r="AK1196" s="60"/>
      <c r="AL1196" s="60"/>
      <c r="AM1196" s="60"/>
      <c r="AN1196" s="60"/>
      <c r="AO1196" s="60"/>
      <c r="AP1196" s="60"/>
      <c r="AQ1196" s="60"/>
      <c r="AR1196" s="60"/>
      <c r="AS1196" s="60"/>
      <c r="AT1196" s="60"/>
      <c r="AU1196" s="60"/>
      <c r="AV1196" s="60"/>
      <c r="AW1196" s="60"/>
      <c r="AX1196" s="60"/>
      <c r="AY1196" s="84" t="s">
        <v>78</v>
      </c>
      <c r="AZ1196" s="84"/>
      <c r="BA1196" s="84"/>
      <c r="BB1196" s="84"/>
      <c r="BC1196" s="84"/>
      <c r="BD1196" s="84"/>
      <c r="BE1196" s="62" t="s">
        <v>79</v>
      </c>
      <c r="BF1196" s="62"/>
      <c r="BG1196" s="62"/>
      <c r="BH1196" s="62"/>
      <c r="BI1196" s="62"/>
      <c r="BJ1196" s="62"/>
      <c r="BK1196" s="62"/>
      <c r="BL1196" s="62"/>
      <c r="BM1196" s="62"/>
      <c r="BN1196" s="62">
        <v>4780</v>
      </c>
      <c r="BO1196" s="62"/>
      <c r="BP1196" s="62"/>
      <c r="BQ1196" s="62"/>
      <c r="BR1196" s="62"/>
      <c r="BS1196" s="62"/>
      <c r="BT1196" s="62"/>
      <c r="BU1196" s="62"/>
      <c r="BV1196" s="62"/>
      <c r="BW1196" s="62"/>
      <c r="BX1196" s="62"/>
      <c r="BY1196" s="80">
        <v>71701000</v>
      </c>
      <c r="BZ1196" s="76"/>
      <c r="CA1196" s="76"/>
      <c r="CB1196" s="76"/>
      <c r="CC1196" s="76"/>
      <c r="CD1196" s="76"/>
      <c r="CE1196" s="62" t="s">
        <v>80</v>
      </c>
      <c r="CF1196" s="62"/>
      <c r="CG1196" s="62"/>
      <c r="CH1196" s="62"/>
      <c r="CI1196" s="62"/>
      <c r="CJ1196" s="62"/>
      <c r="CK1196" s="62"/>
      <c r="CL1196" s="62"/>
      <c r="CM1196" s="62"/>
      <c r="CN1196" s="61">
        <f>124168.8*1.05</f>
        <v>130377.24</v>
      </c>
      <c r="CO1196" s="61"/>
      <c r="CP1196" s="61"/>
      <c r="CQ1196" s="61"/>
      <c r="CR1196" s="61"/>
      <c r="CS1196" s="61"/>
      <c r="CT1196" s="61"/>
      <c r="CU1196" s="61"/>
      <c r="CV1196" s="61"/>
      <c r="CW1196" s="61"/>
      <c r="CX1196" s="61"/>
      <c r="CY1196" s="61"/>
      <c r="CZ1196" s="61"/>
      <c r="DA1196" s="61"/>
      <c r="DB1196" s="59" t="s">
        <v>641</v>
      </c>
      <c r="DC1196" s="59"/>
      <c r="DD1196" s="59"/>
      <c r="DE1196" s="59"/>
      <c r="DF1196" s="59"/>
      <c r="DG1196" s="59"/>
      <c r="DH1196" s="59"/>
      <c r="DI1196" s="59"/>
      <c r="DJ1196" s="59"/>
      <c r="DK1196" s="59"/>
      <c r="DL1196" s="59"/>
      <c r="DM1196" s="59"/>
      <c r="DN1196" s="59"/>
      <c r="DO1196" s="59" t="s">
        <v>651</v>
      </c>
      <c r="DP1196" s="59"/>
      <c r="DQ1196" s="59"/>
      <c r="DR1196" s="59"/>
      <c r="DS1196" s="59"/>
      <c r="DT1196" s="59"/>
      <c r="DU1196" s="59"/>
      <c r="DV1196" s="59"/>
      <c r="DW1196" s="59"/>
      <c r="DX1196" s="59"/>
      <c r="DY1196" s="59"/>
      <c r="DZ1196" s="62" t="s">
        <v>86</v>
      </c>
      <c r="EA1196" s="62"/>
      <c r="EB1196" s="62"/>
      <c r="EC1196" s="62"/>
      <c r="ED1196" s="62"/>
      <c r="EE1196" s="62"/>
      <c r="EF1196" s="62"/>
      <c r="EG1196" s="62"/>
      <c r="EH1196" s="62"/>
      <c r="EI1196" s="62"/>
      <c r="EJ1196" s="62"/>
      <c r="EK1196" s="62"/>
      <c r="EL1196" s="62" t="s">
        <v>84</v>
      </c>
      <c r="EM1196" s="62"/>
      <c r="EN1196" s="62"/>
      <c r="EO1196" s="62"/>
      <c r="EP1196" s="62"/>
      <c r="EQ1196" s="62"/>
      <c r="ER1196" s="62"/>
      <c r="ES1196" s="62"/>
      <c r="ET1196" s="62"/>
      <c r="EU1196" s="62"/>
      <c r="EV1196" s="62"/>
      <c r="EW1196" s="62"/>
      <c r="EX1196" s="62"/>
      <c r="EY1196" s="143"/>
      <c r="EZ1196" s="143"/>
      <c r="FA1196" s="143"/>
      <c r="FB1196" s="143"/>
      <c r="FC1196" s="143"/>
      <c r="FD1196" s="143"/>
      <c r="FE1196" s="143"/>
      <c r="FF1196" s="143"/>
      <c r="FG1196" s="143"/>
      <c r="FH1196" s="143"/>
      <c r="FI1196" s="143"/>
      <c r="FJ1196" s="143"/>
      <c r="FK1196" s="143"/>
      <c r="FL1196" s="141"/>
      <c r="FM1196" s="141"/>
      <c r="FN1196" s="141"/>
      <c r="FO1196" s="141"/>
      <c r="FP1196" s="141"/>
      <c r="FQ1196" s="141"/>
      <c r="FR1196" s="141"/>
      <c r="FS1196" s="141"/>
      <c r="FT1196" s="141"/>
      <c r="FU1196" s="141"/>
      <c r="FV1196" s="141"/>
      <c r="FW1196" s="141"/>
      <c r="FX1196" s="141"/>
      <c r="FY1196" s="141"/>
      <c r="FZ1196" s="141"/>
      <c r="GA1196" s="141"/>
      <c r="GB1196" s="141"/>
      <c r="GC1196" s="141"/>
      <c r="GD1196" s="141"/>
      <c r="GE1196" s="141"/>
      <c r="GF1196" s="141"/>
      <c r="GG1196" s="141"/>
      <c r="GH1196" s="141"/>
      <c r="GI1196" s="141"/>
      <c r="GJ1196" s="141"/>
      <c r="GK1196" s="141"/>
      <c r="GL1196" s="141"/>
      <c r="GM1196" s="140"/>
      <c r="GN1196" s="140"/>
      <c r="GO1196" s="140"/>
      <c r="GP1196" s="140"/>
      <c r="GQ1196" s="140"/>
      <c r="GR1196" s="140"/>
      <c r="GS1196" s="141"/>
      <c r="GT1196" s="141"/>
      <c r="GU1196" s="141"/>
      <c r="GV1196" s="141"/>
      <c r="GW1196" s="141"/>
      <c r="GX1196" s="141"/>
      <c r="GY1196" s="141"/>
      <c r="GZ1196" s="141"/>
      <c r="HA1196" s="141"/>
      <c r="HB1196" s="142"/>
      <c r="HC1196" s="142"/>
      <c r="HD1196" s="142"/>
      <c r="HE1196" s="142"/>
      <c r="HF1196" s="142"/>
      <c r="HG1196" s="142"/>
      <c r="HH1196" s="142"/>
      <c r="HI1196" s="142"/>
      <c r="HJ1196" s="142"/>
      <c r="HK1196" s="142"/>
      <c r="HL1196" s="142"/>
      <c r="HM1196" s="143"/>
      <c r="HN1196" s="143"/>
      <c r="HO1196" s="143"/>
      <c r="HP1196" s="143"/>
      <c r="HQ1196" s="143"/>
      <c r="HR1196" s="143"/>
      <c r="HS1196" s="141"/>
      <c r="HT1196" s="141"/>
      <c r="HU1196" s="141"/>
      <c r="HV1196" s="141"/>
      <c r="HW1196" s="141"/>
      <c r="HX1196" s="141"/>
      <c r="HY1196" s="141"/>
      <c r="HZ1196" s="141"/>
      <c r="IA1196" s="141"/>
      <c r="IB1196" s="144"/>
      <c r="IC1196" s="144"/>
      <c r="ID1196" s="144"/>
      <c r="IE1196" s="144"/>
      <c r="IF1196" s="144"/>
      <c r="IG1196" s="144"/>
      <c r="IH1196" s="144"/>
      <c r="II1196" s="144"/>
      <c r="IJ1196" s="144"/>
      <c r="IK1196" s="144"/>
      <c r="IL1196" s="144"/>
      <c r="IM1196" s="144"/>
      <c r="IN1196" s="144"/>
      <c r="IO1196" s="144"/>
      <c r="IP1196" s="138"/>
      <c r="IQ1196" s="138"/>
      <c r="IR1196" s="138"/>
      <c r="IS1196" s="138"/>
      <c r="IT1196" s="138"/>
      <c r="IU1196" s="138"/>
      <c r="IV1196" s="138"/>
      <c r="IW1196" s="138"/>
      <c r="IX1196" s="138"/>
      <c r="IY1196" s="138"/>
      <c r="IZ1196" s="138"/>
      <c r="JA1196" s="138"/>
      <c r="JB1196" s="138"/>
      <c r="JC1196" s="138"/>
      <c r="JD1196" s="138"/>
      <c r="JE1196" s="138"/>
      <c r="JF1196" s="138"/>
      <c r="JG1196" s="138"/>
      <c r="JH1196" s="138"/>
      <c r="JI1196" s="138"/>
      <c r="JJ1196" s="138"/>
      <c r="JK1196" s="138"/>
      <c r="JL1196" s="138"/>
      <c r="JM1196" s="138"/>
      <c r="JN1196" s="139"/>
      <c r="JO1196" s="139"/>
      <c r="JP1196" s="139"/>
      <c r="JQ1196" s="139"/>
      <c r="JR1196" s="139"/>
      <c r="JS1196" s="139"/>
      <c r="JT1196" s="139"/>
      <c r="JU1196" s="139"/>
      <c r="JV1196" s="139"/>
      <c r="JW1196" s="139"/>
      <c r="JX1196" s="139"/>
      <c r="JY1196" s="139"/>
      <c r="JZ1196" s="139"/>
      <c r="KA1196" s="139"/>
      <c r="KB1196" s="139"/>
      <c r="KC1196" s="139"/>
      <c r="KD1196" s="139"/>
      <c r="KE1196" s="139"/>
      <c r="KF1196" s="139"/>
      <c r="KG1196" s="139"/>
      <c r="KH1196" s="139"/>
      <c r="KI1196" s="139"/>
      <c r="KJ1196" s="139"/>
      <c r="KK1196" s="139"/>
      <c r="KL1196" s="139"/>
      <c r="KM1196" s="139"/>
      <c r="KN1196" s="139"/>
      <c r="KO1196" s="139"/>
      <c r="KP1196" s="139"/>
      <c r="KQ1196" s="22"/>
      <c r="KR1196" s="23"/>
      <c r="KS1196" s="19"/>
      <c r="KT1196" s="19"/>
      <c r="KU1196" s="19"/>
      <c r="KV1196" s="19"/>
      <c r="KW1196" s="19"/>
      <c r="KX1196" s="19"/>
      <c r="KY1196" s="19"/>
      <c r="KZ1196" s="19"/>
      <c r="LA1196" s="19"/>
      <c r="LB1196" s="19"/>
      <c r="LC1196" s="19"/>
      <c r="LD1196" s="19"/>
      <c r="LE1196" s="19"/>
      <c r="LF1196" s="19"/>
      <c r="LG1196" s="19"/>
      <c r="LH1196" s="19"/>
      <c r="LI1196" s="19"/>
      <c r="LJ1196" s="19"/>
      <c r="LK1196" s="19"/>
      <c r="LL1196" s="19"/>
      <c r="LM1196" s="19"/>
      <c r="LN1196" s="19"/>
      <c r="LO1196" s="19"/>
      <c r="LP1196" s="19"/>
      <c r="LQ1196" s="19"/>
      <c r="LR1196" s="19"/>
      <c r="LS1196" s="19"/>
      <c r="LT1196" s="19"/>
      <c r="LU1196" s="19"/>
      <c r="LV1196" s="19"/>
      <c r="LW1196" s="19"/>
      <c r="LX1196" s="19"/>
      <c r="LY1196" s="19"/>
      <c r="LZ1196" s="19"/>
      <c r="MA1196" s="19"/>
      <c r="MB1196" s="19"/>
      <c r="MC1196" s="19"/>
      <c r="MD1196" s="19"/>
      <c r="ME1196" s="19"/>
      <c r="MF1196" s="19"/>
      <c r="MG1196" s="19"/>
      <c r="MH1196" s="19"/>
      <c r="MI1196" s="19"/>
      <c r="MJ1196" s="19"/>
      <c r="MK1196" s="19"/>
      <c r="ML1196" s="19"/>
      <c r="MM1196" s="19"/>
      <c r="MN1196" s="19"/>
      <c r="MO1196" s="19"/>
      <c r="MP1196" s="19"/>
      <c r="MQ1196" s="19"/>
      <c r="MR1196" s="19"/>
      <c r="MS1196" s="19"/>
      <c r="MT1196" s="19"/>
      <c r="MU1196" s="19"/>
      <c r="MV1196" s="19"/>
      <c r="MW1196" s="19"/>
      <c r="MX1196" s="19"/>
      <c r="MY1196" s="19"/>
      <c r="MZ1196" s="19"/>
      <c r="NA1196" s="19"/>
      <c r="NB1196" s="19"/>
      <c r="NC1196" s="19"/>
      <c r="ND1196" s="19"/>
      <c r="NE1196" s="19"/>
      <c r="NF1196" s="19"/>
      <c r="NG1196" s="19"/>
      <c r="NH1196" s="19"/>
      <c r="NI1196" s="19"/>
      <c r="NJ1196" s="19"/>
      <c r="NK1196" s="19"/>
      <c r="NL1196" s="19"/>
      <c r="NM1196" s="19"/>
      <c r="NN1196" s="19"/>
      <c r="NO1196" s="19"/>
      <c r="NP1196" s="19"/>
      <c r="NQ1196" s="19"/>
      <c r="NR1196" s="19"/>
      <c r="NS1196" s="19"/>
      <c r="NT1196" s="19"/>
      <c r="NU1196" s="19"/>
      <c r="NV1196" s="19"/>
      <c r="NW1196" s="19"/>
      <c r="NX1196" s="19"/>
      <c r="NY1196" s="19"/>
      <c r="NZ1196" s="19"/>
      <c r="OA1196" s="19"/>
      <c r="OB1196" s="19"/>
      <c r="OC1196" s="19"/>
      <c r="OD1196" s="19"/>
      <c r="OE1196" s="19"/>
      <c r="OF1196" s="19"/>
      <c r="OG1196" s="19"/>
      <c r="OH1196" s="19"/>
      <c r="OI1196" s="19"/>
      <c r="OJ1196" s="19"/>
      <c r="OK1196" s="19"/>
      <c r="OL1196" s="19"/>
      <c r="OM1196" s="19"/>
      <c r="ON1196" s="19"/>
      <c r="OO1196" s="19"/>
      <c r="OP1196" s="19"/>
      <c r="OQ1196" s="19"/>
      <c r="OR1196" s="19"/>
      <c r="OS1196" s="19"/>
      <c r="OT1196" s="19"/>
      <c r="OU1196" s="19"/>
      <c r="OV1196" s="19"/>
      <c r="OW1196" s="19"/>
      <c r="OX1196" s="19"/>
      <c r="OY1196" s="19"/>
      <c r="OZ1196" s="19"/>
      <c r="PA1196" s="19"/>
      <c r="PB1196" s="19"/>
      <c r="PC1196" s="19"/>
      <c r="PD1196" s="19"/>
      <c r="PE1196" s="19"/>
      <c r="PF1196" s="19"/>
      <c r="PG1196" s="19"/>
      <c r="PH1196" s="19"/>
      <c r="PI1196" s="19"/>
      <c r="PJ1196" s="19"/>
      <c r="PK1196" s="19"/>
      <c r="PL1196" s="19"/>
      <c r="PM1196" s="19"/>
      <c r="PN1196" s="19"/>
      <c r="PO1196" s="19"/>
      <c r="PP1196" s="19"/>
      <c r="PQ1196" s="19"/>
      <c r="PR1196" s="19"/>
      <c r="PS1196" s="19"/>
      <c r="PT1196" s="19"/>
      <c r="PU1196" s="19"/>
      <c r="PV1196" s="19"/>
      <c r="PW1196" s="19"/>
      <c r="PX1196" s="19"/>
      <c r="PY1196" s="19"/>
      <c r="PZ1196" s="19"/>
      <c r="QA1196" s="19"/>
      <c r="QB1196" s="19"/>
      <c r="QC1196" s="19"/>
      <c r="QD1196" s="19"/>
      <c r="QE1196" s="19"/>
      <c r="QF1196" s="19"/>
      <c r="QG1196" s="19"/>
      <c r="QH1196" s="19"/>
      <c r="QI1196" s="19"/>
      <c r="QJ1196" s="19"/>
      <c r="QK1196" s="19"/>
      <c r="QL1196" s="19"/>
      <c r="QM1196" s="19"/>
      <c r="QN1196" s="19"/>
      <c r="QO1196" s="19"/>
      <c r="QP1196" s="19"/>
      <c r="QQ1196" s="19"/>
      <c r="QR1196" s="19"/>
      <c r="QS1196" s="19"/>
      <c r="QT1196" s="19"/>
      <c r="QU1196" s="19"/>
      <c r="QV1196" s="19"/>
      <c r="QW1196" s="19"/>
      <c r="QX1196" s="19"/>
      <c r="QY1196" s="19"/>
      <c r="QZ1196" s="19"/>
      <c r="RA1196" s="19"/>
      <c r="RB1196" s="19"/>
      <c r="RC1196" s="19"/>
      <c r="RD1196" s="19"/>
      <c r="RE1196" s="19"/>
      <c r="RF1196" s="19"/>
      <c r="RG1196" s="19"/>
      <c r="RH1196" s="19"/>
      <c r="RI1196" s="19"/>
      <c r="RJ1196" s="19"/>
      <c r="RK1196" s="19"/>
      <c r="RL1196" s="19"/>
      <c r="RM1196" s="19"/>
      <c r="RN1196" s="19"/>
      <c r="RO1196" s="19"/>
      <c r="RP1196" s="19"/>
      <c r="RQ1196" s="19"/>
      <c r="RR1196" s="19"/>
      <c r="RS1196" s="19"/>
      <c r="RT1196" s="19"/>
      <c r="RU1196" s="19"/>
      <c r="RV1196" s="19"/>
      <c r="RW1196" s="19"/>
      <c r="RX1196" s="19"/>
      <c r="RY1196" s="19"/>
      <c r="RZ1196" s="19"/>
      <c r="SA1196" s="19"/>
      <c r="SB1196" s="19"/>
      <c r="SC1196" s="19"/>
      <c r="SD1196" s="19"/>
      <c r="SE1196" s="19"/>
      <c r="SF1196" s="19"/>
      <c r="SG1196" s="19"/>
      <c r="SH1196" s="19"/>
      <c r="SI1196" s="19"/>
      <c r="SJ1196" s="19"/>
      <c r="SK1196" s="19"/>
      <c r="SL1196" s="19"/>
      <c r="SM1196" s="19"/>
      <c r="SN1196" s="19"/>
      <c r="SO1196" s="19"/>
      <c r="SP1196" s="19"/>
      <c r="SQ1196" s="19"/>
      <c r="SR1196" s="19"/>
      <c r="SS1196" s="19"/>
      <c r="ST1196" s="19"/>
      <c r="SU1196" s="19"/>
      <c r="SV1196" s="19"/>
      <c r="SW1196" s="19"/>
      <c r="SX1196" s="19"/>
      <c r="SY1196" s="19"/>
      <c r="SZ1196" s="19"/>
      <c r="TA1196" s="19"/>
      <c r="TB1196" s="19"/>
      <c r="TC1196" s="19"/>
      <c r="TD1196" s="19"/>
      <c r="TE1196" s="19"/>
      <c r="TF1196" s="19"/>
      <c r="TG1196" s="19"/>
      <c r="TH1196" s="19"/>
      <c r="TI1196" s="19"/>
      <c r="TJ1196" s="19"/>
      <c r="TK1196" s="19"/>
      <c r="TL1196" s="19"/>
      <c r="TM1196" s="19"/>
      <c r="TN1196" s="19"/>
      <c r="TO1196" s="19"/>
      <c r="TP1196" s="19"/>
      <c r="TQ1196" s="19"/>
      <c r="TR1196" s="19"/>
      <c r="TS1196" s="19"/>
      <c r="TT1196" s="19"/>
      <c r="TU1196" s="19"/>
      <c r="TV1196" s="19"/>
      <c r="TW1196" s="19"/>
      <c r="TX1196" s="19"/>
      <c r="TY1196" s="19"/>
      <c r="TZ1196" s="19"/>
      <c r="UA1196" s="19"/>
      <c r="UB1196" s="19"/>
      <c r="UC1196" s="19"/>
      <c r="UD1196" s="19"/>
      <c r="UE1196" s="19"/>
      <c r="UF1196" s="19"/>
      <c r="UG1196" s="19"/>
      <c r="UH1196" s="19"/>
      <c r="UI1196" s="19"/>
      <c r="UJ1196" s="19"/>
      <c r="UK1196" s="19"/>
      <c r="UL1196" s="19"/>
      <c r="UM1196" s="19"/>
      <c r="UN1196" s="19"/>
      <c r="UO1196" s="19"/>
      <c r="UP1196" s="19"/>
      <c r="UQ1196" s="19"/>
      <c r="UR1196" s="19"/>
      <c r="US1196" s="19"/>
      <c r="UT1196" s="19"/>
      <c r="UU1196" s="19"/>
      <c r="UV1196" s="19"/>
      <c r="UW1196" s="19"/>
      <c r="UX1196" s="19"/>
      <c r="UY1196" s="19"/>
      <c r="UZ1196" s="19"/>
      <c r="VA1196" s="19"/>
      <c r="VB1196" s="19"/>
      <c r="VC1196" s="19"/>
      <c r="VD1196" s="19"/>
      <c r="VE1196" s="19"/>
      <c r="VF1196" s="19"/>
      <c r="VG1196" s="19"/>
      <c r="VH1196" s="19"/>
      <c r="VI1196" s="19"/>
      <c r="VJ1196" s="19"/>
      <c r="VK1196" s="19"/>
      <c r="VL1196" s="19"/>
      <c r="VM1196" s="19"/>
      <c r="VN1196" s="19"/>
      <c r="VO1196" s="19"/>
      <c r="VP1196" s="19"/>
      <c r="VQ1196" s="19"/>
      <c r="VR1196" s="19"/>
      <c r="VS1196" s="19"/>
      <c r="VT1196" s="19"/>
      <c r="VU1196" s="19"/>
      <c r="VV1196" s="19"/>
      <c r="VW1196" s="19"/>
      <c r="VX1196" s="19"/>
      <c r="VY1196" s="19"/>
      <c r="VZ1196" s="19"/>
      <c r="WA1196" s="19"/>
      <c r="WB1196" s="19"/>
      <c r="WC1196" s="19"/>
      <c r="WD1196" s="19"/>
      <c r="WE1196" s="19"/>
      <c r="WF1196" s="19"/>
      <c r="WG1196" s="19"/>
      <c r="WH1196" s="19"/>
      <c r="WI1196" s="19"/>
      <c r="WJ1196" s="19"/>
      <c r="WK1196" s="19"/>
      <c r="WL1196" s="19"/>
      <c r="WM1196" s="19"/>
      <c r="WN1196" s="19"/>
      <c r="WO1196" s="19"/>
      <c r="WP1196" s="19"/>
      <c r="WQ1196" s="19"/>
      <c r="WR1196" s="19"/>
      <c r="WS1196" s="19"/>
      <c r="WT1196" s="19"/>
      <c r="WU1196" s="19"/>
      <c r="WV1196" s="19"/>
    </row>
    <row r="1197" spans="1:620" s="17" customFormat="1" ht="42" customHeight="1" x14ac:dyDescent="0.2">
      <c r="A1197" s="43" t="s">
        <v>1540</v>
      </c>
      <c r="B1197" s="44"/>
      <c r="C1197" s="44"/>
      <c r="D1197" s="44"/>
      <c r="E1197" s="45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60" t="s">
        <v>344</v>
      </c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 t="s">
        <v>77</v>
      </c>
      <c r="AK1197" s="60"/>
      <c r="AL1197" s="60"/>
      <c r="AM1197" s="60"/>
      <c r="AN1197" s="60"/>
      <c r="AO1197" s="60"/>
      <c r="AP1197" s="60"/>
      <c r="AQ1197" s="60"/>
      <c r="AR1197" s="60"/>
      <c r="AS1197" s="60"/>
      <c r="AT1197" s="60"/>
      <c r="AU1197" s="60"/>
      <c r="AV1197" s="60"/>
      <c r="AW1197" s="60"/>
      <c r="AX1197" s="60"/>
      <c r="AY1197" s="84" t="s">
        <v>94</v>
      </c>
      <c r="AZ1197" s="84"/>
      <c r="BA1197" s="84"/>
      <c r="BB1197" s="84"/>
      <c r="BC1197" s="84"/>
      <c r="BD1197" s="84"/>
      <c r="BE1197" s="62" t="s">
        <v>95</v>
      </c>
      <c r="BF1197" s="62"/>
      <c r="BG1197" s="62"/>
      <c r="BH1197" s="62"/>
      <c r="BI1197" s="62"/>
      <c r="BJ1197" s="62"/>
      <c r="BK1197" s="62"/>
      <c r="BL1197" s="62"/>
      <c r="BM1197" s="62"/>
      <c r="BN1197" s="62">
        <v>78</v>
      </c>
      <c r="BO1197" s="62"/>
      <c r="BP1197" s="62"/>
      <c r="BQ1197" s="62"/>
      <c r="BR1197" s="62"/>
      <c r="BS1197" s="62"/>
      <c r="BT1197" s="62"/>
      <c r="BU1197" s="62"/>
      <c r="BV1197" s="62"/>
      <c r="BW1197" s="62"/>
      <c r="BX1197" s="62"/>
      <c r="BY1197" s="80">
        <v>71701000</v>
      </c>
      <c r="BZ1197" s="76"/>
      <c r="CA1197" s="76"/>
      <c r="CB1197" s="76"/>
      <c r="CC1197" s="76"/>
      <c r="CD1197" s="76"/>
      <c r="CE1197" s="62" t="s">
        <v>80</v>
      </c>
      <c r="CF1197" s="62"/>
      <c r="CG1197" s="62"/>
      <c r="CH1197" s="62"/>
      <c r="CI1197" s="62"/>
      <c r="CJ1197" s="62"/>
      <c r="CK1197" s="62"/>
      <c r="CL1197" s="62"/>
      <c r="CM1197" s="62"/>
      <c r="CN1197" s="61">
        <f>16662480.12*1.05</f>
        <v>17495604.125999998</v>
      </c>
      <c r="CO1197" s="61"/>
      <c r="CP1197" s="61"/>
      <c r="CQ1197" s="61"/>
      <c r="CR1197" s="61"/>
      <c r="CS1197" s="61"/>
      <c r="CT1197" s="61"/>
      <c r="CU1197" s="61"/>
      <c r="CV1197" s="61"/>
      <c r="CW1197" s="61"/>
      <c r="CX1197" s="61"/>
      <c r="CY1197" s="61"/>
      <c r="CZ1197" s="61"/>
      <c r="DA1197" s="61"/>
      <c r="DB1197" s="59" t="s">
        <v>641</v>
      </c>
      <c r="DC1197" s="59"/>
      <c r="DD1197" s="59"/>
      <c r="DE1197" s="59"/>
      <c r="DF1197" s="59"/>
      <c r="DG1197" s="59"/>
      <c r="DH1197" s="59"/>
      <c r="DI1197" s="59"/>
      <c r="DJ1197" s="59"/>
      <c r="DK1197" s="59"/>
      <c r="DL1197" s="59"/>
      <c r="DM1197" s="59"/>
      <c r="DN1197" s="59"/>
      <c r="DO1197" s="59" t="s">
        <v>651</v>
      </c>
      <c r="DP1197" s="59"/>
      <c r="DQ1197" s="59"/>
      <c r="DR1197" s="59"/>
      <c r="DS1197" s="59"/>
      <c r="DT1197" s="59"/>
      <c r="DU1197" s="59"/>
      <c r="DV1197" s="59"/>
      <c r="DW1197" s="59"/>
      <c r="DX1197" s="59"/>
      <c r="DY1197" s="59"/>
      <c r="DZ1197" s="62" t="s">
        <v>102</v>
      </c>
      <c r="EA1197" s="62"/>
      <c r="EB1197" s="62"/>
      <c r="EC1197" s="62"/>
      <c r="ED1197" s="62"/>
      <c r="EE1197" s="62"/>
      <c r="EF1197" s="62"/>
      <c r="EG1197" s="62"/>
      <c r="EH1197" s="62"/>
      <c r="EI1197" s="62"/>
      <c r="EJ1197" s="62"/>
      <c r="EK1197" s="62"/>
      <c r="EL1197" s="62" t="s">
        <v>103</v>
      </c>
      <c r="EM1197" s="62"/>
      <c r="EN1197" s="62"/>
      <c r="EO1197" s="62"/>
      <c r="EP1197" s="62"/>
      <c r="EQ1197" s="62"/>
      <c r="ER1197" s="62"/>
      <c r="ES1197" s="62"/>
      <c r="ET1197" s="62"/>
      <c r="EU1197" s="62"/>
      <c r="EV1197" s="62"/>
      <c r="EW1197" s="62"/>
      <c r="EX1197" s="62"/>
      <c r="EY1197" s="24"/>
      <c r="EZ1197" s="24"/>
      <c r="FA1197" s="24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24"/>
      <c r="FM1197" s="24"/>
      <c r="FN1197" s="24"/>
      <c r="FO1197" s="24"/>
      <c r="FP1197" s="24"/>
      <c r="FQ1197" s="24"/>
      <c r="FR1197" s="24"/>
      <c r="FS1197" s="24"/>
      <c r="FT1197" s="24"/>
      <c r="FU1197" s="24"/>
      <c r="FV1197" s="24"/>
      <c r="FW1197" s="24"/>
      <c r="FX1197" s="24"/>
      <c r="FY1197" s="24"/>
      <c r="FZ1197" s="24"/>
      <c r="GA1197" s="24"/>
      <c r="GB1197" s="24"/>
      <c r="GC1197" s="24"/>
      <c r="GD1197" s="24"/>
      <c r="GE1197" s="24"/>
      <c r="GF1197" s="24"/>
      <c r="GG1197" s="24"/>
      <c r="GH1197" s="24"/>
      <c r="GI1197" s="24"/>
      <c r="GJ1197" s="24"/>
      <c r="GK1197" s="24"/>
      <c r="GL1197" s="24"/>
      <c r="GM1197" s="24"/>
      <c r="GN1197" s="24"/>
      <c r="GO1197" s="24"/>
      <c r="GP1197" s="24"/>
      <c r="GQ1197" s="24"/>
      <c r="GR1197" s="24"/>
      <c r="GS1197" s="24"/>
      <c r="GT1197" s="24"/>
      <c r="GU1197" s="24"/>
      <c r="GV1197" s="24"/>
      <c r="GW1197" s="24"/>
      <c r="GX1197" s="24"/>
      <c r="GY1197" s="24"/>
      <c r="GZ1197" s="24"/>
      <c r="HA1197" s="24"/>
      <c r="HB1197" s="24"/>
      <c r="HC1197" s="24"/>
      <c r="HD1197" s="24"/>
      <c r="HE1197" s="24"/>
      <c r="HF1197" s="24"/>
      <c r="HG1197" s="24"/>
      <c r="HH1197" s="24"/>
      <c r="HI1197" s="24"/>
      <c r="HJ1197" s="24"/>
      <c r="HK1197" s="24"/>
      <c r="HL1197" s="24"/>
      <c r="HM1197" s="24"/>
      <c r="HN1197" s="24"/>
      <c r="HO1197" s="24"/>
      <c r="HP1197" s="24"/>
      <c r="HQ1197" s="24"/>
      <c r="HR1197" s="24"/>
      <c r="HS1197" s="24"/>
      <c r="HT1197" s="24"/>
      <c r="HU1197" s="24"/>
      <c r="HV1197" s="24"/>
      <c r="HW1197" s="24"/>
      <c r="HX1197" s="24"/>
      <c r="HY1197" s="24"/>
      <c r="HZ1197" s="24"/>
      <c r="IA1197" s="24"/>
      <c r="IB1197" s="24"/>
      <c r="IC1197" s="24"/>
      <c r="ID1197" s="24"/>
      <c r="IE1197" s="24"/>
      <c r="IF1197" s="24"/>
      <c r="IG1197" s="24"/>
      <c r="IH1197" s="24"/>
      <c r="II1197" s="24"/>
      <c r="IJ1197" s="24"/>
      <c r="IK1197" s="24"/>
      <c r="IL1197" s="24"/>
      <c r="IM1197" s="24"/>
      <c r="IN1197" s="24"/>
      <c r="IO1197" s="24"/>
      <c r="IP1197" s="24"/>
      <c r="IQ1197" s="24"/>
      <c r="IR1197" s="24"/>
      <c r="IS1197" s="24"/>
      <c r="IT1197" s="24"/>
      <c r="IU1197" s="24"/>
      <c r="IV1197" s="24"/>
      <c r="IW1197" s="24"/>
      <c r="IX1197" s="24"/>
      <c r="IY1197" s="24"/>
      <c r="IZ1197" s="24"/>
      <c r="JA1197" s="24"/>
      <c r="JB1197" s="24"/>
      <c r="JC1197" s="24"/>
      <c r="JD1197" s="24"/>
      <c r="JE1197" s="24"/>
      <c r="JF1197" s="24"/>
      <c r="JG1197" s="24"/>
      <c r="JH1197" s="24"/>
      <c r="JI1197" s="24"/>
      <c r="JJ1197" s="24"/>
      <c r="JK1197" s="24"/>
      <c r="JL1197" s="24"/>
      <c r="JM1197" s="24"/>
      <c r="JN1197" s="24"/>
      <c r="JO1197" s="24"/>
      <c r="JP1197" s="24"/>
      <c r="JQ1197" s="24"/>
      <c r="JR1197" s="24"/>
      <c r="JS1197" s="24"/>
      <c r="JT1197" s="24"/>
      <c r="JU1197" s="24"/>
      <c r="JV1197" s="24"/>
      <c r="JW1197" s="24"/>
      <c r="JX1197" s="24"/>
      <c r="JY1197" s="24"/>
      <c r="JZ1197" s="24"/>
      <c r="KA1197" s="24"/>
      <c r="KB1197" s="24"/>
      <c r="KC1197" s="24"/>
      <c r="KD1197" s="24"/>
      <c r="KE1197" s="24"/>
      <c r="KF1197" s="24"/>
      <c r="KG1197" s="24"/>
      <c r="KH1197" s="24"/>
      <c r="KI1197" s="24"/>
      <c r="KJ1197" s="24"/>
      <c r="KK1197" s="24"/>
      <c r="KL1197" s="24"/>
      <c r="KM1197" s="24"/>
      <c r="KN1197" s="24"/>
      <c r="KO1197" s="24"/>
      <c r="KP1197" s="24"/>
      <c r="KQ1197" s="24"/>
      <c r="KR1197" s="24"/>
      <c r="KS1197" s="24"/>
      <c r="KT1197" s="24"/>
      <c r="KU1197" s="24"/>
      <c r="KV1197" s="24"/>
      <c r="KW1197" s="24"/>
      <c r="KX1197" s="24"/>
      <c r="KY1197" s="24"/>
      <c r="KZ1197" s="24"/>
      <c r="LA1197" s="24"/>
      <c r="LB1197" s="24"/>
      <c r="LC1197" s="24"/>
      <c r="LD1197" s="24"/>
      <c r="LE1197" s="24"/>
      <c r="LF1197" s="24"/>
      <c r="LG1197" s="24"/>
      <c r="LH1197" s="24"/>
      <c r="LI1197" s="24"/>
      <c r="LJ1197" s="24"/>
      <c r="LK1197" s="24"/>
      <c r="LL1197" s="24"/>
      <c r="LM1197" s="24"/>
      <c r="LN1197" s="24"/>
      <c r="LO1197" s="24"/>
      <c r="LP1197" s="24"/>
      <c r="LQ1197" s="24"/>
      <c r="LR1197" s="24"/>
      <c r="LS1197" s="24"/>
      <c r="LT1197" s="24"/>
      <c r="LU1197" s="24"/>
      <c r="LV1197" s="24"/>
      <c r="LW1197" s="24"/>
      <c r="LX1197" s="24"/>
      <c r="LY1197" s="24"/>
      <c r="LZ1197" s="24"/>
      <c r="MA1197" s="24"/>
      <c r="MB1197" s="24"/>
      <c r="MC1197" s="24"/>
      <c r="MD1197" s="24"/>
      <c r="ME1197" s="24"/>
      <c r="MF1197" s="24"/>
      <c r="MG1197" s="24"/>
      <c r="MH1197" s="24"/>
      <c r="MI1197" s="24"/>
      <c r="MJ1197" s="24"/>
      <c r="MK1197" s="24"/>
      <c r="ML1197" s="24"/>
      <c r="MM1197" s="24"/>
      <c r="MN1197" s="24"/>
      <c r="MO1197" s="24"/>
      <c r="MP1197" s="24"/>
    </row>
    <row r="1198" spans="1:620" s="21" customFormat="1" ht="45" customHeight="1" x14ac:dyDescent="0.2">
      <c r="A1198" s="43" t="s">
        <v>1541</v>
      </c>
      <c r="B1198" s="44"/>
      <c r="C1198" s="44"/>
      <c r="D1198" s="44"/>
      <c r="E1198" s="45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60" t="s">
        <v>344</v>
      </c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 t="s">
        <v>77</v>
      </c>
      <c r="AK1198" s="60"/>
      <c r="AL1198" s="60"/>
      <c r="AM1198" s="60"/>
      <c r="AN1198" s="60"/>
      <c r="AO1198" s="60"/>
      <c r="AP1198" s="60"/>
      <c r="AQ1198" s="60"/>
      <c r="AR1198" s="60"/>
      <c r="AS1198" s="60"/>
      <c r="AT1198" s="60"/>
      <c r="AU1198" s="60"/>
      <c r="AV1198" s="60"/>
      <c r="AW1198" s="60"/>
      <c r="AX1198" s="60"/>
      <c r="AY1198" s="84" t="s">
        <v>94</v>
      </c>
      <c r="AZ1198" s="84"/>
      <c r="BA1198" s="84"/>
      <c r="BB1198" s="84"/>
      <c r="BC1198" s="84"/>
      <c r="BD1198" s="84"/>
      <c r="BE1198" s="62" t="s">
        <v>95</v>
      </c>
      <c r="BF1198" s="62"/>
      <c r="BG1198" s="62"/>
      <c r="BH1198" s="62"/>
      <c r="BI1198" s="62"/>
      <c r="BJ1198" s="62"/>
      <c r="BK1198" s="62"/>
      <c r="BL1198" s="62"/>
      <c r="BM1198" s="62"/>
      <c r="BN1198" s="62">
        <v>706</v>
      </c>
      <c r="BO1198" s="62"/>
      <c r="BP1198" s="62"/>
      <c r="BQ1198" s="62"/>
      <c r="BR1198" s="62"/>
      <c r="BS1198" s="62"/>
      <c r="BT1198" s="62"/>
      <c r="BU1198" s="62"/>
      <c r="BV1198" s="62"/>
      <c r="BW1198" s="62"/>
      <c r="BX1198" s="62"/>
      <c r="BY1198" s="80">
        <v>71701000</v>
      </c>
      <c r="BZ1198" s="76"/>
      <c r="CA1198" s="76"/>
      <c r="CB1198" s="76"/>
      <c r="CC1198" s="76"/>
      <c r="CD1198" s="76"/>
      <c r="CE1198" s="62" t="s">
        <v>80</v>
      </c>
      <c r="CF1198" s="62"/>
      <c r="CG1198" s="62"/>
      <c r="CH1198" s="62"/>
      <c r="CI1198" s="62"/>
      <c r="CJ1198" s="62"/>
      <c r="CK1198" s="62"/>
      <c r="CL1198" s="62"/>
      <c r="CM1198" s="62"/>
      <c r="CN1198" s="61">
        <f>6397972.092*1.05</f>
        <v>6717870.6966000004</v>
      </c>
      <c r="CO1198" s="61"/>
      <c r="CP1198" s="61"/>
      <c r="CQ1198" s="61"/>
      <c r="CR1198" s="61"/>
      <c r="CS1198" s="61"/>
      <c r="CT1198" s="61"/>
      <c r="CU1198" s="61"/>
      <c r="CV1198" s="61"/>
      <c r="CW1198" s="61"/>
      <c r="CX1198" s="61"/>
      <c r="CY1198" s="61"/>
      <c r="CZ1198" s="61"/>
      <c r="DA1198" s="61"/>
      <c r="DB1198" s="59" t="s">
        <v>641</v>
      </c>
      <c r="DC1198" s="59"/>
      <c r="DD1198" s="59"/>
      <c r="DE1198" s="59"/>
      <c r="DF1198" s="59"/>
      <c r="DG1198" s="59"/>
      <c r="DH1198" s="59"/>
      <c r="DI1198" s="59"/>
      <c r="DJ1198" s="59"/>
      <c r="DK1198" s="59"/>
      <c r="DL1198" s="59"/>
      <c r="DM1198" s="59"/>
      <c r="DN1198" s="59"/>
      <c r="DO1198" s="59" t="s">
        <v>651</v>
      </c>
      <c r="DP1198" s="59"/>
      <c r="DQ1198" s="59"/>
      <c r="DR1198" s="59"/>
      <c r="DS1198" s="59"/>
      <c r="DT1198" s="59"/>
      <c r="DU1198" s="59"/>
      <c r="DV1198" s="59"/>
      <c r="DW1198" s="59"/>
      <c r="DX1198" s="59"/>
      <c r="DY1198" s="59"/>
      <c r="DZ1198" s="62" t="s">
        <v>102</v>
      </c>
      <c r="EA1198" s="62"/>
      <c r="EB1198" s="62"/>
      <c r="EC1198" s="62"/>
      <c r="ED1198" s="62"/>
      <c r="EE1198" s="62"/>
      <c r="EF1198" s="62"/>
      <c r="EG1198" s="62"/>
      <c r="EH1198" s="62"/>
      <c r="EI1198" s="62"/>
      <c r="EJ1198" s="62"/>
      <c r="EK1198" s="62"/>
      <c r="EL1198" s="62" t="s">
        <v>103</v>
      </c>
      <c r="EM1198" s="62"/>
      <c r="EN1198" s="62"/>
      <c r="EO1198" s="62"/>
      <c r="EP1198" s="62"/>
      <c r="EQ1198" s="62"/>
      <c r="ER1198" s="62"/>
      <c r="ES1198" s="62"/>
      <c r="ET1198" s="62"/>
      <c r="EU1198" s="62"/>
      <c r="EV1198" s="62"/>
      <c r="EW1198" s="62"/>
      <c r="EX1198" s="62"/>
      <c r="EY1198" s="22"/>
      <c r="EZ1198" s="22"/>
      <c r="FA1198" s="22"/>
      <c r="FB1198" s="22"/>
      <c r="FC1198" s="22"/>
      <c r="FD1198" s="22"/>
      <c r="FE1198" s="22"/>
      <c r="FF1198" s="22"/>
      <c r="FG1198" s="22"/>
      <c r="FH1198" s="22"/>
      <c r="FI1198" s="22"/>
      <c r="FJ1198" s="22"/>
      <c r="FK1198" s="22"/>
      <c r="FL1198" s="22"/>
      <c r="FM1198" s="22"/>
      <c r="FN1198" s="22"/>
      <c r="FO1198" s="22"/>
      <c r="FP1198" s="22"/>
      <c r="FQ1198" s="22"/>
      <c r="FR1198" s="22"/>
      <c r="FS1198" s="22"/>
      <c r="FT1198" s="22"/>
      <c r="FU1198" s="22"/>
      <c r="FV1198" s="22"/>
      <c r="FW1198" s="22"/>
      <c r="FX1198" s="22"/>
      <c r="FY1198" s="22"/>
      <c r="FZ1198" s="22"/>
      <c r="GA1198" s="22"/>
      <c r="GB1198" s="22"/>
      <c r="GC1198" s="22"/>
      <c r="GD1198" s="22"/>
      <c r="GE1198" s="22"/>
      <c r="GF1198" s="22"/>
      <c r="GG1198" s="22"/>
      <c r="GH1198" s="22"/>
      <c r="GI1198" s="22"/>
      <c r="GJ1198" s="22"/>
      <c r="GK1198" s="22"/>
      <c r="GL1198" s="22"/>
      <c r="GM1198" s="22"/>
      <c r="GN1198" s="22"/>
      <c r="GO1198" s="22"/>
      <c r="GP1198" s="22"/>
      <c r="GQ1198" s="22"/>
      <c r="GR1198" s="22"/>
      <c r="GS1198" s="22"/>
      <c r="GT1198" s="22"/>
      <c r="GU1198" s="22"/>
      <c r="GV1198" s="22"/>
      <c r="GW1198" s="22"/>
      <c r="GX1198" s="22"/>
      <c r="GY1198" s="22"/>
      <c r="GZ1198" s="22"/>
      <c r="HA1198" s="22"/>
      <c r="HB1198" s="22"/>
      <c r="HC1198" s="22"/>
      <c r="HD1198" s="22"/>
      <c r="HE1198" s="22"/>
      <c r="HF1198" s="22"/>
      <c r="HG1198" s="22"/>
      <c r="HH1198" s="22"/>
      <c r="HI1198" s="22"/>
      <c r="HJ1198" s="22"/>
      <c r="HK1198" s="22"/>
      <c r="HL1198" s="22"/>
      <c r="HM1198" s="22"/>
      <c r="HN1198" s="22"/>
      <c r="HO1198" s="22"/>
      <c r="HP1198" s="22"/>
      <c r="HQ1198" s="22"/>
      <c r="HR1198" s="22"/>
      <c r="HS1198" s="22"/>
      <c r="HT1198" s="22"/>
      <c r="HU1198" s="22"/>
      <c r="HV1198" s="22"/>
      <c r="HW1198" s="22"/>
      <c r="HX1198" s="22"/>
      <c r="HY1198" s="22"/>
      <c r="HZ1198" s="22"/>
      <c r="IA1198" s="22"/>
      <c r="IB1198" s="22"/>
      <c r="IC1198" s="22"/>
      <c r="ID1198" s="22"/>
      <c r="IE1198" s="22"/>
      <c r="IF1198" s="22"/>
      <c r="IG1198" s="22"/>
      <c r="IH1198" s="22"/>
      <c r="II1198" s="22"/>
      <c r="IJ1198" s="22"/>
      <c r="IK1198" s="22"/>
      <c r="IL1198" s="22"/>
      <c r="IM1198" s="22"/>
      <c r="IN1198" s="22"/>
      <c r="IO1198" s="22"/>
      <c r="IP1198" s="22"/>
      <c r="IQ1198" s="22"/>
      <c r="IR1198" s="22"/>
      <c r="IS1198" s="22"/>
      <c r="IT1198" s="22"/>
      <c r="IU1198" s="22"/>
      <c r="IV1198" s="22"/>
      <c r="IW1198" s="22"/>
      <c r="IX1198" s="22"/>
      <c r="IY1198" s="22"/>
      <c r="IZ1198" s="22"/>
      <c r="JA1198" s="22"/>
      <c r="JB1198" s="22"/>
      <c r="JC1198" s="22"/>
      <c r="JD1198" s="22"/>
      <c r="JE1198" s="22"/>
      <c r="JF1198" s="22"/>
      <c r="JG1198" s="22"/>
      <c r="JH1198" s="22"/>
      <c r="JI1198" s="22"/>
      <c r="JJ1198" s="22"/>
      <c r="JK1198" s="22"/>
      <c r="JL1198" s="22"/>
      <c r="JM1198" s="22"/>
      <c r="JN1198" s="22"/>
      <c r="JO1198" s="22"/>
      <c r="JP1198" s="22"/>
      <c r="JQ1198" s="22"/>
      <c r="JR1198" s="22"/>
      <c r="JS1198" s="22"/>
      <c r="JT1198" s="22"/>
      <c r="JU1198" s="22"/>
      <c r="JV1198" s="22"/>
      <c r="JW1198" s="22"/>
      <c r="JX1198" s="22"/>
      <c r="JY1198" s="22"/>
      <c r="JZ1198" s="22"/>
      <c r="KA1198" s="22"/>
      <c r="KB1198" s="22"/>
      <c r="KC1198" s="22"/>
      <c r="KD1198" s="22"/>
      <c r="KE1198" s="22"/>
      <c r="KF1198" s="22"/>
      <c r="KG1198" s="22"/>
      <c r="KH1198" s="22"/>
      <c r="KI1198" s="22"/>
      <c r="KJ1198" s="22"/>
      <c r="KK1198" s="22"/>
      <c r="KL1198" s="22"/>
      <c r="KM1198" s="22"/>
      <c r="KN1198" s="22"/>
      <c r="KO1198" s="22"/>
      <c r="KP1198" s="22"/>
      <c r="KQ1198" s="22"/>
      <c r="KR1198" s="22"/>
      <c r="KS1198" s="22"/>
      <c r="KT1198" s="22"/>
      <c r="KU1198" s="22"/>
      <c r="KV1198" s="22"/>
      <c r="KW1198" s="22"/>
      <c r="KX1198" s="22"/>
      <c r="KY1198" s="22"/>
      <c r="KZ1198" s="22"/>
      <c r="LA1198" s="22"/>
      <c r="LB1198" s="22"/>
      <c r="LC1198" s="22"/>
      <c r="LD1198" s="22"/>
      <c r="LE1198" s="22"/>
      <c r="LF1198" s="22"/>
      <c r="LG1198" s="22"/>
      <c r="LH1198" s="22"/>
      <c r="LI1198" s="22"/>
      <c r="LJ1198" s="22"/>
      <c r="LK1198" s="22"/>
      <c r="LL1198" s="22"/>
      <c r="LM1198" s="22"/>
      <c r="LN1198" s="22"/>
      <c r="LO1198" s="22"/>
      <c r="LP1198" s="22"/>
      <c r="LQ1198" s="22"/>
      <c r="LR1198" s="22"/>
      <c r="LS1198" s="22"/>
      <c r="LT1198" s="22"/>
      <c r="LU1198" s="22"/>
      <c r="LV1198" s="22"/>
      <c r="LW1198" s="22"/>
      <c r="LX1198" s="22"/>
      <c r="LY1198" s="22"/>
      <c r="LZ1198" s="22"/>
      <c r="MA1198" s="22"/>
      <c r="MB1198" s="22"/>
      <c r="MC1198" s="22"/>
      <c r="MD1198" s="22"/>
      <c r="ME1198" s="22"/>
      <c r="MF1198" s="22"/>
      <c r="MG1198" s="22"/>
      <c r="MH1198" s="22"/>
      <c r="MI1198" s="22"/>
      <c r="MJ1198" s="22"/>
      <c r="MK1198" s="22"/>
      <c r="ML1198" s="22"/>
      <c r="MM1198" s="22"/>
      <c r="MN1198" s="22"/>
      <c r="MO1198" s="22"/>
      <c r="MP1198" s="22"/>
    </row>
    <row r="1199" spans="1:620" s="21" customFormat="1" ht="55.5" customHeight="1" x14ac:dyDescent="0.2">
      <c r="A1199" s="43" t="s">
        <v>1542</v>
      </c>
      <c r="B1199" s="44"/>
      <c r="C1199" s="44"/>
      <c r="D1199" s="44"/>
      <c r="E1199" s="45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60" t="s">
        <v>132</v>
      </c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 t="s">
        <v>77</v>
      </c>
      <c r="AK1199" s="60"/>
      <c r="AL1199" s="60"/>
      <c r="AM1199" s="60"/>
      <c r="AN1199" s="60"/>
      <c r="AO1199" s="60"/>
      <c r="AP1199" s="60"/>
      <c r="AQ1199" s="60"/>
      <c r="AR1199" s="60"/>
      <c r="AS1199" s="60"/>
      <c r="AT1199" s="60"/>
      <c r="AU1199" s="60"/>
      <c r="AV1199" s="60"/>
      <c r="AW1199" s="60"/>
      <c r="AX1199" s="60"/>
      <c r="AY1199" s="84" t="s">
        <v>78</v>
      </c>
      <c r="AZ1199" s="84"/>
      <c r="BA1199" s="84"/>
      <c r="BB1199" s="84"/>
      <c r="BC1199" s="84"/>
      <c r="BD1199" s="84"/>
      <c r="BE1199" s="62" t="s">
        <v>79</v>
      </c>
      <c r="BF1199" s="62"/>
      <c r="BG1199" s="62"/>
      <c r="BH1199" s="62"/>
      <c r="BI1199" s="62"/>
      <c r="BJ1199" s="62"/>
      <c r="BK1199" s="62"/>
      <c r="BL1199" s="62"/>
      <c r="BM1199" s="62"/>
      <c r="BN1199" s="62">
        <v>1</v>
      </c>
      <c r="BO1199" s="62"/>
      <c r="BP1199" s="62"/>
      <c r="BQ1199" s="62"/>
      <c r="BR1199" s="62"/>
      <c r="BS1199" s="62"/>
      <c r="BT1199" s="62"/>
      <c r="BU1199" s="62"/>
      <c r="BV1199" s="62"/>
      <c r="BW1199" s="62"/>
      <c r="BX1199" s="62"/>
      <c r="BY1199" s="80">
        <v>71701000</v>
      </c>
      <c r="BZ1199" s="76"/>
      <c r="CA1199" s="76"/>
      <c r="CB1199" s="76"/>
      <c r="CC1199" s="76"/>
      <c r="CD1199" s="76"/>
      <c r="CE1199" s="62" t="s">
        <v>80</v>
      </c>
      <c r="CF1199" s="62"/>
      <c r="CG1199" s="62"/>
      <c r="CH1199" s="62"/>
      <c r="CI1199" s="62"/>
      <c r="CJ1199" s="62"/>
      <c r="CK1199" s="62"/>
      <c r="CL1199" s="62"/>
      <c r="CM1199" s="62"/>
      <c r="CN1199" s="61">
        <f>4200000*1.05</f>
        <v>4410000</v>
      </c>
      <c r="CO1199" s="61"/>
      <c r="CP1199" s="61"/>
      <c r="CQ1199" s="61"/>
      <c r="CR1199" s="61"/>
      <c r="CS1199" s="61"/>
      <c r="CT1199" s="61"/>
      <c r="CU1199" s="61"/>
      <c r="CV1199" s="61"/>
      <c r="CW1199" s="61"/>
      <c r="CX1199" s="61"/>
      <c r="CY1199" s="61"/>
      <c r="CZ1199" s="61"/>
      <c r="DA1199" s="61"/>
      <c r="DB1199" s="59" t="s">
        <v>641</v>
      </c>
      <c r="DC1199" s="59"/>
      <c r="DD1199" s="59"/>
      <c r="DE1199" s="59"/>
      <c r="DF1199" s="59"/>
      <c r="DG1199" s="59"/>
      <c r="DH1199" s="59"/>
      <c r="DI1199" s="59"/>
      <c r="DJ1199" s="59"/>
      <c r="DK1199" s="59"/>
      <c r="DL1199" s="59"/>
      <c r="DM1199" s="59"/>
      <c r="DN1199" s="59"/>
      <c r="DO1199" s="59" t="s">
        <v>651</v>
      </c>
      <c r="DP1199" s="59"/>
      <c r="DQ1199" s="59"/>
      <c r="DR1199" s="59"/>
      <c r="DS1199" s="59"/>
      <c r="DT1199" s="59"/>
      <c r="DU1199" s="59"/>
      <c r="DV1199" s="59"/>
      <c r="DW1199" s="59"/>
      <c r="DX1199" s="59"/>
      <c r="DY1199" s="59"/>
      <c r="DZ1199" s="62" t="s">
        <v>102</v>
      </c>
      <c r="EA1199" s="62"/>
      <c r="EB1199" s="62"/>
      <c r="EC1199" s="62"/>
      <c r="ED1199" s="62"/>
      <c r="EE1199" s="62"/>
      <c r="EF1199" s="62"/>
      <c r="EG1199" s="62"/>
      <c r="EH1199" s="62"/>
      <c r="EI1199" s="62"/>
      <c r="EJ1199" s="62"/>
      <c r="EK1199" s="62"/>
      <c r="EL1199" s="62" t="s">
        <v>103</v>
      </c>
      <c r="EM1199" s="62"/>
      <c r="EN1199" s="62"/>
      <c r="EO1199" s="62"/>
      <c r="EP1199" s="62"/>
      <c r="EQ1199" s="62"/>
      <c r="ER1199" s="62"/>
      <c r="ES1199" s="62"/>
      <c r="ET1199" s="62"/>
      <c r="EU1199" s="62"/>
      <c r="EV1199" s="62"/>
      <c r="EW1199" s="62"/>
      <c r="EX1199" s="62"/>
      <c r="EY1199" s="22"/>
      <c r="EZ1199" s="22"/>
      <c r="FA1199" s="22"/>
      <c r="FB1199" s="22"/>
      <c r="FC1199" s="22"/>
      <c r="FD1199" s="22"/>
      <c r="FE1199" s="22"/>
      <c r="FF1199" s="22"/>
      <c r="FG1199" s="22"/>
      <c r="FH1199" s="22"/>
      <c r="FI1199" s="22"/>
      <c r="FJ1199" s="22"/>
      <c r="FK1199" s="22"/>
      <c r="FL1199" s="22"/>
      <c r="FM1199" s="22"/>
      <c r="FN1199" s="22"/>
      <c r="FO1199" s="22"/>
      <c r="FP1199" s="22"/>
      <c r="FQ1199" s="22"/>
      <c r="FR1199" s="22"/>
      <c r="FS1199" s="22"/>
      <c r="FT1199" s="22"/>
      <c r="FU1199" s="22"/>
      <c r="FV1199" s="22"/>
      <c r="FW1199" s="22"/>
      <c r="FX1199" s="22"/>
      <c r="FY1199" s="22"/>
      <c r="FZ1199" s="22"/>
      <c r="GA1199" s="22"/>
      <c r="GB1199" s="22"/>
      <c r="GC1199" s="22"/>
      <c r="GD1199" s="22"/>
      <c r="GE1199" s="22"/>
      <c r="GF1199" s="22"/>
      <c r="GG1199" s="22"/>
      <c r="GH1199" s="22"/>
      <c r="GI1199" s="22"/>
      <c r="GJ1199" s="22"/>
      <c r="GK1199" s="22"/>
      <c r="GL1199" s="22"/>
      <c r="GM1199" s="22"/>
      <c r="GN1199" s="22"/>
      <c r="GO1199" s="22"/>
      <c r="GP1199" s="22"/>
      <c r="GQ1199" s="22"/>
      <c r="GR1199" s="22"/>
      <c r="GS1199" s="22"/>
      <c r="GT1199" s="22"/>
      <c r="GU1199" s="22"/>
      <c r="GV1199" s="22"/>
      <c r="GW1199" s="22"/>
      <c r="GX1199" s="22"/>
      <c r="GY1199" s="22"/>
      <c r="GZ1199" s="22"/>
      <c r="HA1199" s="22"/>
      <c r="HB1199" s="22"/>
      <c r="HC1199" s="22"/>
      <c r="HD1199" s="22"/>
      <c r="HE1199" s="22"/>
      <c r="HF1199" s="22"/>
      <c r="HG1199" s="22"/>
      <c r="HH1199" s="22"/>
      <c r="HI1199" s="22"/>
      <c r="HJ1199" s="22"/>
      <c r="HK1199" s="22"/>
      <c r="HL1199" s="22"/>
      <c r="HM1199" s="22"/>
      <c r="HN1199" s="22"/>
      <c r="HO1199" s="22"/>
      <c r="HP1199" s="22"/>
      <c r="HQ1199" s="22"/>
      <c r="HR1199" s="22"/>
      <c r="HS1199" s="22"/>
      <c r="HT1199" s="22"/>
      <c r="HU1199" s="22"/>
      <c r="HV1199" s="22"/>
      <c r="HW1199" s="22"/>
      <c r="HX1199" s="22"/>
      <c r="HY1199" s="22"/>
      <c r="HZ1199" s="22"/>
      <c r="IA1199" s="22"/>
      <c r="IB1199" s="22"/>
      <c r="IC1199" s="22"/>
      <c r="ID1199" s="22"/>
      <c r="IE1199" s="22"/>
      <c r="IF1199" s="22"/>
      <c r="IG1199" s="22"/>
      <c r="IH1199" s="22"/>
      <c r="II1199" s="22"/>
      <c r="IJ1199" s="22"/>
      <c r="IK1199" s="22"/>
      <c r="IL1199" s="22"/>
      <c r="IM1199" s="22"/>
      <c r="IN1199" s="22"/>
      <c r="IO1199" s="22"/>
      <c r="IP1199" s="22"/>
      <c r="IQ1199" s="22"/>
      <c r="IR1199" s="22"/>
      <c r="IS1199" s="22"/>
      <c r="IT1199" s="22"/>
      <c r="IU1199" s="22"/>
      <c r="IV1199" s="22"/>
      <c r="IW1199" s="22"/>
      <c r="IX1199" s="22"/>
      <c r="IY1199" s="22"/>
      <c r="IZ1199" s="22"/>
      <c r="JA1199" s="22"/>
      <c r="JB1199" s="22"/>
      <c r="JC1199" s="22"/>
      <c r="JD1199" s="22"/>
      <c r="JE1199" s="22"/>
      <c r="JF1199" s="22"/>
      <c r="JG1199" s="22"/>
      <c r="JH1199" s="22"/>
      <c r="JI1199" s="22"/>
      <c r="JJ1199" s="22"/>
      <c r="JK1199" s="22"/>
      <c r="JL1199" s="22"/>
      <c r="JM1199" s="22"/>
      <c r="JN1199" s="22"/>
      <c r="JO1199" s="22"/>
      <c r="JP1199" s="22"/>
      <c r="JQ1199" s="22"/>
      <c r="JR1199" s="22"/>
      <c r="JS1199" s="22"/>
      <c r="JT1199" s="22"/>
      <c r="JU1199" s="22"/>
      <c r="JV1199" s="22"/>
      <c r="JW1199" s="22"/>
      <c r="JX1199" s="22"/>
      <c r="JY1199" s="22"/>
      <c r="JZ1199" s="22"/>
      <c r="KA1199" s="22"/>
      <c r="KB1199" s="22"/>
      <c r="KC1199" s="22"/>
      <c r="KD1199" s="22"/>
      <c r="KE1199" s="22"/>
      <c r="KF1199" s="22"/>
      <c r="KG1199" s="22"/>
      <c r="KH1199" s="22"/>
      <c r="KI1199" s="22"/>
      <c r="KJ1199" s="22"/>
      <c r="KK1199" s="22"/>
      <c r="KL1199" s="22"/>
      <c r="KM1199" s="22"/>
      <c r="KN1199" s="22"/>
      <c r="KO1199" s="22"/>
      <c r="KP1199" s="22"/>
      <c r="KQ1199" s="22"/>
      <c r="KR1199" s="22"/>
      <c r="KS1199" s="22"/>
      <c r="KT1199" s="22"/>
      <c r="KU1199" s="22"/>
      <c r="KV1199" s="22"/>
      <c r="KW1199" s="22"/>
      <c r="KX1199" s="22"/>
      <c r="KY1199" s="22"/>
      <c r="KZ1199" s="22"/>
      <c r="LA1199" s="22"/>
      <c r="LB1199" s="22"/>
      <c r="LC1199" s="22"/>
      <c r="LD1199" s="22"/>
      <c r="LE1199" s="22"/>
      <c r="LF1199" s="22"/>
      <c r="LG1199" s="22"/>
      <c r="LH1199" s="22"/>
      <c r="LI1199" s="22"/>
      <c r="LJ1199" s="22"/>
      <c r="LK1199" s="22"/>
      <c r="LL1199" s="22"/>
      <c r="LM1199" s="22"/>
      <c r="LN1199" s="22"/>
      <c r="LO1199" s="22"/>
      <c r="LP1199" s="22"/>
      <c r="LQ1199" s="22"/>
      <c r="LR1199" s="22"/>
      <c r="LS1199" s="22"/>
      <c r="LT1199" s="22"/>
      <c r="LU1199" s="22"/>
      <c r="LV1199" s="22"/>
      <c r="LW1199" s="22"/>
      <c r="LX1199" s="22"/>
      <c r="LY1199" s="22"/>
      <c r="LZ1199" s="22"/>
      <c r="MA1199" s="22"/>
      <c r="MB1199" s="22"/>
      <c r="MC1199" s="22"/>
      <c r="MD1199" s="22"/>
      <c r="ME1199" s="22"/>
      <c r="MF1199" s="22"/>
      <c r="MG1199" s="22"/>
      <c r="MH1199" s="22"/>
      <c r="MI1199" s="22"/>
      <c r="MJ1199" s="22"/>
      <c r="MK1199" s="22"/>
      <c r="ML1199" s="22"/>
      <c r="MM1199" s="22"/>
      <c r="MN1199" s="22"/>
      <c r="MO1199" s="22"/>
      <c r="MP1199" s="22"/>
    </row>
    <row r="1200" spans="1:620" s="21" customFormat="1" ht="42.75" customHeight="1" x14ac:dyDescent="0.2">
      <c r="A1200" s="43" t="s">
        <v>1543</v>
      </c>
      <c r="B1200" s="44"/>
      <c r="C1200" s="44"/>
      <c r="D1200" s="44"/>
      <c r="E1200" s="45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60" t="s">
        <v>378</v>
      </c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 t="s">
        <v>77</v>
      </c>
      <c r="AK1200" s="60"/>
      <c r="AL1200" s="60"/>
      <c r="AM1200" s="60"/>
      <c r="AN1200" s="60"/>
      <c r="AO1200" s="60"/>
      <c r="AP1200" s="60"/>
      <c r="AQ1200" s="60"/>
      <c r="AR1200" s="60"/>
      <c r="AS1200" s="60"/>
      <c r="AT1200" s="60"/>
      <c r="AU1200" s="60"/>
      <c r="AV1200" s="60"/>
      <c r="AW1200" s="60"/>
      <c r="AX1200" s="60"/>
      <c r="AY1200" s="84" t="s">
        <v>78</v>
      </c>
      <c r="AZ1200" s="84"/>
      <c r="BA1200" s="84"/>
      <c r="BB1200" s="84"/>
      <c r="BC1200" s="84"/>
      <c r="BD1200" s="84"/>
      <c r="BE1200" s="62" t="s">
        <v>79</v>
      </c>
      <c r="BF1200" s="62"/>
      <c r="BG1200" s="62"/>
      <c r="BH1200" s="62"/>
      <c r="BI1200" s="62"/>
      <c r="BJ1200" s="62"/>
      <c r="BK1200" s="62"/>
      <c r="BL1200" s="62"/>
      <c r="BM1200" s="62"/>
      <c r="BN1200" s="62">
        <v>1</v>
      </c>
      <c r="BO1200" s="62"/>
      <c r="BP1200" s="62"/>
      <c r="BQ1200" s="62"/>
      <c r="BR1200" s="62"/>
      <c r="BS1200" s="62"/>
      <c r="BT1200" s="62"/>
      <c r="BU1200" s="62"/>
      <c r="BV1200" s="62"/>
      <c r="BW1200" s="62"/>
      <c r="BX1200" s="62"/>
      <c r="BY1200" s="80">
        <v>71701000</v>
      </c>
      <c r="BZ1200" s="76"/>
      <c r="CA1200" s="76"/>
      <c r="CB1200" s="76"/>
      <c r="CC1200" s="76"/>
      <c r="CD1200" s="76"/>
      <c r="CE1200" s="62" t="s">
        <v>80</v>
      </c>
      <c r="CF1200" s="62"/>
      <c r="CG1200" s="62"/>
      <c r="CH1200" s="62"/>
      <c r="CI1200" s="62"/>
      <c r="CJ1200" s="62"/>
      <c r="CK1200" s="62"/>
      <c r="CL1200" s="62"/>
      <c r="CM1200" s="62"/>
      <c r="CN1200" s="61">
        <f>162000*1.05</f>
        <v>170100</v>
      </c>
      <c r="CO1200" s="61"/>
      <c r="CP1200" s="61"/>
      <c r="CQ1200" s="61"/>
      <c r="CR1200" s="61"/>
      <c r="CS1200" s="61"/>
      <c r="CT1200" s="61"/>
      <c r="CU1200" s="61"/>
      <c r="CV1200" s="61"/>
      <c r="CW1200" s="61"/>
      <c r="CX1200" s="61"/>
      <c r="CY1200" s="61"/>
      <c r="CZ1200" s="61"/>
      <c r="DA1200" s="61"/>
      <c r="DB1200" s="59" t="s">
        <v>641</v>
      </c>
      <c r="DC1200" s="59"/>
      <c r="DD1200" s="59"/>
      <c r="DE1200" s="59"/>
      <c r="DF1200" s="59"/>
      <c r="DG1200" s="59"/>
      <c r="DH1200" s="59"/>
      <c r="DI1200" s="59"/>
      <c r="DJ1200" s="59"/>
      <c r="DK1200" s="59"/>
      <c r="DL1200" s="59"/>
      <c r="DM1200" s="59"/>
      <c r="DN1200" s="59"/>
      <c r="DO1200" s="59" t="s">
        <v>651</v>
      </c>
      <c r="DP1200" s="59"/>
      <c r="DQ1200" s="59"/>
      <c r="DR1200" s="59"/>
      <c r="DS1200" s="59"/>
      <c r="DT1200" s="59"/>
      <c r="DU1200" s="59"/>
      <c r="DV1200" s="59"/>
      <c r="DW1200" s="59"/>
      <c r="DX1200" s="59"/>
      <c r="DY1200" s="59"/>
      <c r="DZ1200" s="62" t="s">
        <v>86</v>
      </c>
      <c r="EA1200" s="62"/>
      <c r="EB1200" s="62"/>
      <c r="EC1200" s="62"/>
      <c r="ED1200" s="62"/>
      <c r="EE1200" s="62"/>
      <c r="EF1200" s="62"/>
      <c r="EG1200" s="62"/>
      <c r="EH1200" s="62"/>
      <c r="EI1200" s="62"/>
      <c r="EJ1200" s="62"/>
      <c r="EK1200" s="62"/>
      <c r="EL1200" s="62" t="s">
        <v>84</v>
      </c>
      <c r="EM1200" s="62"/>
      <c r="EN1200" s="62"/>
      <c r="EO1200" s="62"/>
      <c r="EP1200" s="62"/>
      <c r="EQ1200" s="62"/>
      <c r="ER1200" s="62"/>
      <c r="ES1200" s="62"/>
      <c r="ET1200" s="62"/>
      <c r="EU1200" s="62"/>
      <c r="EV1200" s="62"/>
      <c r="EW1200" s="62"/>
      <c r="EX1200" s="62"/>
      <c r="EY1200" s="22"/>
      <c r="EZ1200" s="22"/>
      <c r="FA1200" s="22"/>
      <c r="FB1200" s="22"/>
      <c r="FC1200" s="22"/>
      <c r="FD1200" s="22"/>
      <c r="FE1200" s="22"/>
      <c r="FF1200" s="22"/>
      <c r="FG1200" s="22"/>
      <c r="FH1200" s="22"/>
      <c r="FI1200" s="22"/>
      <c r="FJ1200" s="22"/>
      <c r="FK1200" s="22"/>
      <c r="FL1200" s="22"/>
      <c r="FM1200" s="22"/>
      <c r="FN1200" s="22"/>
      <c r="FO1200" s="22"/>
      <c r="FP1200" s="22"/>
      <c r="FQ1200" s="22"/>
      <c r="FR1200" s="22"/>
      <c r="FS1200" s="22"/>
      <c r="FT1200" s="22"/>
      <c r="FU1200" s="22"/>
      <c r="FV1200" s="22"/>
      <c r="FW1200" s="22"/>
      <c r="FX1200" s="22"/>
      <c r="FY1200" s="22"/>
      <c r="FZ1200" s="22"/>
      <c r="GA1200" s="22"/>
      <c r="GB1200" s="22"/>
      <c r="GC1200" s="22"/>
      <c r="GD1200" s="22"/>
      <c r="GE1200" s="22"/>
      <c r="GF1200" s="22"/>
      <c r="GG1200" s="22"/>
      <c r="GH1200" s="22"/>
      <c r="GI1200" s="22"/>
      <c r="GJ1200" s="22"/>
      <c r="GK1200" s="22"/>
      <c r="GL1200" s="22"/>
      <c r="GM1200" s="22"/>
      <c r="GN1200" s="22"/>
      <c r="GO1200" s="22"/>
      <c r="GP1200" s="22"/>
      <c r="GQ1200" s="22"/>
      <c r="GR1200" s="22"/>
      <c r="GS1200" s="22"/>
      <c r="GT1200" s="22"/>
      <c r="GU1200" s="22"/>
      <c r="GV1200" s="22"/>
      <c r="GW1200" s="22"/>
      <c r="GX1200" s="22"/>
      <c r="GY1200" s="22"/>
      <c r="GZ1200" s="22"/>
      <c r="HA1200" s="22"/>
      <c r="HB1200" s="22"/>
      <c r="HC1200" s="22"/>
      <c r="HD1200" s="22"/>
      <c r="HE1200" s="22"/>
      <c r="HF1200" s="22"/>
      <c r="HG1200" s="22"/>
      <c r="HH1200" s="22"/>
      <c r="HI1200" s="22"/>
      <c r="HJ1200" s="22"/>
      <c r="HK1200" s="22"/>
      <c r="HL1200" s="22"/>
      <c r="HM1200" s="22"/>
      <c r="HN1200" s="22"/>
      <c r="HO1200" s="22"/>
      <c r="HP1200" s="22"/>
      <c r="HQ1200" s="22"/>
      <c r="HR1200" s="22"/>
      <c r="HS1200" s="22"/>
      <c r="HT1200" s="22"/>
      <c r="HU1200" s="22"/>
      <c r="HV1200" s="22"/>
      <c r="HW1200" s="22"/>
      <c r="HX1200" s="22"/>
      <c r="HY1200" s="22"/>
      <c r="HZ1200" s="22"/>
      <c r="IA1200" s="22"/>
      <c r="IB1200" s="22"/>
      <c r="IC1200" s="22"/>
      <c r="ID1200" s="22"/>
      <c r="IE1200" s="22"/>
      <c r="IF1200" s="22"/>
      <c r="IG1200" s="22"/>
      <c r="IH1200" s="22"/>
      <c r="II1200" s="22"/>
      <c r="IJ1200" s="22"/>
      <c r="IK1200" s="22"/>
      <c r="IL1200" s="22"/>
      <c r="IM1200" s="22"/>
      <c r="IN1200" s="22"/>
      <c r="IO1200" s="22"/>
      <c r="IP1200" s="22"/>
      <c r="IQ1200" s="22"/>
      <c r="IR1200" s="22"/>
      <c r="IS1200" s="22"/>
      <c r="IT1200" s="22"/>
      <c r="IU1200" s="22"/>
      <c r="IV1200" s="22"/>
      <c r="IW1200" s="22"/>
      <c r="IX1200" s="22"/>
      <c r="IY1200" s="22"/>
      <c r="IZ1200" s="22"/>
      <c r="JA1200" s="22"/>
      <c r="JB1200" s="22"/>
      <c r="JC1200" s="22"/>
      <c r="JD1200" s="22"/>
      <c r="JE1200" s="22"/>
      <c r="JF1200" s="22"/>
      <c r="JG1200" s="22"/>
      <c r="JH1200" s="22"/>
      <c r="JI1200" s="22"/>
      <c r="JJ1200" s="22"/>
      <c r="JK1200" s="22"/>
      <c r="JL1200" s="22"/>
      <c r="JM1200" s="22"/>
      <c r="JN1200" s="22"/>
      <c r="JO1200" s="22"/>
      <c r="JP1200" s="22"/>
      <c r="JQ1200" s="22"/>
      <c r="JR1200" s="22"/>
      <c r="JS1200" s="22"/>
      <c r="JT1200" s="22"/>
      <c r="JU1200" s="22"/>
      <c r="JV1200" s="22"/>
      <c r="JW1200" s="22"/>
      <c r="JX1200" s="22"/>
      <c r="JY1200" s="22"/>
      <c r="JZ1200" s="22"/>
      <c r="KA1200" s="22"/>
      <c r="KB1200" s="22"/>
      <c r="KC1200" s="22"/>
      <c r="KD1200" s="22"/>
      <c r="KE1200" s="22"/>
      <c r="KF1200" s="22"/>
      <c r="KG1200" s="22"/>
      <c r="KH1200" s="22"/>
      <c r="KI1200" s="22"/>
      <c r="KJ1200" s="22"/>
      <c r="KK1200" s="22"/>
      <c r="KL1200" s="22"/>
      <c r="KM1200" s="22"/>
      <c r="KN1200" s="22"/>
      <c r="KO1200" s="22"/>
      <c r="KP1200" s="22"/>
      <c r="KQ1200" s="22"/>
      <c r="KR1200" s="22"/>
      <c r="KS1200" s="22"/>
      <c r="KT1200" s="22"/>
      <c r="KU1200" s="22"/>
      <c r="KV1200" s="22"/>
      <c r="KW1200" s="22"/>
      <c r="KX1200" s="22"/>
      <c r="KY1200" s="22"/>
      <c r="KZ1200" s="22"/>
      <c r="LA1200" s="22"/>
      <c r="LB1200" s="22"/>
      <c r="LC1200" s="22"/>
      <c r="LD1200" s="22"/>
      <c r="LE1200" s="22"/>
      <c r="LF1200" s="22"/>
      <c r="LG1200" s="22"/>
      <c r="LH1200" s="22"/>
      <c r="LI1200" s="22"/>
      <c r="LJ1200" s="22"/>
      <c r="LK1200" s="22"/>
      <c r="LL1200" s="22"/>
      <c r="LM1200" s="22"/>
      <c r="LN1200" s="22"/>
      <c r="LO1200" s="22"/>
      <c r="LP1200" s="22"/>
      <c r="LQ1200" s="22"/>
      <c r="LR1200" s="22"/>
      <c r="LS1200" s="22"/>
      <c r="LT1200" s="22"/>
      <c r="LU1200" s="22"/>
      <c r="LV1200" s="22"/>
      <c r="LW1200" s="22"/>
      <c r="LX1200" s="22"/>
      <c r="LY1200" s="22"/>
      <c r="LZ1200" s="22"/>
      <c r="MA1200" s="22"/>
      <c r="MB1200" s="22"/>
      <c r="MC1200" s="22"/>
      <c r="MD1200" s="22"/>
      <c r="ME1200" s="22"/>
      <c r="MF1200" s="22"/>
      <c r="MG1200" s="22"/>
      <c r="MH1200" s="22"/>
      <c r="MI1200" s="22"/>
      <c r="MJ1200" s="22"/>
      <c r="MK1200" s="22"/>
      <c r="ML1200" s="22"/>
      <c r="MM1200" s="22"/>
      <c r="MN1200" s="22"/>
      <c r="MO1200" s="22"/>
      <c r="MP1200" s="22"/>
    </row>
    <row r="1201" spans="1:354" s="21" customFormat="1" ht="36.75" customHeight="1" x14ac:dyDescent="0.2">
      <c r="A1201" s="43" t="s">
        <v>1544</v>
      </c>
      <c r="B1201" s="44"/>
      <c r="C1201" s="44"/>
      <c r="D1201" s="44"/>
      <c r="E1201" s="45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60" t="s">
        <v>379</v>
      </c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 t="s">
        <v>77</v>
      </c>
      <c r="AK1201" s="60"/>
      <c r="AL1201" s="60"/>
      <c r="AM1201" s="60"/>
      <c r="AN1201" s="60"/>
      <c r="AO1201" s="60"/>
      <c r="AP1201" s="60"/>
      <c r="AQ1201" s="60"/>
      <c r="AR1201" s="60"/>
      <c r="AS1201" s="60"/>
      <c r="AT1201" s="60"/>
      <c r="AU1201" s="60"/>
      <c r="AV1201" s="60"/>
      <c r="AW1201" s="60"/>
      <c r="AX1201" s="60"/>
      <c r="AY1201" s="84" t="s">
        <v>78</v>
      </c>
      <c r="AZ1201" s="84"/>
      <c r="BA1201" s="84"/>
      <c r="BB1201" s="84"/>
      <c r="BC1201" s="84"/>
      <c r="BD1201" s="84"/>
      <c r="BE1201" s="62" t="s">
        <v>79</v>
      </c>
      <c r="BF1201" s="62"/>
      <c r="BG1201" s="62"/>
      <c r="BH1201" s="62"/>
      <c r="BI1201" s="62"/>
      <c r="BJ1201" s="62"/>
      <c r="BK1201" s="62"/>
      <c r="BL1201" s="62"/>
      <c r="BM1201" s="62"/>
      <c r="BN1201" s="62">
        <v>1</v>
      </c>
      <c r="BO1201" s="62"/>
      <c r="BP1201" s="62"/>
      <c r="BQ1201" s="62"/>
      <c r="BR1201" s="62"/>
      <c r="BS1201" s="62"/>
      <c r="BT1201" s="62"/>
      <c r="BU1201" s="62"/>
      <c r="BV1201" s="62"/>
      <c r="BW1201" s="62"/>
      <c r="BX1201" s="62"/>
      <c r="BY1201" s="80">
        <v>71701000</v>
      </c>
      <c r="BZ1201" s="76"/>
      <c r="CA1201" s="76"/>
      <c r="CB1201" s="76"/>
      <c r="CC1201" s="76"/>
      <c r="CD1201" s="76"/>
      <c r="CE1201" s="62" t="s">
        <v>80</v>
      </c>
      <c r="CF1201" s="62"/>
      <c r="CG1201" s="62"/>
      <c r="CH1201" s="62"/>
      <c r="CI1201" s="62"/>
      <c r="CJ1201" s="62"/>
      <c r="CK1201" s="62"/>
      <c r="CL1201" s="62"/>
      <c r="CM1201" s="62"/>
      <c r="CN1201" s="61">
        <f>3420000*1.05</f>
        <v>3591000</v>
      </c>
      <c r="CO1201" s="61"/>
      <c r="CP1201" s="61"/>
      <c r="CQ1201" s="61"/>
      <c r="CR1201" s="61"/>
      <c r="CS1201" s="61"/>
      <c r="CT1201" s="61"/>
      <c r="CU1201" s="61"/>
      <c r="CV1201" s="61"/>
      <c r="CW1201" s="61"/>
      <c r="CX1201" s="61"/>
      <c r="CY1201" s="61"/>
      <c r="CZ1201" s="61"/>
      <c r="DA1201" s="61"/>
      <c r="DB1201" s="59" t="s">
        <v>641</v>
      </c>
      <c r="DC1201" s="59"/>
      <c r="DD1201" s="59"/>
      <c r="DE1201" s="59"/>
      <c r="DF1201" s="59"/>
      <c r="DG1201" s="59"/>
      <c r="DH1201" s="59"/>
      <c r="DI1201" s="59"/>
      <c r="DJ1201" s="59"/>
      <c r="DK1201" s="59"/>
      <c r="DL1201" s="59"/>
      <c r="DM1201" s="59"/>
      <c r="DN1201" s="59"/>
      <c r="DO1201" s="59" t="s">
        <v>651</v>
      </c>
      <c r="DP1201" s="59"/>
      <c r="DQ1201" s="59"/>
      <c r="DR1201" s="59"/>
      <c r="DS1201" s="59"/>
      <c r="DT1201" s="59"/>
      <c r="DU1201" s="59"/>
      <c r="DV1201" s="59"/>
      <c r="DW1201" s="59"/>
      <c r="DX1201" s="59"/>
      <c r="DY1201" s="59"/>
      <c r="DZ1201" s="62" t="s">
        <v>102</v>
      </c>
      <c r="EA1201" s="62"/>
      <c r="EB1201" s="62"/>
      <c r="EC1201" s="62"/>
      <c r="ED1201" s="62"/>
      <c r="EE1201" s="62"/>
      <c r="EF1201" s="62"/>
      <c r="EG1201" s="62"/>
      <c r="EH1201" s="62"/>
      <c r="EI1201" s="62"/>
      <c r="EJ1201" s="62"/>
      <c r="EK1201" s="62"/>
      <c r="EL1201" s="62" t="s">
        <v>103</v>
      </c>
      <c r="EM1201" s="62"/>
      <c r="EN1201" s="62"/>
      <c r="EO1201" s="62"/>
      <c r="EP1201" s="62"/>
      <c r="EQ1201" s="62"/>
      <c r="ER1201" s="62"/>
      <c r="ES1201" s="62"/>
      <c r="ET1201" s="62"/>
      <c r="EU1201" s="62"/>
      <c r="EV1201" s="62"/>
      <c r="EW1201" s="62"/>
      <c r="EX1201" s="62"/>
      <c r="EY1201" s="22"/>
      <c r="EZ1201" s="22"/>
      <c r="FA1201" s="22"/>
      <c r="FB1201" s="22"/>
      <c r="FC1201" s="22"/>
      <c r="FD1201" s="22"/>
      <c r="FE1201" s="22"/>
      <c r="FF1201" s="22"/>
      <c r="FG1201" s="22"/>
      <c r="FH1201" s="22"/>
      <c r="FI1201" s="22"/>
      <c r="FJ1201" s="22"/>
      <c r="FK1201" s="22"/>
      <c r="FL1201" s="22"/>
      <c r="FM1201" s="22"/>
      <c r="FN1201" s="22"/>
      <c r="FO1201" s="22"/>
      <c r="FP1201" s="22"/>
      <c r="FQ1201" s="22"/>
      <c r="FR1201" s="22"/>
      <c r="FS1201" s="22"/>
      <c r="FT1201" s="22"/>
      <c r="FU1201" s="22"/>
      <c r="FV1201" s="22"/>
      <c r="FW1201" s="22"/>
      <c r="FX1201" s="22"/>
      <c r="FY1201" s="22"/>
      <c r="FZ1201" s="22"/>
      <c r="GA1201" s="22"/>
      <c r="GB1201" s="22"/>
      <c r="GC1201" s="22"/>
      <c r="GD1201" s="22"/>
      <c r="GE1201" s="22"/>
      <c r="GF1201" s="22"/>
      <c r="GG1201" s="22"/>
      <c r="GH1201" s="22"/>
      <c r="GI1201" s="22"/>
      <c r="GJ1201" s="22"/>
      <c r="GK1201" s="22"/>
      <c r="GL1201" s="22"/>
      <c r="GM1201" s="22"/>
      <c r="GN1201" s="22"/>
      <c r="GO1201" s="22"/>
      <c r="GP1201" s="22"/>
      <c r="GQ1201" s="22"/>
      <c r="GR1201" s="22"/>
      <c r="GS1201" s="22"/>
      <c r="GT1201" s="22"/>
      <c r="GU1201" s="22"/>
      <c r="GV1201" s="22"/>
      <c r="GW1201" s="22"/>
      <c r="GX1201" s="22"/>
      <c r="GY1201" s="22"/>
      <c r="GZ1201" s="22"/>
      <c r="HA1201" s="22"/>
      <c r="HB1201" s="22"/>
      <c r="HC1201" s="22"/>
      <c r="HD1201" s="22"/>
      <c r="HE1201" s="22"/>
      <c r="HF1201" s="22"/>
      <c r="HG1201" s="22"/>
      <c r="HH1201" s="22"/>
      <c r="HI1201" s="22"/>
      <c r="HJ1201" s="22"/>
      <c r="HK1201" s="22"/>
      <c r="HL1201" s="22"/>
      <c r="HM1201" s="22"/>
      <c r="HN1201" s="22"/>
      <c r="HO1201" s="22"/>
      <c r="HP1201" s="22"/>
      <c r="HQ1201" s="22"/>
      <c r="HR1201" s="22"/>
      <c r="HS1201" s="22"/>
      <c r="HT1201" s="22"/>
      <c r="HU1201" s="22"/>
      <c r="HV1201" s="22"/>
      <c r="HW1201" s="22"/>
      <c r="HX1201" s="22"/>
      <c r="HY1201" s="22"/>
      <c r="HZ1201" s="22"/>
      <c r="IA1201" s="22"/>
      <c r="IB1201" s="22"/>
      <c r="IC1201" s="22"/>
      <c r="ID1201" s="22"/>
      <c r="IE1201" s="22"/>
      <c r="IF1201" s="22"/>
      <c r="IG1201" s="22"/>
      <c r="IH1201" s="22"/>
      <c r="II1201" s="22"/>
      <c r="IJ1201" s="22"/>
      <c r="IK1201" s="22"/>
      <c r="IL1201" s="22"/>
      <c r="IM1201" s="22"/>
      <c r="IN1201" s="22"/>
      <c r="IO1201" s="22"/>
      <c r="IP1201" s="22"/>
      <c r="IQ1201" s="22"/>
      <c r="IR1201" s="22"/>
      <c r="IS1201" s="22"/>
      <c r="IT1201" s="22"/>
      <c r="IU1201" s="22"/>
      <c r="IV1201" s="22"/>
      <c r="IW1201" s="22"/>
      <c r="IX1201" s="22"/>
      <c r="IY1201" s="22"/>
      <c r="IZ1201" s="22"/>
      <c r="JA1201" s="22"/>
      <c r="JB1201" s="22"/>
      <c r="JC1201" s="22"/>
      <c r="JD1201" s="22"/>
      <c r="JE1201" s="22"/>
      <c r="JF1201" s="22"/>
      <c r="JG1201" s="22"/>
      <c r="JH1201" s="22"/>
      <c r="JI1201" s="22"/>
      <c r="JJ1201" s="22"/>
      <c r="JK1201" s="22"/>
      <c r="JL1201" s="22"/>
      <c r="JM1201" s="22"/>
      <c r="JN1201" s="22"/>
      <c r="JO1201" s="22"/>
      <c r="JP1201" s="22"/>
      <c r="JQ1201" s="22"/>
      <c r="JR1201" s="22"/>
      <c r="JS1201" s="22"/>
      <c r="JT1201" s="22"/>
      <c r="JU1201" s="22"/>
      <c r="JV1201" s="22"/>
      <c r="JW1201" s="22"/>
      <c r="JX1201" s="22"/>
      <c r="JY1201" s="22"/>
      <c r="JZ1201" s="22"/>
      <c r="KA1201" s="22"/>
      <c r="KB1201" s="22"/>
      <c r="KC1201" s="22"/>
      <c r="KD1201" s="22"/>
      <c r="KE1201" s="22"/>
      <c r="KF1201" s="22"/>
      <c r="KG1201" s="22"/>
      <c r="KH1201" s="22"/>
      <c r="KI1201" s="22"/>
      <c r="KJ1201" s="22"/>
      <c r="KK1201" s="22"/>
      <c r="KL1201" s="22"/>
      <c r="KM1201" s="22"/>
      <c r="KN1201" s="22"/>
      <c r="KO1201" s="22"/>
      <c r="KP1201" s="22"/>
      <c r="KQ1201" s="22"/>
      <c r="KR1201" s="22"/>
      <c r="KS1201" s="22"/>
      <c r="KT1201" s="22"/>
      <c r="KU1201" s="22"/>
      <c r="KV1201" s="22"/>
      <c r="KW1201" s="22"/>
      <c r="KX1201" s="22"/>
      <c r="KY1201" s="22"/>
      <c r="KZ1201" s="22"/>
      <c r="LA1201" s="22"/>
      <c r="LB1201" s="22"/>
      <c r="LC1201" s="22"/>
      <c r="LD1201" s="22"/>
      <c r="LE1201" s="22"/>
      <c r="LF1201" s="22"/>
      <c r="LG1201" s="22"/>
      <c r="LH1201" s="22"/>
      <c r="LI1201" s="22"/>
      <c r="LJ1201" s="22"/>
      <c r="LK1201" s="22"/>
      <c r="LL1201" s="22"/>
      <c r="LM1201" s="22"/>
      <c r="LN1201" s="22"/>
      <c r="LO1201" s="22"/>
      <c r="LP1201" s="22"/>
      <c r="LQ1201" s="22"/>
      <c r="LR1201" s="22"/>
      <c r="LS1201" s="22"/>
      <c r="LT1201" s="22"/>
      <c r="LU1201" s="22"/>
      <c r="LV1201" s="22"/>
      <c r="LW1201" s="22"/>
      <c r="LX1201" s="22"/>
      <c r="LY1201" s="22"/>
      <c r="LZ1201" s="22"/>
      <c r="MA1201" s="22"/>
      <c r="MB1201" s="22"/>
      <c r="MC1201" s="22"/>
      <c r="MD1201" s="22"/>
      <c r="ME1201" s="22"/>
      <c r="MF1201" s="22"/>
      <c r="MG1201" s="22"/>
      <c r="MH1201" s="22"/>
      <c r="MI1201" s="22"/>
      <c r="MJ1201" s="22"/>
      <c r="MK1201" s="22"/>
      <c r="ML1201" s="22"/>
      <c r="MM1201" s="22"/>
      <c r="MN1201" s="22"/>
      <c r="MO1201" s="22"/>
      <c r="MP1201" s="22"/>
    </row>
    <row r="1202" spans="1:354" s="15" customFormat="1" ht="44.25" customHeight="1" x14ac:dyDescent="0.2">
      <c r="A1202" s="43" t="s">
        <v>1545</v>
      </c>
      <c r="B1202" s="44"/>
      <c r="C1202" s="44"/>
      <c r="D1202" s="44"/>
      <c r="E1202" s="45"/>
      <c r="F1202" s="76"/>
      <c r="G1202" s="76"/>
      <c r="H1202" s="76"/>
      <c r="I1202" s="76"/>
      <c r="J1202" s="76"/>
      <c r="K1202" s="76"/>
      <c r="L1202" s="76"/>
      <c r="M1202" s="76"/>
      <c r="N1202" s="76"/>
      <c r="O1202" s="59"/>
      <c r="P1202" s="59"/>
      <c r="Q1202" s="59"/>
      <c r="R1202" s="59"/>
      <c r="S1202" s="59"/>
      <c r="T1202" s="59"/>
      <c r="U1202" s="59"/>
      <c r="V1202" s="59"/>
      <c r="W1202" s="59"/>
      <c r="X1202" s="60" t="s">
        <v>380</v>
      </c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 t="s">
        <v>77</v>
      </c>
      <c r="AK1202" s="60"/>
      <c r="AL1202" s="60"/>
      <c r="AM1202" s="60"/>
      <c r="AN1202" s="60"/>
      <c r="AO1202" s="60"/>
      <c r="AP1202" s="60"/>
      <c r="AQ1202" s="60"/>
      <c r="AR1202" s="60"/>
      <c r="AS1202" s="60"/>
      <c r="AT1202" s="60"/>
      <c r="AU1202" s="60"/>
      <c r="AV1202" s="60"/>
      <c r="AW1202" s="60"/>
      <c r="AX1202" s="60"/>
      <c r="AY1202" s="84" t="s">
        <v>78</v>
      </c>
      <c r="AZ1202" s="84"/>
      <c r="BA1202" s="84"/>
      <c r="BB1202" s="84"/>
      <c r="BC1202" s="84"/>
      <c r="BD1202" s="84"/>
      <c r="BE1202" s="62" t="s">
        <v>79</v>
      </c>
      <c r="BF1202" s="62"/>
      <c r="BG1202" s="62"/>
      <c r="BH1202" s="62"/>
      <c r="BI1202" s="62"/>
      <c r="BJ1202" s="62"/>
      <c r="BK1202" s="62"/>
      <c r="BL1202" s="62"/>
      <c r="BM1202" s="62"/>
      <c r="BN1202" s="62">
        <v>1</v>
      </c>
      <c r="BO1202" s="62"/>
      <c r="BP1202" s="62"/>
      <c r="BQ1202" s="62"/>
      <c r="BR1202" s="62"/>
      <c r="BS1202" s="62"/>
      <c r="BT1202" s="62"/>
      <c r="BU1202" s="62"/>
      <c r="BV1202" s="62"/>
      <c r="BW1202" s="62"/>
      <c r="BX1202" s="62"/>
      <c r="BY1202" s="80">
        <v>71701000</v>
      </c>
      <c r="BZ1202" s="76"/>
      <c r="CA1202" s="76"/>
      <c r="CB1202" s="76"/>
      <c r="CC1202" s="76"/>
      <c r="CD1202" s="76"/>
      <c r="CE1202" s="62" t="s">
        <v>80</v>
      </c>
      <c r="CF1202" s="62"/>
      <c r="CG1202" s="62"/>
      <c r="CH1202" s="62"/>
      <c r="CI1202" s="62"/>
      <c r="CJ1202" s="62"/>
      <c r="CK1202" s="62"/>
      <c r="CL1202" s="62"/>
      <c r="CM1202" s="62"/>
      <c r="CN1202" s="61">
        <f>300000*1.05</f>
        <v>315000</v>
      </c>
      <c r="CO1202" s="61"/>
      <c r="CP1202" s="61"/>
      <c r="CQ1202" s="61"/>
      <c r="CR1202" s="61"/>
      <c r="CS1202" s="61"/>
      <c r="CT1202" s="61"/>
      <c r="CU1202" s="61"/>
      <c r="CV1202" s="61"/>
      <c r="CW1202" s="61"/>
      <c r="CX1202" s="61"/>
      <c r="CY1202" s="61"/>
      <c r="CZ1202" s="61"/>
      <c r="DA1202" s="61"/>
      <c r="DB1202" s="59" t="s">
        <v>641</v>
      </c>
      <c r="DC1202" s="59"/>
      <c r="DD1202" s="59"/>
      <c r="DE1202" s="59"/>
      <c r="DF1202" s="59"/>
      <c r="DG1202" s="59"/>
      <c r="DH1202" s="59"/>
      <c r="DI1202" s="59"/>
      <c r="DJ1202" s="59"/>
      <c r="DK1202" s="59"/>
      <c r="DL1202" s="59"/>
      <c r="DM1202" s="59"/>
      <c r="DN1202" s="59"/>
      <c r="DO1202" s="59" t="s">
        <v>651</v>
      </c>
      <c r="DP1202" s="59"/>
      <c r="DQ1202" s="59"/>
      <c r="DR1202" s="59"/>
      <c r="DS1202" s="59"/>
      <c r="DT1202" s="59"/>
      <c r="DU1202" s="59"/>
      <c r="DV1202" s="59"/>
      <c r="DW1202" s="59"/>
      <c r="DX1202" s="59"/>
      <c r="DY1202" s="59"/>
      <c r="DZ1202" s="62" t="s">
        <v>86</v>
      </c>
      <c r="EA1202" s="62"/>
      <c r="EB1202" s="62"/>
      <c r="EC1202" s="62"/>
      <c r="ED1202" s="62"/>
      <c r="EE1202" s="62"/>
      <c r="EF1202" s="62"/>
      <c r="EG1202" s="62"/>
      <c r="EH1202" s="62"/>
      <c r="EI1202" s="62"/>
      <c r="EJ1202" s="62"/>
      <c r="EK1202" s="62"/>
      <c r="EL1202" s="62" t="s">
        <v>84</v>
      </c>
      <c r="EM1202" s="62"/>
      <c r="EN1202" s="62"/>
      <c r="EO1202" s="62"/>
      <c r="EP1202" s="62"/>
      <c r="EQ1202" s="62"/>
      <c r="ER1202" s="62"/>
      <c r="ES1202" s="62"/>
      <c r="ET1202" s="62"/>
      <c r="EU1202" s="62"/>
      <c r="EV1202" s="62"/>
      <c r="EW1202" s="62"/>
      <c r="EX1202" s="62"/>
      <c r="EY1202" s="25"/>
      <c r="EZ1202" s="25"/>
      <c r="FA1202" s="25"/>
      <c r="FB1202" s="25"/>
      <c r="FC1202" s="25"/>
      <c r="FD1202" s="25"/>
      <c r="FE1202" s="25"/>
      <c r="FF1202" s="25"/>
      <c r="FG1202" s="25"/>
      <c r="FH1202" s="25"/>
      <c r="FI1202" s="25"/>
      <c r="FJ1202" s="25"/>
      <c r="FK1202" s="25"/>
      <c r="FL1202" s="25"/>
      <c r="FM1202" s="25"/>
      <c r="FN1202" s="25"/>
      <c r="FO1202" s="25"/>
      <c r="FP1202" s="25"/>
      <c r="FQ1202" s="25"/>
      <c r="FR1202" s="25"/>
      <c r="FS1202" s="25"/>
      <c r="FT1202" s="25"/>
      <c r="FU1202" s="25"/>
      <c r="FV1202" s="25"/>
      <c r="FW1202" s="25"/>
      <c r="FX1202" s="25"/>
      <c r="FY1202" s="25"/>
      <c r="FZ1202" s="25"/>
      <c r="GA1202" s="25"/>
      <c r="GB1202" s="25"/>
      <c r="GC1202" s="25"/>
      <c r="GD1202" s="25"/>
      <c r="GE1202" s="25"/>
      <c r="GF1202" s="25"/>
      <c r="GG1202" s="25"/>
      <c r="GH1202" s="25"/>
      <c r="GI1202" s="25"/>
      <c r="GJ1202" s="25"/>
      <c r="GK1202" s="25"/>
      <c r="GL1202" s="25"/>
      <c r="GM1202" s="25"/>
      <c r="GN1202" s="25"/>
      <c r="GO1202" s="25"/>
      <c r="GP1202" s="25"/>
      <c r="GQ1202" s="25"/>
      <c r="GR1202" s="25"/>
      <c r="GS1202" s="25"/>
      <c r="GT1202" s="25"/>
      <c r="GU1202" s="25"/>
      <c r="GV1202" s="25"/>
      <c r="GW1202" s="25"/>
      <c r="GX1202" s="25"/>
      <c r="GY1202" s="25"/>
      <c r="GZ1202" s="25"/>
      <c r="HA1202" s="25"/>
      <c r="HB1202" s="25"/>
      <c r="HC1202" s="25"/>
      <c r="HD1202" s="25"/>
      <c r="HE1202" s="25"/>
      <c r="HF1202" s="25"/>
      <c r="HG1202" s="25"/>
      <c r="HH1202" s="25"/>
      <c r="HI1202" s="25"/>
      <c r="HJ1202" s="25"/>
      <c r="HK1202" s="25"/>
      <c r="HL1202" s="25"/>
      <c r="HM1202" s="25"/>
      <c r="HN1202" s="25"/>
      <c r="HO1202" s="25"/>
      <c r="HP1202" s="25"/>
      <c r="HQ1202" s="25"/>
      <c r="HR1202" s="25"/>
      <c r="HS1202" s="25"/>
      <c r="HT1202" s="25"/>
      <c r="HU1202" s="25"/>
      <c r="HV1202" s="25"/>
      <c r="HW1202" s="25"/>
      <c r="HX1202" s="25"/>
      <c r="HY1202" s="25"/>
      <c r="HZ1202" s="25"/>
      <c r="IA1202" s="25"/>
      <c r="IB1202" s="25"/>
      <c r="IC1202" s="25"/>
      <c r="ID1202" s="25"/>
      <c r="IE1202" s="25"/>
      <c r="IF1202" s="25"/>
      <c r="IG1202" s="25"/>
      <c r="IH1202" s="25"/>
      <c r="II1202" s="25"/>
      <c r="IJ1202" s="25"/>
      <c r="IK1202" s="25"/>
      <c r="IL1202" s="25"/>
      <c r="IM1202" s="25"/>
      <c r="IN1202" s="25"/>
      <c r="IO1202" s="25"/>
      <c r="IP1202" s="25"/>
      <c r="IQ1202" s="25"/>
      <c r="IR1202" s="25"/>
      <c r="IS1202" s="25"/>
      <c r="IT1202" s="25"/>
      <c r="IU1202" s="25"/>
      <c r="IV1202" s="25"/>
      <c r="IW1202" s="25"/>
      <c r="IX1202" s="25"/>
      <c r="IY1202" s="25"/>
      <c r="IZ1202" s="25"/>
      <c r="JA1202" s="25"/>
      <c r="JB1202" s="25"/>
      <c r="JC1202" s="25"/>
      <c r="JD1202" s="25"/>
      <c r="JE1202" s="25"/>
      <c r="JF1202" s="25"/>
      <c r="JG1202" s="25"/>
      <c r="JH1202" s="25"/>
      <c r="JI1202" s="25"/>
      <c r="JJ1202" s="25"/>
      <c r="JK1202" s="25"/>
      <c r="JL1202" s="25"/>
      <c r="JM1202" s="25"/>
      <c r="JN1202" s="25"/>
      <c r="JO1202" s="25"/>
      <c r="JP1202" s="25"/>
      <c r="JQ1202" s="25"/>
      <c r="JR1202" s="25"/>
      <c r="JS1202" s="25"/>
      <c r="JT1202" s="25"/>
      <c r="JU1202" s="25"/>
      <c r="JV1202" s="25"/>
      <c r="JW1202" s="25"/>
      <c r="JX1202" s="25"/>
      <c r="JY1202" s="25"/>
      <c r="JZ1202" s="25"/>
      <c r="KA1202" s="25"/>
      <c r="KB1202" s="25"/>
      <c r="KC1202" s="25"/>
      <c r="KD1202" s="25"/>
      <c r="KE1202" s="25"/>
      <c r="KF1202" s="25"/>
      <c r="KG1202" s="25"/>
      <c r="KH1202" s="25"/>
      <c r="KI1202" s="25"/>
      <c r="KJ1202" s="25"/>
      <c r="KK1202" s="25"/>
      <c r="KL1202" s="25"/>
      <c r="KM1202" s="25"/>
      <c r="KN1202" s="25"/>
      <c r="KO1202" s="25"/>
      <c r="KP1202" s="25"/>
      <c r="KQ1202" s="25"/>
      <c r="KR1202" s="25"/>
      <c r="KS1202" s="25"/>
      <c r="KT1202" s="25"/>
      <c r="KU1202" s="25"/>
      <c r="KV1202" s="25"/>
      <c r="KW1202" s="25"/>
      <c r="KX1202" s="25"/>
      <c r="KY1202" s="25"/>
      <c r="KZ1202" s="25"/>
      <c r="LA1202" s="25"/>
      <c r="LB1202" s="25"/>
      <c r="LC1202" s="25"/>
      <c r="LD1202" s="25"/>
      <c r="LE1202" s="25"/>
      <c r="LF1202" s="25"/>
      <c r="LG1202" s="25"/>
      <c r="LH1202" s="25"/>
      <c r="LI1202" s="25"/>
      <c r="LJ1202" s="25"/>
      <c r="LK1202" s="25"/>
      <c r="LL1202" s="25"/>
      <c r="LM1202" s="25"/>
      <c r="LN1202" s="25"/>
      <c r="LO1202" s="25"/>
      <c r="LP1202" s="25"/>
      <c r="LQ1202" s="25"/>
      <c r="LR1202" s="25"/>
      <c r="LS1202" s="25"/>
      <c r="LT1202" s="25"/>
      <c r="LU1202" s="25"/>
      <c r="LV1202" s="25"/>
      <c r="LW1202" s="25"/>
      <c r="LX1202" s="25"/>
      <c r="LY1202" s="25"/>
      <c r="LZ1202" s="25"/>
      <c r="MA1202" s="25"/>
      <c r="MB1202" s="25"/>
      <c r="MC1202" s="25"/>
      <c r="MD1202" s="25"/>
      <c r="ME1202" s="25"/>
      <c r="MF1202" s="25"/>
      <c r="MG1202" s="25"/>
      <c r="MH1202" s="25"/>
      <c r="MI1202" s="25"/>
      <c r="MJ1202" s="25"/>
      <c r="MK1202" s="25"/>
      <c r="ML1202" s="25"/>
      <c r="MM1202" s="25"/>
      <c r="MN1202" s="25"/>
      <c r="MO1202" s="25"/>
      <c r="MP1202" s="25"/>
    </row>
    <row r="1203" spans="1:354" s="15" customFormat="1" ht="44.25" customHeight="1" x14ac:dyDescent="0.2">
      <c r="A1203" s="43" t="s">
        <v>1546</v>
      </c>
      <c r="B1203" s="44"/>
      <c r="C1203" s="44"/>
      <c r="D1203" s="44"/>
      <c r="E1203" s="45"/>
      <c r="F1203" s="76"/>
      <c r="G1203" s="76"/>
      <c r="H1203" s="76"/>
      <c r="I1203" s="76"/>
      <c r="J1203" s="76"/>
      <c r="K1203" s="76"/>
      <c r="L1203" s="76"/>
      <c r="M1203" s="76"/>
      <c r="N1203" s="76"/>
      <c r="O1203" s="76"/>
      <c r="P1203" s="76"/>
      <c r="Q1203" s="76"/>
      <c r="R1203" s="76"/>
      <c r="S1203" s="76"/>
      <c r="T1203" s="76"/>
      <c r="U1203" s="76"/>
      <c r="V1203" s="76"/>
      <c r="W1203" s="76"/>
      <c r="X1203" s="60" t="s">
        <v>382</v>
      </c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 t="s">
        <v>77</v>
      </c>
      <c r="AK1203" s="60"/>
      <c r="AL1203" s="60"/>
      <c r="AM1203" s="60"/>
      <c r="AN1203" s="60"/>
      <c r="AO1203" s="60"/>
      <c r="AP1203" s="60"/>
      <c r="AQ1203" s="60"/>
      <c r="AR1203" s="60"/>
      <c r="AS1203" s="60"/>
      <c r="AT1203" s="60"/>
      <c r="AU1203" s="60"/>
      <c r="AV1203" s="60"/>
      <c r="AW1203" s="60"/>
      <c r="AX1203" s="60"/>
      <c r="AY1203" s="84" t="s">
        <v>94</v>
      </c>
      <c r="AZ1203" s="84"/>
      <c r="BA1203" s="84"/>
      <c r="BB1203" s="84"/>
      <c r="BC1203" s="84"/>
      <c r="BD1203" s="84"/>
      <c r="BE1203" s="62" t="s">
        <v>95</v>
      </c>
      <c r="BF1203" s="62"/>
      <c r="BG1203" s="62"/>
      <c r="BH1203" s="62"/>
      <c r="BI1203" s="62"/>
      <c r="BJ1203" s="62"/>
      <c r="BK1203" s="62"/>
      <c r="BL1203" s="62"/>
      <c r="BM1203" s="62"/>
      <c r="BN1203" s="62">
        <v>24</v>
      </c>
      <c r="BO1203" s="62"/>
      <c r="BP1203" s="62"/>
      <c r="BQ1203" s="62"/>
      <c r="BR1203" s="62"/>
      <c r="BS1203" s="62"/>
      <c r="BT1203" s="62"/>
      <c r="BU1203" s="62"/>
      <c r="BV1203" s="62"/>
      <c r="BW1203" s="62"/>
      <c r="BX1203" s="62"/>
      <c r="BY1203" s="80">
        <v>71701000</v>
      </c>
      <c r="BZ1203" s="76"/>
      <c r="CA1203" s="76"/>
      <c r="CB1203" s="76"/>
      <c r="CC1203" s="76"/>
      <c r="CD1203" s="76"/>
      <c r="CE1203" s="62" t="s">
        <v>80</v>
      </c>
      <c r="CF1203" s="62"/>
      <c r="CG1203" s="62"/>
      <c r="CH1203" s="62"/>
      <c r="CI1203" s="62"/>
      <c r="CJ1203" s="62"/>
      <c r="CK1203" s="62"/>
      <c r="CL1203" s="62"/>
      <c r="CM1203" s="62"/>
      <c r="CN1203" s="61">
        <f>2591841.6*1.05</f>
        <v>2721433.68</v>
      </c>
      <c r="CO1203" s="61"/>
      <c r="CP1203" s="61"/>
      <c r="CQ1203" s="61"/>
      <c r="CR1203" s="61"/>
      <c r="CS1203" s="61"/>
      <c r="CT1203" s="61"/>
      <c r="CU1203" s="61"/>
      <c r="CV1203" s="61"/>
      <c r="CW1203" s="61"/>
      <c r="CX1203" s="61"/>
      <c r="CY1203" s="61"/>
      <c r="CZ1203" s="61"/>
      <c r="DA1203" s="61"/>
      <c r="DB1203" s="59" t="s">
        <v>641</v>
      </c>
      <c r="DC1203" s="59"/>
      <c r="DD1203" s="59"/>
      <c r="DE1203" s="59"/>
      <c r="DF1203" s="59"/>
      <c r="DG1203" s="59"/>
      <c r="DH1203" s="59"/>
      <c r="DI1203" s="59"/>
      <c r="DJ1203" s="59"/>
      <c r="DK1203" s="59"/>
      <c r="DL1203" s="59"/>
      <c r="DM1203" s="59"/>
      <c r="DN1203" s="59"/>
      <c r="DO1203" s="59" t="s">
        <v>651</v>
      </c>
      <c r="DP1203" s="59"/>
      <c r="DQ1203" s="59"/>
      <c r="DR1203" s="59"/>
      <c r="DS1203" s="59"/>
      <c r="DT1203" s="59"/>
      <c r="DU1203" s="59"/>
      <c r="DV1203" s="59"/>
      <c r="DW1203" s="59"/>
      <c r="DX1203" s="59"/>
      <c r="DY1203" s="59"/>
      <c r="DZ1203" s="62" t="s">
        <v>102</v>
      </c>
      <c r="EA1203" s="62"/>
      <c r="EB1203" s="62"/>
      <c r="EC1203" s="62"/>
      <c r="ED1203" s="62"/>
      <c r="EE1203" s="62"/>
      <c r="EF1203" s="62"/>
      <c r="EG1203" s="62"/>
      <c r="EH1203" s="62"/>
      <c r="EI1203" s="62"/>
      <c r="EJ1203" s="62"/>
      <c r="EK1203" s="62"/>
      <c r="EL1203" s="62" t="s">
        <v>103</v>
      </c>
      <c r="EM1203" s="62"/>
      <c r="EN1203" s="62"/>
      <c r="EO1203" s="62"/>
      <c r="EP1203" s="62"/>
      <c r="EQ1203" s="62"/>
      <c r="ER1203" s="62"/>
      <c r="ES1203" s="62"/>
      <c r="ET1203" s="62"/>
      <c r="EU1203" s="62"/>
      <c r="EV1203" s="62"/>
      <c r="EW1203" s="62"/>
      <c r="EX1203" s="62"/>
      <c r="EY1203" s="25"/>
      <c r="EZ1203" s="25"/>
      <c r="FA1203" s="25"/>
      <c r="FB1203" s="25"/>
      <c r="FC1203" s="25"/>
      <c r="FD1203" s="25"/>
      <c r="FE1203" s="25"/>
      <c r="FF1203" s="25"/>
      <c r="FG1203" s="25"/>
      <c r="FH1203" s="25"/>
      <c r="FI1203" s="25"/>
      <c r="FJ1203" s="25"/>
      <c r="FK1203" s="25"/>
      <c r="FL1203" s="25"/>
      <c r="FM1203" s="25"/>
      <c r="FN1203" s="25"/>
      <c r="FO1203" s="25"/>
      <c r="FP1203" s="25"/>
      <c r="FQ1203" s="25"/>
      <c r="FR1203" s="25"/>
      <c r="FS1203" s="25"/>
      <c r="FT1203" s="25"/>
      <c r="FU1203" s="25"/>
      <c r="FV1203" s="25"/>
      <c r="FW1203" s="25"/>
      <c r="FX1203" s="25"/>
      <c r="FY1203" s="25"/>
      <c r="FZ1203" s="25"/>
      <c r="GA1203" s="25"/>
      <c r="GB1203" s="25"/>
      <c r="GC1203" s="25"/>
      <c r="GD1203" s="25"/>
      <c r="GE1203" s="25"/>
      <c r="GF1203" s="25"/>
      <c r="GG1203" s="25"/>
      <c r="GH1203" s="25"/>
      <c r="GI1203" s="25"/>
      <c r="GJ1203" s="25"/>
      <c r="GK1203" s="25"/>
      <c r="GL1203" s="25"/>
      <c r="GM1203" s="25"/>
      <c r="GN1203" s="25"/>
      <c r="GO1203" s="25"/>
      <c r="GP1203" s="25"/>
      <c r="GQ1203" s="25"/>
      <c r="GR1203" s="25"/>
      <c r="GS1203" s="25"/>
      <c r="GT1203" s="25"/>
      <c r="GU1203" s="25"/>
      <c r="GV1203" s="25"/>
      <c r="GW1203" s="25"/>
      <c r="GX1203" s="25"/>
      <c r="GY1203" s="25"/>
      <c r="GZ1203" s="25"/>
      <c r="HA1203" s="25"/>
      <c r="HB1203" s="25"/>
      <c r="HC1203" s="25"/>
      <c r="HD1203" s="25"/>
      <c r="HE1203" s="25"/>
      <c r="HF1203" s="25"/>
      <c r="HG1203" s="25"/>
      <c r="HH1203" s="25"/>
      <c r="HI1203" s="25"/>
      <c r="HJ1203" s="25"/>
      <c r="HK1203" s="25"/>
      <c r="HL1203" s="25"/>
      <c r="HM1203" s="25"/>
      <c r="HN1203" s="25"/>
      <c r="HO1203" s="25"/>
      <c r="HP1203" s="25"/>
      <c r="HQ1203" s="25"/>
      <c r="HR1203" s="25"/>
      <c r="HS1203" s="25"/>
      <c r="HT1203" s="25"/>
      <c r="HU1203" s="25"/>
      <c r="HV1203" s="25"/>
      <c r="HW1203" s="25"/>
      <c r="HX1203" s="25"/>
      <c r="HY1203" s="25"/>
      <c r="HZ1203" s="25"/>
      <c r="IA1203" s="25"/>
      <c r="IB1203" s="25"/>
      <c r="IC1203" s="25"/>
      <c r="ID1203" s="25"/>
      <c r="IE1203" s="25"/>
      <c r="IF1203" s="25"/>
      <c r="IG1203" s="25"/>
      <c r="IH1203" s="25"/>
      <c r="II1203" s="25"/>
      <c r="IJ1203" s="25"/>
      <c r="IK1203" s="25"/>
      <c r="IL1203" s="25"/>
      <c r="IM1203" s="25"/>
      <c r="IN1203" s="25"/>
      <c r="IO1203" s="25"/>
      <c r="IP1203" s="25"/>
      <c r="IQ1203" s="25"/>
      <c r="IR1203" s="25"/>
      <c r="IS1203" s="25"/>
      <c r="IT1203" s="25"/>
      <c r="IU1203" s="25"/>
      <c r="IV1203" s="25"/>
      <c r="IW1203" s="25"/>
      <c r="IX1203" s="25"/>
      <c r="IY1203" s="25"/>
      <c r="IZ1203" s="25"/>
      <c r="JA1203" s="25"/>
      <c r="JB1203" s="25"/>
      <c r="JC1203" s="25"/>
      <c r="JD1203" s="25"/>
      <c r="JE1203" s="25"/>
      <c r="JF1203" s="25"/>
      <c r="JG1203" s="25"/>
      <c r="JH1203" s="25"/>
      <c r="JI1203" s="25"/>
      <c r="JJ1203" s="25"/>
      <c r="JK1203" s="25"/>
      <c r="JL1203" s="25"/>
      <c r="JM1203" s="25"/>
      <c r="JN1203" s="25"/>
      <c r="JO1203" s="25"/>
      <c r="JP1203" s="25"/>
      <c r="JQ1203" s="25"/>
      <c r="JR1203" s="25"/>
      <c r="JS1203" s="25"/>
      <c r="JT1203" s="25"/>
      <c r="JU1203" s="25"/>
      <c r="JV1203" s="25"/>
      <c r="JW1203" s="25"/>
      <c r="JX1203" s="25"/>
      <c r="JY1203" s="25"/>
      <c r="JZ1203" s="25"/>
      <c r="KA1203" s="25"/>
      <c r="KB1203" s="25"/>
      <c r="KC1203" s="25"/>
      <c r="KD1203" s="25"/>
      <c r="KE1203" s="25"/>
      <c r="KF1203" s="25"/>
      <c r="KG1203" s="25"/>
      <c r="KH1203" s="25"/>
      <c r="KI1203" s="25"/>
      <c r="KJ1203" s="25"/>
      <c r="KK1203" s="25"/>
      <c r="KL1203" s="25"/>
      <c r="KM1203" s="25"/>
      <c r="KN1203" s="25"/>
      <c r="KO1203" s="25"/>
      <c r="KP1203" s="25"/>
      <c r="KQ1203" s="25"/>
      <c r="KR1203" s="25"/>
      <c r="KS1203" s="25"/>
      <c r="KT1203" s="25"/>
      <c r="KU1203" s="25"/>
      <c r="KV1203" s="25"/>
      <c r="KW1203" s="25"/>
      <c r="KX1203" s="25"/>
      <c r="KY1203" s="25"/>
      <c r="KZ1203" s="25"/>
      <c r="LA1203" s="25"/>
      <c r="LB1203" s="25"/>
      <c r="LC1203" s="25"/>
      <c r="LD1203" s="25"/>
      <c r="LE1203" s="25"/>
      <c r="LF1203" s="25"/>
      <c r="LG1203" s="25"/>
      <c r="LH1203" s="25"/>
      <c r="LI1203" s="25"/>
      <c r="LJ1203" s="25"/>
      <c r="LK1203" s="25"/>
      <c r="LL1203" s="25"/>
      <c r="LM1203" s="25"/>
      <c r="LN1203" s="25"/>
      <c r="LO1203" s="25"/>
      <c r="LP1203" s="25"/>
      <c r="LQ1203" s="25"/>
      <c r="LR1203" s="25"/>
      <c r="LS1203" s="25"/>
      <c r="LT1203" s="25"/>
      <c r="LU1203" s="25"/>
      <c r="LV1203" s="25"/>
      <c r="LW1203" s="25"/>
      <c r="LX1203" s="25"/>
      <c r="LY1203" s="25"/>
      <c r="LZ1203" s="25"/>
      <c r="MA1203" s="25"/>
      <c r="MB1203" s="25"/>
      <c r="MC1203" s="25"/>
      <c r="MD1203" s="25"/>
      <c r="ME1203" s="25"/>
      <c r="MF1203" s="25"/>
      <c r="MG1203" s="25"/>
      <c r="MH1203" s="25"/>
      <c r="MI1203" s="25"/>
      <c r="MJ1203" s="25"/>
      <c r="MK1203" s="25"/>
      <c r="ML1203" s="25"/>
      <c r="MM1203" s="25"/>
      <c r="MN1203" s="25"/>
      <c r="MO1203" s="25"/>
      <c r="MP1203" s="25"/>
    </row>
    <row r="1204" spans="1:354" s="21" customFormat="1" ht="44.25" customHeight="1" x14ac:dyDescent="0.2">
      <c r="A1204" s="43" t="s">
        <v>1547</v>
      </c>
      <c r="B1204" s="44"/>
      <c r="C1204" s="44"/>
      <c r="D1204" s="44"/>
      <c r="E1204" s="45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60" t="s">
        <v>384</v>
      </c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 t="s">
        <v>77</v>
      </c>
      <c r="AK1204" s="60"/>
      <c r="AL1204" s="60"/>
      <c r="AM1204" s="60"/>
      <c r="AN1204" s="60"/>
      <c r="AO1204" s="60"/>
      <c r="AP1204" s="60"/>
      <c r="AQ1204" s="60"/>
      <c r="AR1204" s="60"/>
      <c r="AS1204" s="60"/>
      <c r="AT1204" s="60"/>
      <c r="AU1204" s="60"/>
      <c r="AV1204" s="60"/>
      <c r="AW1204" s="60"/>
      <c r="AX1204" s="60"/>
      <c r="AY1204" s="84" t="s">
        <v>94</v>
      </c>
      <c r="AZ1204" s="84"/>
      <c r="BA1204" s="84"/>
      <c r="BB1204" s="84"/>
      <c r="BC1204" s="84"/>
      <c r="BD1204" s="84"/>
      <c r="BE1204" s="62" t="s">
        <v>95</v>
      </c>
      <c r="BF1204" s="62"/>
      <c r="BG1204" s="62"/>
      <c r="BH1204" s="62"/>
      <c r="BI1204" s="62"/>
      <c r="BJ1204" s="62"/>
      <c r="BK1204" s="62"/>
      <c r="BL1204" s="62"/>
      <c r="BM1204" s="62"/>
      <c r="BN1204" s="62">
        <v>1483</v>
      </c>
      <c r="BO1204" s="62"/>
      <c r="BP1204" s="62"/>
      <c r="BQ1204" s="62"/>
      <c r="BR1204" s="62"/>
      <c r="BS1204" s="62"/>
      <c r="BT1204" s="62"/>
      <c r="BU1204" s="62"/>
      <c r="BV1204" s="62"/>
      <c r="BW1204" s="62"/>
      <c r="BX1204" s="62"/>
      <c r="BY1204" s="80">
        <v>71701000</v>
      </c>
      <c r="BZ1204" s="76"/>
      <c r="CA1204" s="76"/>
      <c r="CB1204" s="76"/>
      <c r="CC1204" s="76"/>
      <c r="CD1204" s="76"/>
      <c r="CE1204" s="62" t="s">
        <v>80</v>
      </c>
      <c r="CF1204" s="62"/>
      <c r="CG1204" s="62"/>
      <c r="CH1204" s="62"/>
      <c r="CI1204" s="62"/>
      <c r="CJ1204" s="62"/>
      <c r="CK1204" s="62"/>
      <c r="CL1204" s="62"/>
      <c r="CM1204" s="62"/>
      <c r="CN1204" s="61">
        <f>8001860.592*1.05</f>
        <v>8401953.6216000002</v>
      </c>
      <c r="CO1204" s="61"/>
      <c r="CP1204" s="61"/>
      <c r="CQ1204" s="61"/>
      <c r="CR1204" s="61"/>
      <c r="CS1204" s="61"/>
      <c r="CT1204" s="61"/>
      <c r="CU1204" s="61"/>
      <c r="CV1204" s="61"/>
      <c r="CW1204" s="61"/>
      <c r="CX1204" s="61"/>
      <c r="CY1204" s="61"/>
      <c r="CZ1204" s="61"/>
      <c r="DA1204" s="61"/>
      <c r="DB1204" s="59" t="s">
        <v>641</v>
      </c>
      <c r="DC1204" s="59"/>
      <c r="DD1204" s="59"/>
      <c r="DE1204" s="59"/>
      <c r="DF1204" s="59"/>
      <c r="DG1204" s="59"/>
      <c r="DH1204" s="59"/>
      <c r="DI1204" s="59"/>
      <c r="DJ1204" s="59"/>
      <c r="DK1204" s="59"/>
      <c r="DL1204" s="59"/>
      <c r="DM1204" s="59"/>
      <c r="DN1204" s="59"/>
      <c r="DO1204" s="59" t="s">
        <v>651</v>
      </c>
      <c r="DP1204" s="59"/>
      <c r="DQ1204" s="59"/>
      <c r="DR1204" s="59"/>
      <c r="DS1204" s="59"/>
      <c r="DT1204" s="59"/>
      <c r="DU1204" s="59"/>
      <c r="DV1204" s="59"/>
      <c r="DW1204" s="59"/>
      <c r="DX1204" s="59"/>
      <c r="DY1204" s="59"/>
      <c r="DZ1204" s="62" t="s">
        <v>102</v>
      </c>
      <c r="EA1204" s="62"/>
      <c r="EB1204" s="62"/>
      <c r="EC1204" s="62"/>
      <c r="ED1204" s="62"/>
      <c r="EE1204" s="62"/>
      <c r="EF1204" s="62"/>
      <c r="EG1204" s="62"/>
      <c r="EH1204" s="62"/>
      <c r="EI1204" s="62"/>
      <c r="EJ1204" s="62"/>
      <c r="EK1204" s="62"/>
      <c r="EL1204" s="62" t="s">
        <v>103</v>
      </c>
      <c r="EM1204" s="62"/>
      <c r="EN1204" s="62"/>
      <c r="EO1204" s="62"/>
      <c r="EP1204" s="62"/>
      <c r="EQ1204" s="62"/>
      <c r="ER1204" s="62"/>
      <c r="ES1204" s="62"/>
      <c r="ET1204" s="62"/>
      <c r="EU1204" s="62"/>
      <c r="EV1204" s="62"/>
      <c r="EW1204" s="62"/>
      <c r="EX1204" s="62"/>
      <c r="EY1204" s="22"/>
      <c r="EZ1204" s="22"/>
      <c r="FA1204" s="22"/>
      <c r="FB1204" s="22"/>
      <c r="FC1204" s="22"/>
      <c r="FD1204" s="22"/>
      <c r="FE1204" s="22"/>
      <c r="FF1204" s="22"/>
      <c r="FG1204" s="22"/>
      <c r="FH1204" s="22"/>
      <c r="FI1204" s="22"/>
      <c r="FJ1204" s="22"/>
      <c r="FK1204" s="22"/>
      <c r="FL1204" s="22"/>
      <c r="FM1204" s="22"/>
      <c r="FN1204" s="22"/>
      <c r="FO1204" s="22"/>
      <c r="FP1204" s="22"/>
      <c r="FQ1204" s="22"/>
      <c r="FR1204" s="22"/>
      <c r="FS1204" s="22"/>
      <c r="FT1204" s="22"/>
      <c r="FU1204" s="22"/>
      <c r="FV1204" s="22"/>
      <c r="FW1204" s="22"/>
      <c r="FX1204" s="22"/>
      <c r="FY1204" s="22"/>
      <c r="FZ1204" s="22"/>
      <c r="GA1204" s="22"/>
      <c r="GB1204" s="22"/>
      <c r="GC1204" s="22"/>
      <c r="GD1204" s="22"/>
      <c r="GE1204" s="22"/>
      <c r="GF1204" s="22"/>
      <c r="GG1204" s="22"/>
      <c r="GH1204" s="22"/>
      <c r="GI1204" s="22"/>
      <c r="GJ1204" s="22"/>
      <c r="GK1204" s="22"/>
      <c r="GL1204" s="22"/>
      <c r="GM1204" s="22"/>
      <c r="GN1204" s="22"/>
      <c r="GO1204" s="22"/>
      <c r="GP1204" s="22"/>
      <c r="GQ1204" s="22"/>
      <c r="GR1204" s="22"/>
      <c r="GS1204" s="22"/>
      <c r="GT1204" s="22"/>
      <c r="GU1204" s="22"/>
      <c r="GV1204" s="22"/>
      <c r="GW1204" s="22"/>
      <c r="GX1204" s="22"/>
      <c r="GY1204" s="22"/>
      <c r="GZ1204" s="22"/>
      <c r="HA1204" s="22"/>
      <c r="HB1204" s="22"/>
      <c r="HC1204" s="22"/>
      <c r="HD1204" s="22"/>
      <c r="HE1204" s="22"/>
      <c r="HF1204" s="22"/>
      <c r="HG1204" s="22"/>
      <c r="HH1204" s="22"/>
      <c r="HI1204" s="22"/>
      <c r="HJ1204" s="22"/>
      <c r="HK1204" s="22"/>
      <c r="HL1204" s="22"/>
      <c r="HM1204" s="22"/>
      <c r="HN1204" s="22"/>
      <c r="HO1204" s="22"/>
      <c r="HP1204" s="22"/>
      <c r="HQ1204" s="22"/>
      <c r="HR1204" s="22"/>
      <c r="HS1204" s="22"/>
      <c r="HT1204" s="22"/>
      <c r="HU1204" s="22"/>
      <c r="HV1204" s="22"/>
      <c r="HW1204" s="22"/>
      <c r="HX1204" s="22"/>
      <c r="HY1204" s="22"/>
      <c r="HZ1204" s="22"/>
      <c r="IA1204" s="22"/>
      <c r="IB1204" s="22"/>
      <c r="IC1204" s="22"/>
      <c r="ID1204" s="22"/>
      <c r="IE1204" s="22"/>
      <c r="IF1204" s="22"/>
      <c r="IG1204" s="22"/>
      <c r="IH1204" s="22"/>
      <c r="II1204" s="22"/>
      <c r="IJ1204" s="22"/>
      <c r="IK1204" s="22"/>
      <c r="IL1204" s="22"/>
      <c r="IM1204" s="22"/>
      <c r="IN1204" s="22"/>
      <c r="IO1204" s="22"/>
      <c r="IP1204" s="22"/>
      <c r="IQ1204" s="22"/>
      <c r="IR1204" s="22"/>
      <c r="IS1204" s="22"/>
      <c r="IT1204" s="22"/>
      <c r="IU1204" s="22"/>
      <c r="IV1204" s="22"/>
      <c r="IW1204" s="22"/>
      <c r="IX1204" s="22"/>
      <c r="IY1204" s="22"/>
      <c r="IZ1204" s="22"/>
      <c r="JA1204" s="22"/>
      <c r="JB1204" s="22"/>
      <c r="JC1204" s="22"/>
      <c r="JD1204" s="22"/>
      <c r="JE1204" s="22"/>
      <c r="JF1204" s="22"/>
      <c r="JG1204" s="22"/>
      <c r="JH1204" s="22"/>
      <c r="JI1204" s="22"/>
      <c r="JJ1204" s="22"/>
      <c r="JK1204" s="22"/>
      <c r="JL1204" s="22"/>
      <c r="JM1204" s="22"/>
      <c r="JN1204" s="22"/>
      <c r="JO1204" s="22"/>
      <c r="JP1204" s="22"/>
      <c r="JQ1204" s="22"/>
      <c r="JR1204" s="22"/>
      <c r="JS1204" s="22"/>
      <c r="JT1204" s="22"/>
      <c r="JU1204" s="22"/>
      <c r="JV1204" s="22"/>
      <c r="JW1204" s="22"/>
      <c r="JX1204" s="22"/>
      <c r="JY1204" s="22"/>
      <c r="JZ1204" s="22"/>
      <c r="KA1204" s="22"/>
      <c r="KB1204" s="22"/>
      <c r="KC1204" s="22"/>
      <c r="KD1204" s="22"/>
      <c r="KE1204" s="22"/>
      <c r="KF1204" s="22"/>
      <c r="KG1204" s="22"/>
      <c r="KH1204" s="22"/>
      <c r="KI1204" s="22"/>
      <c r="KJ1204" s="22"/>
      <c r="KK1204" s="22"/>
      <c r="KL1204" s="22"/>
      <c r="KM1204" s="22"/>
      <c r="KN1204" s="22"/>
      <c r="KO1204" s="22"/>
      <c r="KP1204" s="22"/>
      <c r="KQ1204" s="22"/>
      <c r="KR1204" s="22"/>
      <c r="KS1204" s="22"/>
      <c r="KT1204" s="22"/>
      <c r="KU1204" s="22"/>
      <c r="KV1204" s="22"/>
      <c r="KW1204" s="22"/>
      <c r="KX1204" s="22"/>
      <c r="KY1204" s="22"/>
      <c r="KZ1204" s="22"/>
      <c r="LA1204" s="22"/>
      <c r="LB1204" s="22"/>
      <c r="LC1204" s="22"/>
      <c r="LD1204" s="22"/>
      <c r="LE1204" s="22"/>
      <c r="LF1204" s="22"/>
      <c r="LG1204" s="22"/>
      <c r="LH1204" s="22"/>
      <c r="LI1204" s="22"/>
      <c r="LJ1204" s="22"/>
      <c r="LK1204" s="22"/>
      <c r="LL1204" s="22"/>
      <c r="LM1204" s="22"/>
      <c r="LN1204" s="22"/>
      <c r="LO1204" s="22"/>
      <c r="LP1204" s="22"/>
      <c r="LQ1204" s="22"/>
      <c r="LR1204" s="22"/>
      <c r="LS1204" s="22"/>
      <c r="LT1204" s="22"/>
      <c r="LU1204" s="22"/>
      <c r="LV1204" s="22"/>
      <c r="LW1204" s="22"/>
      <c r="LX1204" s="22"/>
      <c r="LY1204" s="22"/>
      <c r="LZ1204" s="22"/>
      <c r="MA1204" s="22"/>
      <c r="MB1204" s="22"/>
      <c r="MC1204" s="22"/>
      <c r="MD1204" s="22"/>
      <c r="ME1204" s="22"/>
      <c r="MF1204" s="22"/>
      <c r="MG1204" s="22"/>
      <c r="MH1204" s="22"/>
      <c r="MI1204" s="22"/>
      <c r="MJ1204" s="22"/>
      <c r="MK1204" s="22"/>
      <c r="ML1204" s="22"/>
      <c r="MM1204" s="22"/>
      <c r="MN1204" s="22"/>
      <c r="MO1204" s="22"/>
      <c r="MP1204" s="22"/>
    </row>
    <row r="1205" spans="1:354" s="15" customFormat="1" ht="40.5" customHeight="1" x14ac:dyDescent="0.2">
      <c r="A1205" s="43" t="s">
        <v>1548</v>
      </c>
      <c r="B1205" s="44"/>
      <c r="C1205" s="44"/>
      <c r="D1205" s="44"/>
      <c r="E1205" s="45"/>
      <c r="F1205" s="83"/>
      <c r="G1205" s="83"/>
      <c r="H1205" s="83"/>
      <c r="I1205" s="83"/>
      <c r="J1205" s="83"/>
      <c r="K1205" s="83"/>
      <c r="L1205" s="83"/>
      <c r="M1205" s="83"/>
      <c r="N1205" s="83"/>
      <c r="O1205" s="83"/>
      <c r="P1205" s="83"/>
      <c r="Q1205" s="83"/>
      <c r="R1205" s="83"/>
      <c r="S1205" s="83"/>
      <c r="T1205" s="83"/>
      <c r="U1205" s="83"/>
      <c r="V1205" s="83"/>
      <c r="W1205" s="83"/>
      <c r="X1205" s="60" t="s">
        <v>386</v>
      </c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 t="s">
        <v>77</v>
      </c>
      <c r="AK1205" s="60"/>
      <c r="AL1205" s="60"/>
      <c r="AM1205" s="60"/>
      <c r="AN1205" s="60"/>
      <c r="AO1205" s="60"/>
      <c r="AP1205" s="60"/>
      <c r="AQ1205" s="60"/>
      <c r="AR1205" s="60"/>
      <c r="AS1205" s="60"/>
      <c r="AT1205" s="60"/>
      <c r="AU1205" s="60"/>
      <c r="AV1205" s="60"/>
      <c r="AW1205" s="60"/>
      <c r="AX1205" s="60"/>
      <c r="AY1205" s="84" t="s">
        <v>78</v>
      </c>
      <c r="AZ1205" s="84"/>
      <c r="BA1205" s="84"/>
      <c r="BB1205" s="84"/>
      <c r="BC1205" s="84"/>
      <c r="BD1205" s="84"/>
      <c r="BE1205" s="62" t="s">
        <v>79</v>
      </c>
      <c r="BF1205" s="62"/>
      <c r="BG1205" s="62"/>
      <c r="BH1205" s="62"/>
      <c r="BI1205" s="62"/>
      <c r="BJ1205" s="62"/>
      <c r="BK1205" s="62"/>
      <c r="BL1205" s="62"/>
      <c r="BM1205" s="62"/>
      <c r="BN1205" s="62">
        <v>189</v>
      </c>
      <c r="BO1205" s="62"/>
      <c r="BP1205" s="62"/>
      <c r="BQ1205" s="62"/>
      <c r="BR1205" s="62"/>
      <c r="BS1205" s="62"/>
      <c r="BT1205" s="62"/>
      <c r="BU1205" s="62"/>
      <c r="BV1205" s="62"/>
      <c r="BW1205" s="62"/>
      <c r="BX1205" s="62"/>
      <c r="BY1205" s="80">
        <v>71701000</v>
      </c>
      <c r="BZ1205" s="76"/>
      <c r="CA1205" s="76"/>
      <c r="CB1205" s="76"/>
      <c r="CC1205" s="76"/>
      <c r="CD1205" s="76"/>
      <c r="CE1205" s="62" t="s">
        <v>80</v>
      </c>
      <c r="CF1205" s="62"/>
      <c r="CG1205" s="62"/>
      <c r="CH1205" s="62"/>
      <c r="CI1205" s="62"/>
      <c r="CJ1205" s="62"/>
      <c r="CK1205" s="62"/>
      <c r="CL1205" s="62"/>
      <c r="CM1205" s="62"/>
      <c r="CN1205" s="61">
        <f>1171707.108*1.05</f>
        <v>1230292.4634</v>
      </c>
      <c r="CO1205" s="61"/>
      <c r="CP1205" s="61"/>
      <c r="CQ1205" s="61"/>
      <c r="CR1205" s="61"/>
      <c r="CS1205" s="61"/>
      <c r="CT1205" s="61"/>
      <c r="CU1205" s="61"/>
      <c r="CV1205" s="61"/>
      <c r="CW1205" s="61"/>
      <c r="CX1205" s="61"/>
      <c r="CY1205" s="61"/>
      <c r="CZ1205" s="61"/>
      <c r="DA1205" s="61"/>
      <c r="DB1205" s="59" t="s">
        <v>641</v>
      </c>
      <c r="DC1205" s="59"/>
      <c r="DD1205" s="59"/>
      <c r="DE1205" s="59"/>
      <c r="DF1205" s="59"/>
      <c r="DG1205" s="59"/>
      <c r="DH1205" s="59"/>
      <c r="DI1205" s="59"/>
      <c r="DJ1205" s="59"/>
      <c r="DK1205" s="59"/>
      <c r="DL1205" s="59"/>
      <c r="DM1205" s="59"/>
      <c r="DN1205" s="59"/>
      <c r="DO1205" s="59" t="s">
        <v>651</v>
      </c>
      <c r="DP1205" s="59"/>
      <c r="DQ1205" s="59"/>
      <c r="DR1205" s="59"/>
      <c r="DS1205" s="59"/>
      <c r="DT1205" s="59"/>
      <c r="DU1205" s="59"/>
      <c r="DV1205" s="59"/>
      <c r="DW1205" s="59"/>
      <c r="DX1205" s="59"/>
      <c r="DY1205" s="59"/>
      <c r="DZ1205" s="62" t="s">
        <v>102</v>
      </c>
      <c r="EA1205" s="62"/>
      <c r="EB1205" s="62"/>
      <c r="EC1205" s="62"/>
      <c r="ED1205" s="62"/>
      <c r="EE1205" s="62"/>
      <c r="EF1205" s="62"/>
      <c r="EG1205" s="62"/>
      <c r="EH1205" s="62"/>
      <c r="EI1205" s="62"/>
      <c r="EJ1205" s="62"/>
      <c r="EK1205" s="62"/>
      <c r="EL1205" s="62" t="s">
        <v>103</v>
      </c>
      <c r="EM1205" s="62"/>
      <c r="EN1205" s="62"/>
      <c r="EO1205" s="62"/>
      <c r="EP1205" s="62"/>
      <c r="EQ1205" s="62"/>
      <c r="ER1205" s="62"/>
      <c r="ES1205" s="62"/>
      <c r="ET1205" s="62"/>
      <c r="EU1205" s="62"/>
      <c r="EV1205" s="62"/>
      <c r="EW1205" s="62"/>
      <c r="EX1205" s="62"/>
      <c r="EY1205" s="25"/>
      <c r="EZ1205" s="25"/>
      <c r="FA1205" s="25"/>
      <c r="FB1205" s="25"/>
      <c r="FC1205" s="25"/>
      <c r="FD1205" s="25"/>
      <c r="FE1205" s="25"/>
      <c r="FF1205" s="25"/>
      <c r="FG1205" s="25"/>
      <c r="FH1205" s="25"/>
      <c r="FI1205" s="25"/>
      <c r="FJ1205" s="25"/>
      <c r="FK1205" s="25"/>
      <c r="FL1205" s="25"/>
      <c r="FM1205" s="25"/>
      <c r="FN1205" s="25"/>
      <c r="FO1205" s="25"/>
      <c r="FP1205" s="25"/>
      <c r="FQ1205" s="25"/>
      <c r="FR1205" s="25"/>
      <c r="FS1205" s="25"/>
      <c r="FT1205" s="25"/>
      <c r="FU1205" s="25"/>
      <c r="FV1205" s="25"/>
      <c r="FW1205" s="25"/>
      <c r="FX1205" s="25"/>
      <c r="FY1205" s="25"/>
      <c r="FZ1205" s="25"/>
      <c r="GA1205" s="25"/>
      <c r="GB1205" s="25"/>
      <c r="GC1205" s="25"/>
      <c r="GD1205" s="25"/>
      <c r="GE1205" s="25"/>
      <c r="GF1205" s="25"/>
      <c r="GG1205" s="25"/>
      <c r="GH1205" s="25"/>
      <c r="GI1205" s="25"/>
      <c r="GJ1205" s="25"/>
      <c r="GK1205" s="25"/>
      <c r="GL1205" s="25"/>
      <c r="GM1205" s="25"/>
      <c r="GN1205" s="25"/>
      <c r="GO1205" s="25"/>
      <c r="GP1205" s="25"/>
      <c r="GQ1205" s="25"/>
      <c r="GR1205" s="25"/>
      <c r="GS1205" s="25"/>
      <c r="GT1205" s="25"/>
      <c r="GU1205" s="25"/>
      <c r="GV1205" s="25"/>
      <c r="GW1205" s="25"/>
      <c r="GX1205" s="25"/>
      <c r="GY1205" s="25"/>
      <c r="GZ1205" s="25"/>
      <c r="HA1205" s="25"/>
      <c r="HB1205" s="25"/>
      <c r="HC1205" s="25"/>
      <c r="HD1205" s="25"/>
      <c r="HE1205" s="25"/>
      <c r="HF1205" s="25"/>
      <c r="HG1205" s="25"/>
      <c r="HH1205" s="25"/>
      <c r="HI1205" s="25"/>
      <c r="HJ1205" s="25"/>
      <c r="HK1205" s="25"/>
      <c r="HL1205" s="25"/>
      <c r="HM1205" s="25"/>
      <c r="HN1205" s="25"/>
      <c r="HO1205" s="25"/>
      <c r="HP1205" s="25"/>
      <c r="HQ1205" s="25"/>
      <c r="HR1205" s="25"/>
      <c r="HS1205" s="25"/>
      <c r="HT1205" s="25"/>
      <c r="HU1205" s="25"/>
      <c r="HV1205" s="25"/>
      <c r="HW1205" s="25"/>
      <c r="HX1205" s="25"/>
      <c r="HY1205" s="25"/>
      <c r="HZ1205" s="25"/>
      <c r="IA1205" s="25"/>
      <c r="IB1205" s="25"/>
      <c r="IC1205" s="25"/>
      <c r="ID1205" s="25"/>
      <c r="IE1205" s="25"/>
      <c r="IF1205" s="25"/>
      <c r="IG1205" s="25"/>
      <c r="IH1205" s="25"/>
      <c r="II1205" s="25"/>
      <c r="IJ1205" s="25"/>
      <c r="IK1205" s="25"/>
      <c r="IL1205" s="25"/>
      <c r="IM1205" s="25"/>
      <c r="IN1205" s="25"/>
      <c r="IO1205" s="25"/>
      <c r="IP1205" s="25"/>
      <c r="IQ1205" s="25"/>
      <c r="IR1205" s="25"/>
      <c r="IS1205" s="25"/>
      <c r="IT1205" s="25"/>
      <c r="IU1205" s="25"/>
      <c r="IV1205" s="25"/>
      <c r="IW1205" s="25"/>
      <c r="IX1205" s="25"/>
      <c r="IY1205" s="25"/>
      <c r="IZ1205" s="25"/>
      <c r="JA1205" s="25"/>
      <c r="JB1205" s="25"/>
      <c r="JC1205" s="25"/>
      <c r="JD1205" s="25"/>
      <c r="JE1205" s="25"/>
      <c r="JF1205" s="25"/>
      <c r="JG1205" s="25"/>
      <c r="JH1205" s="25"/>
      <c r="JI1205" s="25"/>
      <c r="JJ1205" s="25"/>
      <c r="JK1205" s="25"/>
      <c r="JL1205" s="25"/>
      <c r="JM1205" s="25"/>
      <c r="JN1205" s="25"/>
      <c r="JO1205" s="25"/>
      <c r="JP1205" s="25"/>
      <c r="JQ1205" s="25"/>
      <c r="JR1205" s="25"/>
      <c r="JS1205" s="25"/>
      <c r="JT1205" s="25"/>
      <c r="JU1205" s="25"/>
      <c r="JV1205" s="25"/>
      <c r="JW1205" s="25"/>
      <c r="JX1205" s="25"/>
      <c r="JY1205" s="25"/>
      <c r="JZ1205" s="25"/>
      <c r="KA1205" s="25"/>
      <c r="KB1205" s="25"/>
      <c r="KC1205" s="25"/>
      <c r="KD1205" s="25"/>
      <c r="KE1205" s="25"/>
      <c r="KF1205" s="25"/>
      <c r="KG1205" s="25"/>
      <c r="KH1205" s="25"/>
      <c r="KI1205" s="25"/>
      <c r="KJ1205" s="25"/>
      <c r="KK1205" s="25"/>
      <c r="KL1205" s="25"/>
      <c r="KM1205" s="25"/>
      <c r="KN1205" s="25"/>
      <c r="KO1205" s="25"/>
      <c r="KP1205" s="25"/>
      <c r="KQ1205" s="25"/>
      <c r="KR1205" s="25"/>
      <c r="KS1205" s="25"/>
      <c r="KT1205" s="25"/>
      <c r="KU1205" s="25"/>
      <c r="KV1205" s="25"/>
      <c r="KW1205" s="25"/>
      <c r="KX1205" s="25"/>
      <c r="KY1205" s="25"/>
      <c r="KZ1205" s="25"/>
      <c r="LA1205" s="25"/>
      <c r="LB1205" s="25"/>
      <c r="LC1205" s="25"/>
      <c r="LD1205" s="25"/>
      <c r="LE1205" s="25"/>
      <c r="LF1205" s="25"/>
      <c r="LG1205" s="25"/>
      <c r="LH1205" s="25"/>
      <c r="LI1205" s="25"/>
      <c r="LJ1205" s="25"/>
      <c r="LK1205" s="25"/>
      <c r="LL1205" s="25"/>
      <c r="LM1205" s="25"/>
      <c r="LN1205" s="25"/>
      <c r="LO1205" s="25"/>
      <c r="LP1205" s="25"/>
      <c r="LQ1205" s="25"/>
      <c r="LR1205" s="25"/>
      <c r="LS1205" s="25"/>
      <c r="LT1205" s="25"/>
      <c r="LU1205" s="25"/>
      <c r="LV1205" s="25"/>
      <c r="LW1205" s="25"/>
      <c r="LX1205" s="25"/>
      <c r="LY1205" s="25"/>
      <c r="LZ1205" s="25"/>
      <c r="MA1205" s="25"/>
      <c r="MB1205" s="25"/>
      <c r="MC1205" s="25"/>
      <c r="MD1205" s="25"/>
      <c r="ME1205" s="25"/>
      <c r="MF1205" s="25"/>
      <c r="MG1205" s="25"/>
      <c r="MH1205" s="25"/>
      <c r="MI1205" s="25"/>
      <c r="MJ1205" s="25"/>
      <c r="MK1205" s="25"/>
      <c r="ML1205" s="25"/>
      <c r="MM1205" s="25"/>
      <c r="MN1205" s="25"/>
      <c r="MO1205" s="25"/>
      <c r="MP1205" s="25"/>
    </row>
    <row r="1206" spans="1:354" s="21" customFormat="1" ht="40.5" customHeight="1" x14ac:dyDescent="0.2">
      <c r="A1206" s="43" t="s">
        <v>1549</v>
      </c>
      <c r="B1206" s="44"/>
      <c r="C1206" s="44"/>
      <c r="D1206" s="44"/>
      <c r="E1206" s="45"/>
      <c r="F1206" s="83"/>
      <c r="G1206" s="83"/>
      <c r="H1206" s="83"/>
      <c r="I1206" s="83"/>
      <c r="J1206" s="83"/>
      <c r="K1206" s="83"/>
      <c r="L1206" s="83"/>
      <c r="M1206" s="83"/>
      <c r="N1206" s="83"/>
      <c r="O1206" s="83"/>
      <c r="P1206" s="83"/>
      <c r="Q1206" s="83"/>
      <c r="R1206" s="83"/>
      <c r="S1206" s="83"/>
      <c r="T1206" s="83"/>
      <c r="U1206" s="83"/>
      <c r="V1206" s="83"/>
      <c r="W1206" s="83"/>
      <c r="X1206" s="60" t="s">
        <v>388</v>
      </c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 t="s">
        <v>77</v>
      </c>
      <c r="AK1206" s="60"/>
      <c r="AL1206" s="60"/>
      <c r="AM1206" s="60"/>
      <c r="AN1206" s="60"/>
      <c r="AO1206" s="60"/>
      <c r="AP1206" s="60"/>
      <c r="AQ1206" s="60"/>
      <c r="AR1206" s="60"/>
      <c r="AS1206" s="60"/>
      <c r="AT1206" s="60"/>
      <c r="AU1206" s="60"/>
      <c r="AV1206" s="60"/>
      <c r="AW1206" s="60"/>
      <c r="AX1206" s="60"/>
      <c r="AY1206" s="84" t="s">
        <v>78</v>
      </c>
      <c r="AZ1206" s="84"/>
      <c r="BA1206" s="84"/>
      <c r="BB1206" s="84"/>
      <c r="BC1206" s="84"/>
      <c r="BD1206" s="84"/>
      <c r="BE1206" s="62" t="s">
        <v>79</v>
      </c>
      <c r="BF1206" s="62"/>
      <c r="BG1206" s="62"/>
      <c r="BH1206" s="62"/>
      <c r="BI1206" s="62"/>
      <c r="BJ1206" s="62"/>
      <c r="BK1206" s="62"/>
      <c r="BL1206" s="62"/>
      <c r="BM1206" s="62"/>
      <c r="BN1206" s="62">
        <v>1350</v>
      </c>
      <c r="BO1206" s="62"/>
      <c r="BP1206" s="62"/>
      <c r="BQ1206" s="62"/>
      <c r="BR1206" s="62"/>
      <c r="BS1206" s="62"/>
      <c r="BT1206" s="62"/>
      <c r="BU1206" s="62"/>
      <c r="BV1206" s="62"/>
      <c r="BW1206" s="62"/>
      <c r="BX1206" s="62"/>
      <c r="BY1206" s="80">
        <v>71701000</v>
      </c>
      <c r="BZ1206" s="76"/>
      <c r="CA1206" s="76"/>
      <c r="CB1206" s="76"/>
      <c r="CC1206" s="76"/>
      <c r="CD1206" s="76"/>
      <c r="CE1206" s="62" t="s">
        <v>80</v>
      </c>
      <c r="CF1206" s="62"/>
      <c r="CG1206" s="62"/>
      <c r="CH1206" s="62"/>
      <c r="CI1206" s="62"/>
      <c r="CJ1206" s="62"/>
      <c r="CK1206" s="62"/>
      <c r="CL1206" s="62"/>
      <c r="CM1206" s="62"/>
      <c r="CN1206" s="61">
        <f>699362.4*1.05</f>
        <v>734330.52</v>
      </c>
      <c r="CO1206" s="61"/>
      <c r="CP1206" s="61"/>
      <c r="CQ1206" s="61"/>
      <c r="CR1206" s="61"/>
      <c r="CS1206" s="61"/>
      <c r="CT1206" s="61"/>
      <c r="CU1206" s="61"/>
      <c r="CV1206" s="61"/>
      <c r="CW1206" s="61"/>
      <c r="CX1206" s="61"/>
      <c r="CY1206" s="61"/>
      <c r="CZ1206" s="61"/>
      <c r="DA1206" s="61"/>
      <c r="DB1206" s="59" t="s">
        <v>641</v>
      </c>
      <c r="DC1206" s="59"/>
      <c r="DD1206" s="59"/>
      <c r="DE1206" s="59"/>
      <c r="DF1206" s="59"/>
      <c r="DG1206" s="59"/>
      <c r="DH1206" s="59"/>
      <c r="DI1206" s="59"/>
      <c r="DJ1206" s="59"/>
      <c r="DK1206" s="59"/>
      <c r="DL1206" s="59"/>
      <c r="DM1206" s="59"/>
      <c r="DN1206" s="59"/>
      <c r="DO1206" s="59" t="s">
        <v>651</v>
      </c>
      <c r="DP1206" s="59"/>
      <c r="DQ1206" s="59"/>
      <c r="DR1206" s="59"/>
      <c r="DS1206" s="59"/>
      <c r="DT1206" s="59"/>
      <c r="DU1206" s="59"/>
      <c r="DV1206" s="59"/>
      <c r="DW1206" s="59"/>
      <c r="DX1206" s="59"/>
      <c r="DY1206" s="59"/>
      <c r="DZ1206" s="62" t="s">
        <v>86</v>
      </c>
      <c r="EA1206" s="62"/>
      <c r="EB1206" s="62"/>
      <c r="EC1206" s="62"/>
      <c r="ED1206" s="62"/>
      <c r="EE1206" s="62"/>
      <c r="EF1206" s="62"/>
      <c r="EG1206" s="62"/>
      <c r="EH1206" s="62"/>
      <c r="EI1206" s="62"/>
      <c r="EJ1206" s="62"/>
      <c r="EK1206" s="62"/>
      <c r="EL1206" s="62" t="s">
        <v>84</v>
      </c>
      <c r="EM1206" s="62"/>
      <c r="EN1206" s="62"/>
      <c r="EO1206" s="62"/>
      <c r="EP1206" s="62"/>
      <c r="EQ1206" s="62"/>
      <c r="ER1206" s="62"/>
      <c r="ES1206" s="62"/>
      <c r="ET1206" s="62"/>
      <c r="EU1206" s="62"/>
      <c r="EV1206" s="62"/>
      <c r="EW1206" s="62"/>
      <c r="EX1206" s="62"/>
      <c r="EY1206" s="22"/>
      <c r="EZ1206" s="22"/>
      <c r="FA1206" s="22"/>
      <c r="FB1206" s="22"/>
      <c r="FC1206" s="22"/>
      <c r="FD1206" s="22"/>
      <c r="FE1206" s="22"/>
      <c r="FF1206" s="22"/>
      <c r="FG1206" s="22"/>
      <c r="FH1206" s="22"/>
      <c r="FI1206" s="22"/>
      <c r="FJ1206" s="22"/>
      <c r="FK1206" s="22"/>
      <c r="FL1206" s="22"/>
      <c r="FM1206" s="22"/>
      <c r="FN1206" s="22"/>
      <c r="FO1206" s="22"/>
      <c r="FP1206" s="22"/>
      <c r="FQ1206" s="22"/>
      <c r="FR1206" s="22"/>
      <c r="FS1206" s="22"/>
      <c r="FT1206" s="22"/>
      <c r="FU1206" s="22"/>
      <c r="FV1206" s="22"/>
      <c r="FW1206" s="22"/>
      <c r="FX1206" s="22"/>
      <c r="FY1206" s="22"/>
      <c r="FZ1206" s="22"/>
      <c r="GA1206" s="22"/>
      <c r="GB1206" s="22"/>
      <c r="GC1206" s="22"/>
      <c r="GD1206" s="22"/>
      <c r="GE1206" s="22"/>
      <c r="GF1206" s="22"/>
      <c r="GG1206" s="22"/>
      <c r="GH1206" s="22"/>
      <c r="GI1206" s="22"/>
      <c r="GJ1206" s="22"/>
      <c r="GK1206" s="22"/>
      <c r="GL1206" s="22"/>
      <c r="GM1206" s="22"/>
      <c r="GN1206" s="22"/>
      <c r="GO1206" s="22"/>
      <c r="GP1206" s="22"/>
      <c r="GQ1206" s="22"/>
      <c r="GR1206" s="22"/>
      <c r="GS1206" s="22"/>
      <c r="GT1206" s="22"/>
      <c r="GU1206" s="22"/>
      <c r="GV1206" s="22"/>
      <c r="GW1206" s="22"/>
      <c r="GX1206" s="22"/>
      <c r="GY1206" s="22"/>
      <c r="GZ1206" s="22"/>
      <c r="HA1206" s="22"/>
      <c r="HB1206" s="22"/>
      <c r="HC1206" s="22"/>
      <c r="HD1206" s="22"/>
      <c r="HE1206" s="22"/>
      <c r="HF1206" s="22"/>
      <c r="HG1206" s="22"/>
      <c r="HH1206" s="22"/>
      <c r="HI1206" s="22"/>
      <c r="HJ1206" s="22"/>
      <c r="HK1206" s="22"/>
      <c r="HL1206" s="22"/>
      <c r="HM1206" s="22"/>
      <c r="HN1206" s="22"/>
      <c r="HO1206" s="22"/>
      <c r="HP1206" s="22"/>
      <c r="HQ1206" s="22"/>
      <c r="HR1206" s="22"/>
      <c r="HS1206" s="22"/>
      <c r="HT1206" s="22"/>
      <c r="HU1206" s="22"/>
      <c r="HV1206" s="22"/>
      <c r="HW1206" s="22"/>
      <c r="HX1206" s="22"/>
      <c r="HY1206" s="22"/>
      <c r="HZ1206" s="22"/>
      <c r="IA1206" s="22"/>
      <c r="IB1206" s="22"/>
      <c r="IC1206" s="22"/>
      <c r="ID1206" s="22"/>
      <c r="IE1206" s="22"/>
      <c r="IF1206" s="22"/>
      <c r="IG1206" s="22"/>
      <c r="IH1206" s="22"/>
      <c r="II1206" s="22"/>
      <c r="IJ1206" s="22"/>
      <c r="IK1206" s="22"/>
      <c r="IL1206" s="22"/>
      <c r="IM1206" s="22"/>
      <c r="IN1206" s="22"/>
      <c r="IO1206" s="22"/>
      <c r="IP1206" s="22"/>
      <c r="IQ1206" s="22"/>
      <c r="IR1206" s="22"/>
      <c r="IS1206" s="22"/>
      <c r="IT1206" s="22"/>
      <c r="IU1206" s="22"/>
      <c r="IV1206" s="22"/>
      <c r="IW1206" s="22"/>
      <c r="IX1206" s="22"/>
      <c r="IY1206" s="22"/>
      <c r="IZ1206" s="22"/>
      <c r="JA1206" s="22"/>
      <c r="JB1206" s="22"/>
      <c r="JC1206" s="22"/>
      <c r="JD1206" s="22"/>
      <c r="JE1206" s="22"/>
      <c r="JF1206" s="22"/>
      <c r="JG1206" s="22"/>
      <c r="JH1206" s="22"/>
      <c r="JI1206" s="22"/>
      <c r="JJ1206" s="22"/>
      <c r="JK1206" s="22"/>
      <c r="JL1206" s="22"/>
      <c r="JM1206" s="22"/>
      <c r="JN1206" s="22"/>
      <c r="JO1206" s="22"/>
      <c r="JP1206" s="22"/>
      <c r="JQ1206" s="22"/>
      <c r="JR1206" s="22"/>
      <c r="JS1206" s="22"/>
      <c r="JT1206" s="22"/>
      <c r="JU1206" s="22"/>
      <c r="JV1206" s="22"/>
      <c r="JW1206" s="22"/>
      <c r="JX1206" s="22"/>
      <c r="JY1206" s="22"/>
      <c r="JZ1206" s="22"/>
      <c r="KA1206" s="22"/>
      <c r="KB1206" s="22"/>
      <c r="KC1206" s="22"/>
      <c r="KD1206" s="22"/>
      <c r="KE1206" s="22"/>
      <c r="KF1206" s="22"/>
      <c r="KG1206" s="22"/>
      <c r="KH1206" s="22"/>
      <c r="KI1206" s="22"/>
      <c r="KJ1206" s="22"/>
      <c r="KK1206" s="22"/>
      <c r="KL1206" s="22"/>
      <c r="KM1206" s="22"/>
      <c r="KN1206" s="22"/>
      <c r="KO1206" s="22"/>
      <c r="KP1206" s="22"/>
      <c r="KQ1206" s="22"/>
      <c r="KR1206" s="22"/>
      <c r="KS1206" s="22"/>
      <c r="KT1206" s="22"/>
      <c r="KU1206" s="22"/>
      <c r="KV1206" s="22"/>
      <c r="KW1206" s="22"/>
      <c r="KX1206" s="22"/>
      <c r="KY1206" s="22"/>
      <c r="KZ1206" s="22"/>
      <c r="LA1206" s="22"/>
      <c r="LB1206" s="22"/>
      <c r="LC1206" s="22"/>
      <c r="LD1206" s="22"/>
      <c r="LE1206" s="22"/>
      <c r="LF1206" s="22"/>
      <c r="LG1206" s="22"/>
      <c r="LH1206" s="22"/>
      <c r="LI1206" s="22"/>
      <c r="LJ1206" s="22"/>
      <c r="LK1206" s="22"/>
      <c r="LL1206" s="22"/>
      <c r="LM1206" s="22"/>
      <c r="LN1206" s="22"/>
      <c r="LO1206" s="22"/>
      <c r="LP1206" s="22"/>
      <c r="LQ1206" s="22"/>
      <c r="LR1206" s="22"/>
      <c r="LS1206" s="22"/>
      <c r="LT1206" s="22"/>
      <c r="LU1206" s="22"/>
      <c r="LV1206" s="22"/>
      <c r="LW1206" s="22"/>
      <c r="LX1206" s="22"/>
      <c r="LY1206" s="22"/>
      <c r="LZ1206" s="22"/>
      <c r="MA1206" s="22"/>
      <c r="MB1206" s="22"/>
      <c r="MC1206" s="22"/>
      <c r="MD1206" s="22"/>
      <c r="ME1206" s="22"/>
      <c r="MF1206" s="22"/>
      <c r="MG1206" s="22"/>
      <c r="MH1206" s="22"/>
      <c r="MI1206" s="22"/>
      <c r="MJ1206" s="22"/>
      <c r="MK1206" s="22"/>
      <c r="ML1206" s="22"/>
      <c r="MM1206" s="22"/>
      <c r="MN1206" s="22"/>
      <c r="MO1206" s="22"/>
      <c r="MP1206" s="22"/>
    </row>
    <row r="1207" spans="1:354" s="21" customFormat="1" ht="40.5" customHeight="1" x14ac:dyDescent="0.2">
      <c r="A1207" s="43" t="s">
        <v>1550</v>
      </c>
      <c r="B1207" s="44"/>
      <c r="C1207" s="44"/>
      <c r="D1207" s="44"/>
      <c r="E1207" s="45"/>
      <c r="F1207" s="76"/>
      <c r="G1207" s="76"/>
      <c r="H1207" s="76"/>
      <c r="I1207" s="76"/>
      <c r="J1207" s="76"/>
      <c r="K1207" s="76"/>
      <c r="L1207" s="76"/>
      <c r="M1207" s="76"/>
      <c r="N1207" s="76"/>
      <c r="O1207" s="76"/>
      <c r="P1207" s="76"/>
      <c r="Q1207" s="76"/>
      <c r="R1207" s="76"/>
      <c r="S1207" s="76"/>
      <c r="T1207" s="76"/>
      <c r="U1207" s="76"/>
      <c r="V1207" s="76"/>
      <c r="W1207" s="76"/>
      <c r="X1207" s="60" t="s">
        <v>388</v>
      </c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 t="s">
        <v>77</v>
      </c>
      <c r="AK1207" s="60"/>
      <c r="AL1207" s="60"/>
      <c r="AM1207" s="60"/>
      <c r="AN1207" s="60"/>
      <c r="AO1207" s="60"/>
      <c r="AP1207" s="60"/>
      <c r="AQ1207" s="60"/>
      <c r="AR1207" s="60"/>
      <c r="AS1207" s="60"/>
      <c r="AT1207" s="60"/>
      <c r="AU1207" s="60"/>
      <c r="AV1207" s="60"/>
      <c r="AW1207" s="60"/>
      <c r="AX1207" s="60"/>
      <c r="AY1207" s="84" t="s">
        <v>78</v>
      </c>
      <c r="AZ1207" s="84"/>
      <c r="BA1207" s="84"/>
      <c r="BB1207" s="84"/>
      <c r="BC1207" s="84"/>
      <c r="BD1207" s="84"/>
      <c r="BE1207" s="62" t="s">
        <v>79</v>
      </c>
      <c r="BF1207" s="62"/>
      <c r="BG1207" s="62"/>
      <c r="BH1207" s="62"/>
      <c r="BI1207" s="62"/>
      <c r="BJ1207" s="62"/>
      <c r="BK1207" s="62"/>
      <c r="BL1207" s="62"/>
      <c r="BM1207" s="62"/>
      <c r="BN1207" s="62">
        <v>672</v>
      </c>
      <c r="BO1207" s="62"/>
      <c r="BP1207" s="62"/>
      <c r="BQ1207" s="62"/>
      <c r="BR1207" s="62"/>
      <c r="BS1207" s="62"/>
      <c r="BT1207" s="62"/>
      <c r="BU1207" s="62"/>
      <c r="BV1207" s="62"/>
      <c r="BW1207" s="62"/>
      <c r="BX1207" s="62"/>
      <c r="BY1207" s="80">
        <v>71701000</v>
      </c>
      <c r="BZ1207" s="76"/>
      <c r="CA1207" s="76"/>
      <c r="CB1207" s="76"/>
      <c r="CC1207" s="76"/>
      <c r="CD1207" s="76"/>
      <c r="CE1207" s="62" t="s">
        <v>80</v>
      </c>
      <c r="CF1207" s="62"/>
      <c r="CG1207" s="62"/>
      <c r="CH1207" s="62"/>
      <c r="CI1207" s="62"/>
      <c r="CJ1207" s="62"/>
      <c r="CK1207" s="62"/>
      <c r="CL1207" s="62"/>
      <c r="CM1207" s="62"/>
      <c r="CN1207" s="61">
        <f>611271.936*1.05</f>
        <v>641835.53280000004</v>
      </c>
      <c r="CO1207" s="61"/>
      <c r="CP1207" s="61"/>
      <c r="CQ1207" s="61"/>
      <c r="CR1207" s="61"/>
      <c r="CS1207" s="61"/>
      <c r="CT1207" s="61"/>
      <c r="CU1207" s="61"/>
      <c r="CV1207" s="61"/>
      <c r="CW1207" s="61"/>
      <c r="CX1207" s="61"/>
      <c r="CY1207" s="61"/>
      <c r="CZ1207" s="61"/>
      <c r="DA1207" s="61"/>
      <c r="DB1207" s="59" t="s">
        <v>641</v>
      </c>
      <c r="DC1207" s="59"/>
      <c r="DD1207" s="59"/>
      <c r="DE1207" s="59"/>
      <c r="DF1207" s="59"/>
      <c r="DG1207" s="59"/>
      <c r="DH1207" s="59"/>
      <c r="DI1207" s="59"/>
      <c r="DJ1207" s="59"/>
      <c r="DK1207" s="59"/>
      <c r="DL1207" s="59"/>
      <c r="DM1207" s="59"/>
      <c r="DN1207" s="59"/>
      <c r="DO1207" s="59" t="s">
        <v>651</v>
      </c>
      <c r="DP1207" s="59"/>
      <c r="DQ1207" s="59"/>
      <c r="DR1207" s="59"/>
      <c r="DS1207" s="59"/>
      <c r="DT1207" s="59"/>
      <c r="DU1207" s="59"/>
      <c r="DV1207" s="59"/>
      <c r="DW1207" s="59"/>
      <c r="DX1207" s="59"/>
      <c r="DY1207" s="59"/>
      <c r="DZ1207" s="62" t="s">
        <v>86</v>
      </c>
      <c r="EA1207" s="62"/>
      <c r="EB1207" s="62"/>
      <c r="EC1207" s="62"/>
      <c r="ED1207" s="62"/>
      <c r="EE1207" s="62"/>
      <c r="EF1207" s="62"/>
      <c r="EG1207" s="62"/>
      <c r="EH1207" s="62"/>
      <c r="EI1207" s="62"/>
      <c r="EJ1207" s="62"/>
      <c r="EK1207" s="62"/>
      <c r="EL1207" s="62" t="s">
        <v>84</v>
      </c>
      <c r="EM1207" s="62"/>
      <c r="EN1207" s="62"/>
      <c r="EO1207" s="62"/>
      <c r="EP1207" s="62"/>
      <c r="EQ1207" s="62"/>
      <c r="ER1207" s="62"/>
      <c r="ES1207" s="62"/>
      <c r="ET1207" s="62"/>
      <c r="EU1207" s="62"/>
      <c r="EV1207" s="62"/>
      <c r="EW1207" s="62"/>
      <c r="EX1207" s="62"/>
      <c r="EY1207" s="22"/>
      <c r="EZ1207" s="22"/>
      <c r="FA1207" s="22"/>
      <c r="FB1207" s="22"/>
      <c r="FC1207" s="22"/>
      <c r="FD1207" s="22"/>
      <c r="FE1207" s="22"/>
      <c r="FF1207" s="22"/>
      <c r="FG1207" s="22"/>
      <c r="FH1207" s="22"/>
      <c r="FI1207" s="22"/>
      <c r="FJ1207" s="22"/>
      <c r="FK1207" s="22"/>
      <c r="FL1207" s="22"/>
      <c r="FM1207" s="22"/>
      <c r="FN1207" s="22"/>
      <c r="FO1207" s="22"/>
      <c r="FP1207" s="22"/>
      <c r="FQ1207" s="22"/>
      <c r="FR1207" s="22"/>
      <c r="FS1207" s="22"/>
      <c r="FT1207" s="22"/>
      <c r="FU1207" s="22"/>
      <c r="FV1207" s="22"/>
      <c r="FW1207" s="22"/>
      <c r="FX1207" s="22"/>
      <c r="FY1207" s="22"/>
      <c r="FZ1207" s="22"/>
      <c r="GA1207" s="22"/>
      <c r="GB1207" s="22"/>
      <c r="GC1207" s="22"/>
      <c r="GD1207" s="22"/>
      <c r="GE1207" s="22"/>
      <c r="GF1207" s="22"/>
      <c r="GG1207" s="22"/>
      <c r="GH1207" s="22"/>
      <c r="GI1207" s="22"/>
      <c r="GJ1207" s="22"/>
      <c r="GK1207" s="22"/>
      <c r="GL1207" s="22"/>
      <c r="GM1207" s="22"/>
      <c r="GN1207" s="22"/>
      <c r="GO1207" s="22"/>
      <c r="GP1207" s="22"/>
      <c r="GQ1207" s="22"/>
      <c r="GR1207" s="22"/>
      <c r="GS1207" s="22"/>
      <c r="GT1207" s="22"/>
      <c r="GU1207" s="22"/>
      <c r="GV1207" s="22"/>
      <c r="GW1207" s="22"/>
      <c r="GX1207" s="22"/>
      <c r="GY1207" s="22"/>
      <c r="GZ1207" s="22"/>
      <c r="HA1207" s="22"/>
      <c r="HB1207" s="22"/>
      <c r="HC1207" s="22"/>
      <c r="HD1207" s="22"/>
      <c r="HE1207" s="22"/>
      <c r="HF1207" s="22"/>
      <c r="HG1207" s="22"/>
      <c r="HH1207" s="22"/>
      <c r="HI1207" s="22"/>
      <c r="HJ1207" s="22"/>
      <c r="HK1207" s="22"/>
      <c r="HL1207" s="22"/>
      <c r="HM1207" s="22"/>
      <c r="HN1207" s="22"/>
      <c r="HO1207" s="22"/>
      <c r="HP1207" s="22"/>
      <c r="HQ1207" s="22"/>
      <c r="HR1207" s="22"/>
      <c r="HS1207" s="22"/>
      <c r="HT1207" s="22"/>
      <c r="HU1207" s="22"/>
      <c r="HV1207" s="22"/>
      <c r="HW1207" s="22"/>
      <c r="HX1207" s="22"/>
      <c r="HY1207" s="22"/>
      <c r="HZ1207" s="22"/>
      <c r="IA1207" s="22"/>
      <c r="IB1207" s="22"/>
      <c r="IC1207" s="22"/>
      <c r="ID1207" s="22"/>
      <c r="IE1207" s="22"/>
      <c r="IF1207" s="22"/>
      <c r="IG1207" s="22"/>
      <c r="IH1207" s="22"/>
      <c r="II1207" s="22"/>
      <c r="IJ1207" s="22"/>
      <c r="IK1207" s="22"/>
      <c r="IL1207" s="22"/>
      <c r="IM1207" s="22"/>
      <c r="IN1207" s="22"/>
      <c r="IO1207" s="22"/>
      <c r="IP1207" s="22"/>
      <c r="IQ1207" s="22"/>
      <c r="IR1207" s="22"/>
      <c r="IS1207" s="22"/>
      <c r="IT1207" s="22"/>
      <c r="IU1207" s="22"/>
      <c r="IV1207" s="22"/>
      <c r="IW1207" s="22"/>
      <c r="IX1207" s="22"/>
      <c r="IY1207" s="22"/>
      <c r="IZ1207" s="22"/>
      <c r="JA1207" s="22"/>
      <c r="JB1207" s="22"/>
      <c r="JC1207" s="22"/>
      <c r="JD1207" s="22"/>
      <c r="JE1207" s="22"/>
      <c r="JF1207" s="22"/>
      <c r="JG1207" s="22"/>
      <c r="JH1207" s="22"/>
      <c r="JI1207" s="22"/>
      <c r="JJ1207" s="22"/>
      <c r="JK1207" s="22"/>
      <c r="JL1207" s="22"/>
      <c r="JM1207" s="22"/>
      <c r="JN1207" s="22"/>
      <c r="JO1207" s="22"/>
      <c r="JP1207" s="22"/>
      <c r="JQ1207" s="22"/>
      <c r="JR1207" s="22"/>
      <c r="JS1207" s="22"/>
      <c r="JT1207" s="22"/>
      <c r="JU1207" s="22"/>
      <c r="JV1207" s="22"/>
      <c r="JW1207" s="22"/>
      <c r="JX1207" s="22"/>
      <c r="JY1207" s="22"/>
      <c r="JZ1207" s="22"/>
      <c r="KA1207" s="22"/>
      <c r="KB1207" s="22"/>
      <c r="KC1207" s="22"/>
      <c r="KD1207" s="22"/>
      <c r="KE1207" s="22"/>
      <c r="KF1207" s="22"/>
      <c r="KG1207" s="22"/>
      <c r="KH1207" s="22"/>
      <c r="KI1207" s="22"/>
      <c r="KJ1207" s="22"/>
      <c r="KK1207" s="22"/>
      <c r="KL1207" s="22"/>
      <c r="KM1207" s="22"/>
      <c r="KN1207" s="22"/>
      <c r="KO1207" s="22"/>
      <c r="KP1207" s="22"/>
      <c r="KQ1207" s="22"/>
      <c r="KR1207" s="22"/>
      <c r="KS1207" s="22"/>
      <c r="KT1207" s="22"/>
      <c r="KU1207" s="22"/>
      <c r="KV1207" s="22"/>
      <c r="KW1207" s="22"/>
      <c r="KX1207" s="22"/>
      <c r="KY1207" s="22"/>
      <c r="KZ1207" s="22"/>
      <c r="LA1207" s="22"/>
      <c r="LB1207" s="22"/>
      <c r="LC1207" s="22"/>
      <c r="LD1207" s="22"/>
      <c r="LE1207" s="22"/>
      <c r="LF1207" s="22"/>
      <c r="LG1207" s="22"/>
      <c r="LH1207" s="22"/>
      <c r="LI1207" s="22"/>
      <c r="LJ1207" s="22"/>
      <c r="LK1207" s="22"/>
      <c r="LL1207" s="22"/>
      <c r="LM1207" s="22"/>
      <c r="LN1207" s="22"/>
      <c r="LO1207" s="22"/>
      <c r="LP1207" s="22"/>
      <c r="LQ1207" s="22"/>
      <c r="LR1207" s="22"/>
      <c r="LS1207" s="22"/>
      <c r="LT1207" s="22"/>
      <c r="LU1207" s="22"/>
      <c r="LV1207" s="22"/>
      <c r="LW1207" s="22"/>
      <c r="LX1207" s="22"/>
      <c r="LY1207" s="22"/>
      <c r="LZ1207" s="22"/>
      <c r="MA1207" s="22"/>
      <c r="MB1207" s="22"/>
      <c r="MC1207" s="22"/>
      <c r="MD1207" s="22"/>
      <c r="ME1207" s="22"/>
      <c r="MF1207" s="22"/>
      <c r="MG1207" s="22"/>
      <c r="MH1207" s="22"/>
      <c r="MI1207" s="22"/>
      <c r="MJ1207" s="22"/>
      <c r="MK1207" s="22"/>
      <c r="ML1207" s="22"/>
      <c r="MM1207" s="22"/>
      <c r="MN1207" s="22"/>
      <c r="MO1207" s="22"/>
      <c r="MP1207" s="22"/>
    </row>
    <row r="1208" spans="1:354" ht="45" customHeight="1" x14ac:dyDescent="0.2">
      <c r="A1208" s="43" t="s">
        <v>1551</v>
      </c>
      <c r="B1208" s="44"/>
      <c r="C1208" s="44"/>
      <c r="D1208" s="44"/>
      <c r="E1208" s="45"/>
      <c r="F1208" s="76"/>
      <c r="G1208" s="76"/>
      <c r="H1208" s="76"/>
      <c r="I1208" s="76"/>
      <c r="J1208" s="76"/>
      <c r="K1208" s="76"/>
      <c r="L1208" s="76"/>
      <c r="M1208" s="76"/>
      <c r="N1208" s="76"/>
      <c r="O1208" s="76"/>
      <c r="P1208" s="76"/>
      <c r="Q1208" s="76"/>
      <c r="R1208" s="76"/>
      <c r="S1208" s="76"/>
      <c r="T1208" s="76"/>
      <c r="U1208" s="76"/>
      <c r="V1208" s="76"/>
      <c r="W1208" s="76"/>
      <c r="X1208" s="60" t="s">
        <v>391</v>
      </c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 t="s">
        <v>77</v>
      </c>
      <c r="AK1208" s="60"/>
      <c r="AL1208" s="60"/>
      <c r="AM1208" s="60"/>
      <c r="AN1208" s="60"/>
      <c r="AO1208" s="60"/>
      <c r="AP1208" s="60"/>
      <c r="AQ1208" s="60"/>
      <c r="AR1208" s="60"/>
      <c r="AS1208" s="60"/>
      <c r="AT1208" s="60"/>
      <c r="AU1208" s="60"/>
      <c r="AV1208" s="60"/>
      <c r="AW1208" s="60"/>
      <c r="AX1208" s="60"/>
      <c r="AY1208" s="84" t="s">
        <v>94</v>
      </c>
      <c r="AZ1208" s="84"/>
      <c r="BA1208" s="84"/>
      <c r="BB1208" s="84"/>
      <c r="BC1208" s="84"/>
      <c r="BD1208" s="84"/>
      <c r="BE1208" s="62" t="s">
        <v>95</v>
      </c>
      <c r="BF1208" s="62"/>
      <c r="BG1208" s="62"/>
      <c r="BH1208" s="62"/>
      <c r="BI1208" s="62"/>
      <c r="BJ1208" s="62"/>
      <c r="BK1208" s="62"/>
      <c r="BL1208" s="62"/>
      <c r="BM1208" s="62"/>
      <c r="BN1208" s="62">
        <v>480</v>
      </c>
      <c r="BO1208" s="62"/>
      <c r="BP1208" s="62"/>
      <c r="BQ1208" s="62"/>
      <c r="BR1208" s="62"/>
      <c r="BS1208" s="62"/>
      <c r="BT1208" s="62"/>
      <c r="BU1208" s="62"/>
      <c r="BV1208" s="62"/>
      <c r="BW1208" s="62"/>
      <c r="BX1208" s="62"/>
      <c r="BY1208" s="80">
        <v>71701000</v>
      </c>
      <c r="BZ1208" s="76"/>
      <c r="CA1208" s="76"/>
      <c r="CB1208" s="76"/>
      <c r="CC1208" s="76"/>
      <c r="CD1208" s="76"/>
      <c r="CE1208" s="62" t="s">
        <v>80</v>
      </c>
      <c r="CF1208" s="62"/>
      <c r="CG1208" s="62"/>
      <c r="CH1208" s="62"/>
      <c r="CI1208" s="62"/>
      <c r="CJ1208" s="62"/>
      <c r="CK1208" s="62"/>
      <c r="CL1208" s="62"/>
      <c r="CM1208" s="62"/>
      <c r="CN1208" s="61">
        <f>2413344.12*1.05</f>
        <v>2534011.3260000004</v>
      </c>
      <c r="CO1208" s="61"/>
      <c r="CP1208" s="61"/>
      <c r="CQ1208" s="61"/>
      <c r="CR1208" s="61"/>
      <c r="CS1208" s="61"/>
      <c r="CT1208" s="61"/>
      <c r="CU1208" s="61"/>
      <c r="CV1208" s="61"/>
      <c r="CW1208" s="61"/>
      <c r="CX1208" s="61"/>
      <c r="CY1208" s="61"/>
      <c r="CZ1208" s="61"/>
      <c r="DA1208" s="61"/>
      <c r="DB1208" s="59" t="s">
        <v>641</v>
      </c>
      <c r="DC1208" s="59"/>
      <c r="DD1208" s="59"/>
      <c r="DE1208" s="59"/>
      <c r="DF1208" s="59"/>
      <c r="DG1208" s="59"/>
      <c r="DH1208" s="59"/>
      <c r="DI1208" s="59"/>
      <c r="DJ1208" s="59"/>
      <c r="DK1208" s="59"/>
      <c r="DL1208" s="59"/>
      <c r="DM1208" s="59"/>
      <c r="DN1208" s="59"/>
      <c r="DO1208" s="59" t="s">
        <v>651</v>
      </c>
      <c r="DP1208" s="59"/>
      <c r="DQ1208" s="59"/>
      <c r="DR1208" s="59"/>
      <c r="DS1208" s="59"/>
      <c r="DT1208" s="59"/>
      <c r="DU1208" s="59"/>
      <c r="DV1208" s="59"/>
      <c r="DW1208" s="59"/>
      <c r="DX1208" s="59"/>
      <c r="DY1208" s="59"/>
      <c r="DZ1208" s="62" t="s">
        <v>102</v>
      </c>
      <c r="EA1208" s="62"/>
      <c r="EB1208" s="62"/>
      <c r="EC1208" s="62"/>
      <c r="ED1208" s="62"/>
      <c r="EE1208" s="62"/>
      <c r="EF1208" s="62"/>
      <c r="EG1208" s="62"/>
      <c r="EH1208" s="62"/>
      <c r="EI1208" s="62"/>
      <c r="EJ1208" s="62"/>
      <c r="EK1208" s="62"/>
      <c r="EL1208" s="62" t="s">
        <v>103</v>
      </c>
      <c r="EM1208" s="62"/>
      <c r="EN1208" s="62"/>
      <c r="EO1208" s="62"/>
      <c r="EP1208" s="62"/>
      <c r="EQ1208" s="62"/>
      <c r="ER1208" s="62"/>
      <c r="ES1208" s="62"/>
      <c r="ET1208" s="62"/>
      <c r="EU1208" s="62"/>
      <c r="EV1208" s="62"/>
      <c r="EW1208" s="62"/>
      <c r="EX1208" s="62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  <c r="GM1208" s="11"/>
      <c r="GN1208" s="11"/>
      <c r="GO1208" s="11"/>
      <c r="GP1208" s="11"/>
      <c r="GQ1208" s="11"/>
      <c r="GR1208" s="11"/>
      <c r="GS1208" s="11"/>
      <c r="GT1208" s="11"/>
      <c r="GU1208" s="11"/>
      <c r="GV1208" s="11"/>
      <c r="GW1208" s="11"/>
      <c r="GX1208" s="11"/>
      <c r="GY1208" s="11"/>
      <c r="GZ1208" s="11"/>
      <c r="HA1208" s="11"/>
      <c r="HB1208" s="11"/>
      <c r="HC1208" s="11"/>
      <c r="HD1208" s="11"/>
      <c r="HE1208" s="11"/>
      <c r="HF1208" s="11"/>
      <c r="HG1208" s="11"/>
      <c r="HH1208" s="11"/>
      <c r="HI1208" s="11"/>
      <c r="HJ1208" s="11"/>
      <c r="HK1208" s="11"/>
      <c r="HL1208" s="11"/>
      <c r="HM1208" s="11"/>
      <c r="HN1208" s="11"/>
      <c r="HO1208" s="11"/>
      <c r="HP1208" s="11"/>
      <c r="HQ1208" s="11"/>
      <c r="HR1208" s="11"/>
      <c r="HS1208" s="11"/>
      <c r="HT1208" s="11"/>
      <c r="HU1208" s="11"/>
      <c r="HV1208" s="11"/>
      <c r="HW1208" s="11"/>
      <c r="HX1208" s="11"/>
      <c r="HY1208" s="11"/>
      <c r="HZ1208" s="11"/>
      <c r="IA1208" s="11"/>
      <c r="IB1208" s="11"/>
      <c r="IC1208" s="11"/>
      <c r="ID1208" s="11"/>
      <c r="IE1208" s="11"/>
      <c r="IF1208" s="11"/>
      <c r="IG1208" s="11"/>
      <c r="IH1208" s="11"/>
      <c r="II1208" s="11"/>
      <c r="IJ1208" s="11"/>
      <c r="IK1208" s="11"/>
      <c r="IL1208" s="11"/>
      <c r="IM1208" s="11"/>
      <c r="IN1208" s="11"/>
      <c r="IO1208" s="11"/>
      <c r="IP1208" s="11"/>
      <c r="IQ1208" s="11"/>
      <c r="IR1208" s="11"/>
      <c r="IS1208" s="11"/>
      <c r="IT1208" s="11"/>
      <c r="IU1208" s="11"/>
      <c r="IV1208" s="11"/>
      <c r="IW1208" s="11"/>
      <c r="IX1208" s="11"/>
      <c r="IY1208" s="11"/>
      <c r="IZ1208" s="11"/>
      <c r="JA1208" s="11"/>
      <c r="JB1208" s="11"/>
      <c r="JC1208" s="11"/>
      <c r="JD1208" s="11"/>
      <c r="JE1208" s="11"/>
      <c r="JF1208" s="11"/>
      <c r="JG1208" s="11"/>
      <c r="JH1208" s="11"/>
      <c r="JI1208" s="11"/>
      <c r="JJ1208" s="11"/>
      <c r="JK1208" s="11"/>
      <c r="JL1208" s="11"/>
      <c r="JM1208" s="11"/>
      <c r="JN1208" s="11"/>
      <c r="JO1208" s="11"/>
      <c r="JP1208" s="11"/>
      <c r="JQ1208" s="11"/>
      <c r="JR1208" s="11"/>
      <c r="JS1208" s="11"/>
      <c r="JT1208" s="11"/>
      <c r="JU1208" s="11"/>
      <c r="JV1208" s="11"/>
      <c r="JW1208" s="11"/>
      <c r="JX1208" s="11"/>
      <c r="JY1208" s="11"/>
      <c r="JZ1208" s="11"/>
      <c r="KA1208" s="11"/>
      <c r="KB1208" s="11"/>
      <c r="KC1208" s="11"/>
      <c r="KD1208" s="11"/>
      <c r="KE1208" s="11"/>
      <c r="KF1208" s="11"/>
      <c r="KG1208" s="11"/>
      <c r="KH1208" s="11"/>
      <c r="KI1208" s="11"/>
      <c r="KJ1208" s="11"/>
      <c r="KK1208" s="11"/>
      <c r="KL1208" s="11"/>
      <c r="KM1208" s="11"/>
      <c r="KN1208" s="11"/>
      <c r="KO1208" s="11"/>
      <c r="KP1208" s="11"/>
      <c r="KQ1208" s="11"/>
      <c r="KR1208" s="11"/>
      <c r="KS1208" s="11"/>
      <c r="KT1208" s="11"/>
      <c r="KU1208" s="11"/>
      <c r="KV1208" s="11"/>
      <c r="KW1208" s="11"/>
      <c r="KX1208" s="11"/>
      <c r="KY1208" s="11"/>
      <c r="KZ1208" s="11"/>
      <c r="LA1208" s="11"/>
      <c r="LB1208" s="11"/>
      <c r="LC1208" s="11"/>
      <c r="LD1208" s="11"/>
      <c r="LE1208" s="11"/>
      <c r="LF1208" s="11"/>
      <c r="LG1208" s="11"/>
      <c r="LH1208" s="11"/>
      <c r="LI1208" s="11"/>
      <c r="LJ1208" s="11"/>
      <c r="LK1208" s="11"/>
      <c r="LL1208" s="11"/>
      <c r="LM1208" s="11"/>
      <c r="LN1208" s="11"/>
      <c r="LO1208" s="11"/>
      <c r="LP1208" s="11"/>
      <c r="LQ1208" s="11"/>
      <c r="LR1208" s="11"/>
      <c r="LS1208" s="11"/>
      <c r="LT1208" s="11"/>
      <c r="LU1208" s="11"/>
      <c r="LV1208" s="11"/>
      <c r="LW1208" s="11"/>
      <c r="LX1208" s="11"/>
      <c r="LY1208" s="11"/>
      <c r="LZ1208" s="11"/>
      <c r="MA1208" s="11"/>
      <c r="MB1208" s="11"/>
      <c r="MC1208" s="11"/>
      <c r="MD1208" s="11"/>
      <c r="ME1208" s="11"/>
      <c r="MF1208" s="11"/>
      <c r="MG1208" s="11"/>
      <c r="MH1208" s="11"/>
      <c r="MI1208" s="11"/>
      <c r="MJ1208" s="11"/>
      <c r="MK1208" s="11"/>
      <c r="ML1208" s="11"/>
      <c r="MM1208" s="11"/>
      <c r="MN1208" s="11"/>
      <c r="MO1208" s="11"/>
      <c r="MP1208" s="11"/>
    </row>
    <row r="1209" spans="1:354" s="21" customFormat="1" ht="40.5" customHeight="1" x14ac:dyDescent="0.2">
      <c r="A1209" s="43" t="s">
        <v>1552</v>
      </c>
      <c r="B1209" s="44"/>
      <c r="C1209" s="44"/>
      <c r="D1209" s="44"/>
      <c r="E1209" s="45"/>
      <c r="F1209" s="83"/>
      <c r="G1209" s="83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83"/>
      <c r="S1209" s="83"/>
      <c r="T1209" s="83"/>
      <c r="U1209" s="83"/>
      <c r="V1209" s="83"/>
      <c r="W1209" s="83"/>
      <c r="X1209" s="60" t="s">
        <v>393</v>
      </c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 t="s">
        <v>77</v>
      </c>
      <c r="AK1209" s="60"/>
      <c r="AL1209" s="60"/>
      <c r="AM1209" s="60"/>
      <c r="AN1209" s="60"/>
      <c r="AO1209" s="60"/>
      <c r="AP1209" s="60"/>
      <c r="AQ1209" s="60"/>
      <c r="AR1209" s="60"/>
      <c r="AS1209" s="60"/>
      <c r="AT1209" s="60"/>
      <c r="AU1209" s="60"/>
      <c r="AV1209" s="60"/>
      <c r="AW1209" s="60"/>
      <c r="AX1209" s="60"/>
      <c r="AY1209" s="84" t="s">
        <v>94</v>
      </c>
      <c r="AZ1209" s="84"/>
      <c r="BA1209" s="84"/>
      <c r="BB1209" s="84"/>
      <c r="BC1209" s="84"/>
      <c r="BD1209" s="84"/>
      <c r="BE1209" s="62" t="s">
        <v>95</v>
      </c>
      <c r="BF1209" s="62"/>
      <c r="BG1209" s="62"/>
      <c r="BH1209" s="62"/>
      <c r="BI1209" s="62"/>
      <c r="BJ1209" s="62"/>
      <c r="BK1209" s="62"/>
      <c r="BL1209" s="62"/>
      <c r="BM1209" s="62"/>
      <c r="BN1209" s="62">
        <v>80</v>
      </c>
      <c r="BO1209" s="62"/>
      <c r="BP1209" s="62"/>
      <c r="BQ1209" s="62"/>
      <c r="BR1209" s="62"/>
      <c r="BS1209" s="62"/>
      <c r="BT1209" s="62"/>
      <c r="BU1209" s="62"/>
      <c r="BV1209" s="62"/>
      <c r="BW1209" s="62"/>
      <c r="BX1209" s="62"/>
      <c r="BY1209" s="80">
        <v>71701000</v>
      </c>
      <c r="BZ1209" s="76"/>
      <c r="CA1209" s="76"/>
      <c r="CB1209" s="76"/>
      <c r="CC1209" s="76"/>
      <c r="CD1209" s="76"/>
      <c r="CE1209" s="62" t="s">
        <v>80</v>
      </c>
      <c r="CF1209" s="62"/>
      <c r="CG1209" s="62"/>
      <c r="CH1209" s="62"/>
      <c r="CI1209" s="62"/>
      <c r="CJ1209" s="62"/>
      <c r="CK1209" s="62"/>
      <c r="CL1209" s="62"/>
      <c r="CM1209" s="62"/>
      <c r="CN1209" s="61">
        <f>1391998.08*1.05</f>
        <v>1461597.9840000002</v>
      </c>
      <c r="CO1209" s="61"/>
      <c r="CP1209" s="61"/>
      <c r="CQ1209" s="61"/>
      <c r="CR1209" s="61"/>
      <c r="CS1209" s="61"/>
      <c r="CT1209" s="61"/>
      <c r="CU1209" s="61"/>
      <c r="CV1209" s="61"/>
      <c r="CW1209" s="61"/>
      <c r="CX1209" s="61"/>
      <c r="CY1209" s="61"/>
      <c r="CZ1209" s="61"/>
      <c r="DA1209" s="61"/>
      <c r="DB1209" s="59" t="s">
        <v>641</v>
      </c>
      <c r="DC1209" s="59"/>
      <c r="DD1209" s="59"/>
      <c r="DE1209" s="59"/>
      <c r="DF1209" s="59"/>
      <c r="DG1209" s="59"/>
      <c r="DH1209" s="59"/>
      <c r="DI1209" s="59"/>
      <c r="DJ1209" s="59"/>
      <c r="DK1209" s="59"/>
      <c r="DL1209" s="59"/>
      <c r="DM1209" s="59"/>
      <c r="DN1209" s="59"/>
      <c r="DO1209" s="59" t="s">
        <v>651</v>
      </c>
      <c r="DP1209" s="59"/>
      <c r="DQ1209" s="59"/>
      <c r="DR1209" s="59"/>
      <c r="DS1209" s="59"/>
      <c r="DT1209" s="59"/>
      <c r="DU1209" s="59"/>
      <c r="DV1209" s="59"/>
      <c r="DW1209" s="59"/>
      <c r="DX1209" s="59"/>
      <c r="DY1209" s="59"/>
      <c r="DZ1209" s="62" t="s">
        <v>86</v>
      </c>
      <c r="EA1209" s="62"/>
      <c r="EB1209" s="62"/>
      <c r="EC1209" s="62"/>
      <c r="ED1209" s="62"/>
      <c r="EE1209" s="62"/>
      <c r="EF1209" s="62"/>
      <c r="EG1209" s="62"/>
      <c r="EH1209" s="62"/>
      <c r="EI1209" s="62"/>
      <c r="EJ1209" s="62"/>
      <c r="EK1209" s="62"/>
      <c r="EL1209" s="62" t="s">
        <v>84</v>
      </c>
      <c r="EM1209" s="62"/>
      <c r="EN1209" s="62"/>
      <c r="EO1209" s="62"/>
      <c r="EP1209" s="62"/>
      <c r="EQ1209" s="62"/>
      <c r="ER1209" s="62"/>
      <c r="ES1209" s="62"/>
      <c r="ET1209" s="62"/>
      <c r="EU1209" s="62"/>
      <c r="EV1209" s="62"/>
      <c r="EW1209" s="62"/>
      <c r="EX1209" s="62"/>
      <c r="EY1209" s="22"/>
      <c r="EZ1209" s="22"/>
      <c r="FA1209" s="22"/>
      <c r="FB1209" s="22"/>
      <c r="FC1209" s="22"/>
      <c r="FD1209" s="22"/>
      <c r="FE1209" s="22"/>
      <c r="FF1209" s="22"/>
      <c r="FG1209" s="22"/>
      <c r="FH1209" s="22"/>
      <c r="FI1209" s="22"/>
      <c r="FJ1209" s="22"/>
      <c r="FK1209" s="22"/>
      <c r="FL1209" s="22"/>
      <c r="FM1209" s="22"/>
      <c r="FN1209" s="22"/>
      <c r="FO1209" s="22"/>
      <c r="FP1209" s="22"/>
      <c r="FQ1209" s="22"/>
      <c r="FR1209" s="22"/>
      <c r="FS1209" s="22"/>
      <c r="FT1209" s="22"/>
      <c r="FU1209" s="22"/>
      <c r="FV1209" s="22"/>
      <c r="FW1209" s="22"/>
      <c r="FX1209" s="22"/>
      <c r="FY1209" s="22"/>
      <c r="FZ1209" s="22"/>
      <c r="GA1209" s="22"/>
      <c r="GB1209" s="22"/>
      <c r="GC1209" s="22"/>
      <c r="GD1209" s="22"/>
      <c r="GE1209" s="22"/>
      <c r="GF1209" s="22"/>
      <c r="GG1209" s="22"/>
      <c r="GH1209" s="22"/>
      <c r="GI1209" s="22"/>
      <c r="GJ1209" s="22"/>
      <c r="GK1209" s="22"/>
      <c r="GL1209" s="22"/>
      <c r="GM1209" s="22"/>
      <c r="GN1209" s="22"/>
      <c r="GO1209" s="22"/>
      <c r="GP1209" s="22"/>
      <c r="GQ1209" s="22"/>
      <c r="GR1209" s="22"/>
      <c r="GS1209" s="22"/>
      <c r="GT1209" s="22"/>
      <c r="GU1209" s="22"/>
      <c r="GV1209" s="22"/>
      <c r="GW1209" s="22"/>
      <c r="GX1209" s="22"/>
      <c r="GY1209" s="22"/>
      <c r="GZ1209" s="22"/>
      <c r="HA1209" s="22"/>
      <c r="HB1209" s="22"/>
      <c r="HC1209" s="22"/>
      <c r="HD1209" s="22"/>
      <c r="HE1209" s="22"/>
      <c r="HF1209" s="22"/>
      <c r="HG1209" s="22"/>
      <c r="HH1209" s="22"/>
      <c r="HI1209" s="22"/>
      <c r="HJ1209" s="22"/>
      <c r="HK1209" s="22"/>
      <c r="HL1209" s="22"/>
      <c r="HM1209" s="22"/>
      <c r="HN1209" s="22"/>
      <c r="HO1209" s="22"/>
      <c r="HP1209" s="22"/>
      <c r="HQ1209" s="22"/>
      <c r="HR1209" s="22"/>
      <c r="HS1209" s="22"/>
      <c r="HT1209" s="22"/>
      <c r="HU1209" s="22"/>
      <c r="HV1209" s="22"/>
      <c r="HW1209" s="22"/>
      <c r="HX1209" s="22"/>
      <c r="HY1209" s="22"/>
      <c r="HZ1209" s="22"/>
      <c r="IA1209" s="22"/>
      <c r="IB1209" s="22"/>
      <c r="IC1209" s="22"/>
      <c r="ID1209" s="22"/>
      <c r="IE1209" s="22"/>
      <c r="IF1209" s="22"/>
      <c r="IG1209" s="22"/>
      <c r="IH1209" s="22"/>
      <c r="II1209" s="22"/>
      <c r="IJ1209" s="22"/>
      <c r="IK1209" s="22"/>
      <c r="IL1209" s="22"/>
      <c r="IM1209" s="22"/>
      <c r="IN1209" s="22"/>
      <c r="IO1209" s="22"/>
      <c r="IP1209" s="22"/>
      <c r="IQ1209" s="22"/>
      <c r="IR1209" s="22"/>
      <c r="IS1209" s="22"/>
      <c r="IT1209" s="22"/>
      <c r="IU1209" s="22"/>
      <c r="IV1209" s="22"/>
      <c r="IW1209" s="22"/>
      <c r="IX1209" s="22"/>
      <c r="IY1209" s="22"/>
      <c r="IZ1209" s="22"/>
      <c r="JA1209" s="22"/>
      <c r="JB1209" s="22"/>
      <c r="JC1209" s="22"/>
      <c r="JD1209" s="22"/>
      <c r="JE1209" s="22"/>
      <c r="JF1209" s="22"/>
      <c r="JG1209" s="22"/>
      <c r="JH1209" s="22"/>
      <c r="JI1209" s="22"/>
      <c r="JJ1209" s="22"/>
      <c r="JK1209" s="22"/>
      <c r="JL1209" s="22"/>
      <c r="JM1209" s="22"/>
      <c r="JN1209" s="22"/>
      <c r="JO1209" s="22"/>
      <c r="JP1209" s="22"/>
      <c r="JQ1209" s="22"/>
      <c r="JR1209" s="22"/>
      <c r="JS1209" s="22"/>
      <c r="JT1209" s="22"/>
      <c r="JU1209" s="22"/>
      <c r="JV1209" s="22"/>
      <c r="JW1209" s="22"/>
      <c r="JX1209" s="22"/>
      <c r="JY1209" s="22"/>
      <c r="JZ1209" s="22"/>
      <c r="KA1209" s="22"/>
      <c r="KB1209" s="22"/>
      <c r="KC1209" s="22"/>
      <c r="KD1209" s="22"/>
      <c r="KE1209" s="22"/>
      <c r="KF1209" s="22"/>
      <c r="KG1209" s="22"/>
      <c r="KH1209" s="22"/>
      <c r="KI1209" s="22"/>
      <c r="KJ1209" s="22"/>
      <c r="KK1209" s="22"/>
      <c r="KL1209" s="22"/>
      <c r="KM1209" s="22"/>
      <c r="KN1209" s="22"/>
      <c r="KO1209" s="22"/>
      <c r="KP1209" s="22"/>
      <c r="KQ1209" s="22"/>
      <c r="KR1209" s="22"/>
      <c r="KS1209" s="22"/>
      <c r="KT1209" s="22"/>
      <c r="KU1209" s="22"/>
      <c r="KV1209" s="22"/>
      <c r="KW1209" s="22"/>
      <c r="KX1209" s="22"/>
      <c r="KY1209" s="22"/>
      <c r="KZ1209" s="22"/>
      <c r="LA1209" s="22"/>
      <c r="LB1209" s="22"/>
      <c r="LC1209" s="22"/>
      <c r="LD1209" s="22"/>
      <c r="LE1209" s="22"/>
      <c r="LF1209" s="22"/>
      <c r="LG1209" s="22"/>
      <c r="LH1209" s="22"/>
      <c r="LI1209" s="22"/>
      <c r="LJ1209" s="22"/>
      <c r="LK1209" s="22"/>
      <c r="LL1209" s="22"/>
      <c r="LM1209" s="22"/>
      <c r="LN1209" s="22"/>
      <c r="LO1209" s="22"/>
      <c r="LP1209" s="22"/>
      <c r="LQ1209" s="22"/>
      <c r="LR1209" s="22"/>
      <c r="LS1209" s="22"/>
      <c r="LT1209" s="22"/>
      <c r="LU1209" s="22"/>
      <c r="LV1209" s="22"/>
      <c r="LW1209" s="22"/>
      <c r="LX1209" s="22"/>
      <c r="LY1209" s="22"/>
      <c r="LZ1209" s="22"/>
      <c r="MA1209" s="22"/>
      <c r="MB1209" s="22"/>
      <c r="MC1209" s="22"/>
      <c r="MD1209" s="22"/>
      <c r="ME1209" s="22"/>
      <c r="MF1209" s="22"/>
      <c r="MG1209" s="22"/>
      <c r="MH1209" s="22"/>
      <c r="MI1209" s="22"/>
      <c r="MJ1209" s="22"/>
      <c r="MK1209" s="22"/>
      <c r="ML1209" s="22"/>
      <c r="MM1209" s="22"/>
      <c r="MN1209" s="22"/>
      <c r="MO1209" s="22"/>
      <c r="MP1209" s="22"/>
    </row>
    <row r="1210" spans="1:354" s="21" customFormat="1" ht="42" customHeight="1" x14ac:dyDescent="0.2">
      <c r="A1210" s="43" t="s">
        <v>1553</v>
      </c>
      <c r="B1210" s="44"/>
      <c r="C1210" s="44"/>
      <c r="D1210" s="44"/>
      <c r="E1210" s="45"/>
      <c r="F1210" s="76"/>
      <c r="G1210" s="76"/>
      <c r="H1210" s="76"/>
      <c r="I1210" s="76"/>
      <c r="J1210" s="76"/>
      <c r="K1210" s="76"/>
      <c r="L1210" s="76"/>
      <c r="M1210" s="76"/>
      <c r="N1210" s="76"/>
      <c r="O1210" s="76"/>
      <c r="P1210" s="76"/>
      <c r="Q1210" s="76"/>
      <c r="R1210" s="76"/>
      <c r="S1210" s="76"/>
      <c r="T1210" s="76"/>
      <c r="U1210" s="76"/>
      <c r="V1210" s="76"/>
      <c r="W1210" s="76"/>
      <c r="X1210" s="60" t="s">
        <v>395</v>
      </c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 t="s">
        <v>77</v>
      </c>
      <c r="AK1210" s="60"/>
      <c r="AL1210" s="60"/>
      <c r="AM1210" s="60"/>
      <c r="AN1210" s="60"/>
      <c r="AO1210" s="60"/>
      <c r="AP1210" s="60"/>
      <c r="AQ1210" s="60"/>
      <c r="AR1210" s="60"/>
      <c r="AS1210" s="60"/>
      <c r="AT1210" s="60"/>
      <c r="AU1210" s="60"/>
      <c r="AV1210" s="60"/>
      <c r="AW1210" s="60"/>
      <c r="AX1210" s="60"/>
      <c r="AY1210" s="84" t="s">
        <v>94</v>
      </c>
      <c r="AZ1210" s="84"/>
      <c r="BA1210" s="84"/>
      <c r="BB1210" s="84"/>
      <c r="BC1210" s="84"/>
      <c r="BD1210" s="84"/>
      <c r="BE1210" s="62" t="s">
        <v>95</v>
      </c>
      <c r="BF1210" s="62"/>
      <c r="BG1210" s="62"/>
      <c r="BH1210" s="62"/>
      <c r="BI1210" s="62"/>
      <c r="BJ1210" s="62"/>
      <c r="BK1210" s="62"/>
      <c r="BL1210" s="62"/>
      <c r="BM1210" s="62"/>
      <c r="BN1210" s="62">
        <v>620</v>
      </c>
      <c r="BO1210" s="62"/>
      <c r="BP1210" s="62"/>
      <c r="BQ1210" s="62"/>
      <c r="BR1210" s="62"/>
      <c r="BS1210" s="62"/>
      <c r="BT1210" s="62"/>
      <c r="BU1210" s="62"/>
      <c r="BV1210" s="62"/>
      <c r="BW1210" s="62"/>
      <c r="BX1210" s="62"/>
      <c r="BY1210" s="80">
        <v>71701000</v>
      </c>
      <c r="BZ1210" s="76"/>
      <c r="CA1210" s="76"/>
      <c r="CB1210" s="76"/>
      <c r="CC1210" s="76"/>
      <c r="CD1210" s="76"/>
      <c r="CE1210" s="62" t="s">
        <v>80</v>
      </c>
      <c r="CF1210" s="62"/>
      <c r="CG1210" s="62"/>
      <c r="CH1210" s="62"/>
      <c r="CI1210" s="62"/>
      <c r="CJ1210" s="62"/>
      <c r="CK1210" s="62"/>
      <c r="CL1210" s="62"/>
      <c r="CM1210" s="62"/>
      <c r="CN1210" s="61">
        <f>577944*1.05</f>
        <v>606841.20000000007</v>
      </c>
      <c r="CO1210" s="61"/>
      <c r="CP1210" s="61"/>
      <c r="CQ1210" s="61"/>
      <c r="CR1210" s="61"/>
      <c r="CS1210" s="61"/>
      <c r="CT1210" s="61"/>
      <c r="CU1210" s="61"/>
      <c r="CV1210" s="61"/>
      <c r="CW1210" s="61"/>
      <c r="CX1210" s="61"/>
      <c r="CY1210" s="61"/>
      <c r="CZ1210" s="61"/>
      <c r="DA1210" s="61"/>
      <c r="DB1210" s="59" t="s">
        <v>641</v>
      </c>
      <c r="DC1210" s="59"/>
      <c r="DD1210" s="59"/>
      <c r="DE1210" s="59"/>
      <c r="DF1210" s="59"/>
      <c r="DG1210" s="59"/>
      <c r="DH1210" s="59"/>
      <c r="DI1210" s="59"/>
      <c r="DJ1210" s="59"/>
      <c r="DK1210" s="59"/>
      <c r="DL1210" s="59"/>
      <c r="DM1210" s="59"/>
      <c r="DN1210" s="59"/>
      <c r="DO1210" s="59" t="s">
        <v>651</v>
      </c>
      <c r="DP1210" s="59"/>
      <c r="DQ1210" s="59"/>
      <c r="DR1210" s="59"/>
      <c r="DS1210" s="59"/>
      <c r="DT1210" s="59"/>
      <c r="DU1210" s="59"/>
      <c r="DV1210" s="59"/>
      <c r="DW1210" s="59"/>
      <c r="DX1210" s="59"/>
      <c r="DY1210" s="59"/>
      <c r="DZ1210" s="62" t="s">
        <v>86</v>
      </c>
      <c r="EA1210" s="62"/>
      <c r="EB1210" s="62"/>
      <c r="EC1210" s="62"/>
      <c r="ED1210" s="62"/>
      <c r="EE1210" s="62"/>
      <c r="EF1210" s="62"/>
      <c r="EG1210" s="62"/>
      <c r="EH1210" s="62"/>
      <c r="EI1210" s="62"/>
      <c r="EJ1210" s="62"/>
      <c r="EK1210" s="62"/>
      <c r="EL1210" s="62" t="s">
        <v>84</v>
      </c>
      <c r="EM1210" s="62"/>
      <c r="EN1210" s="62"/>
      <c r="EO1210" s="62"/>
      <c r="EP1210" s="62"/>
      <c r="EQ1210" s="62"/>
      <c r="ER1210" s="62"/>
      <c r="ES1210" s="62"/>
      <c r="ET1210" s="62"/>
      <c r="EU1210" s="62"/>
      <c r="EV1210" s="62"/>
      <c r="EW1210" s="62"/>
      <c r="EX1210" s="62"/>
      <c r="EY1210" s="22"/>
      <c r="EZ1210" s="22"/>
      <c r="FA1210" s="22"/>
      <c r="FB1210" s="22"/>
      <c r="FC1210" s="22"/>
      <c r="FD1210" s="22"/>
      <c r="FE1210" s="22"/>
      <c r="FF1210" s="22"/>
      <c r="FG1210" s="22"/>
      <c r="FH1210" s="22"/>
      <c r="FI1210" s="22"/>
      <c r="FJ1210" s="22"/>
      <c r="FK1210" s="22"/>
      <c r="FL1210" s="22"/>
      <c r="FM1210" s="22"/>
      <c r="FN1210" s="22"/>
      <c r="FO1210" s="22"/>
      <c r="FP1210" s="22"/>
      <c r="FQ1210" s="22"/>
      <c r="FR1210" s="22"/>
      <c r="FS1210" s="22"/>
      <c r="FT1210" s="22"/>
      <c r="FU1210" s="22"/>
      <c r="FV1210" s="22"/>
      <c r="FW1210" s="22"/>
      <c r="FX1210" s="22"/>
      <c r="FY1210" s="22"/>
      <c r="FZ1210" s="22"/>
      <c r="GA1210" s="22"/>
      <c r="GB1210" s="22"/>
      <c r="GC1210" s="22"/>
      <c r="GD1210" s="22"/>
      <c r="GE1210" s="22"/>
      <c r="GF1210" s="22"/>
      <c r="GG1210" s="22"/>
      <c r="GH1210" s="22"/>
      <c r="GI1210" s="22"/>
      <c r="GJ1210" s="22"/>
      <c r="GK1210" s="22"/>
      <c r="GL1210" s="22"/>
      <c r="GM1210" s="22"/>
      <c r="GN1210" s="22"/>
      <c r="GO1210" s="22"/>
      <c r="GP1210" s="22"/>
      <c r="GQ1210" s="22"/>
      <c r="GR1210" s="22"/>
      <c r="GS1210" s="22"/>
      <c r="GT1210" s="22"/>
      <c r="GU1210" s="22"/>
      <c r="GV1210" s="22"/>
      <c r="GW1210" s="22"/>
      <c r="GX1210" s="22"/>
      <c r="GY1210" s="22"/>
      <c r="GZ1210" s="22"/>
      <c r="HA1210" s="22"/>
      <c r="HB1210" s="22"/>
      <c r="HC1210" s="22"/>
      <c r="HD1210" s="22"/>
      <c r="HE1210" s="22"/>
      <c r="HF1210" s="22"/>
      <c r="HG1210" s="22"/>
      <c r="HH1210" s="22"/>
      <c r="HI1210" s="22"/>
      <c r="HJ1210" s="22"/>
      <c r="HK1210" s="22"/>
      <c r="HL1210" s="22"/>
      <c r="HM1210" s="22"/>
      <c r="HN1210" s="22"/>
      <c r="HO1210" s="22"/>
      <c r="HP1210" s="22"/>
      <c r="HQ1210" s="22"/>
      <c r="HR1210" s="22"/>
      <c r="HS1210" s="22"/>
      <c r="HT1210" s="22"/>
      <c r="HU1210" s="22"/>
      <c r="HV1210" s="22"/>
      <c r="HW1210" s="22"/>
      <c r="HX1210" s="22"/>
      <c r="HY1210" s="22"/>
      <c r="HZ1210" s="22"/>
      <c r="IA1210" s="22"/>
      <c r="IB1210" s="22"/>
      <c r="IC1210" s="22"/>
      <c r="ID1210" s="22"/>
      <c r="IE1210" s="22"/>
      <c r="IF1210" s="22"/>
      <c r="IG1210" s="22"/>
      <c r="IH1210" s="22"/>
      <c r="II1210" s="22"/>
      <c r="IJ1210" s="22"/>
      <c r="IK1210" s="22"/>
      <c r="IL1210" s="22"/>
      <c r="IM1210" s="22"/>
      <c r="IN1210" s="22"/>
      <c r="IO1210" s="22"/>
      <c r="IP1210" s="22"/>
      <c r="IQ1210" s="22"/>
      <c r="IR1210" s="22"/>
      <c r="IS1210" s="22"/>
      <c r="IT1210" s="22"/>
      <c r="IU1210" s="22"/>
      <c r="IV1210" s="22"/>
      <c r="IW1210" s="22"/>
      <c r="IX1210" s="22"/>
      <c r="IY1210" s="22"/>
      <c r="IZ1210" s="22"/>
      <c r="JA1210" s="22"/>
      <c r="JB1210" s="22"/>
      <c r="JC1210" s="22"/>
      <c r="JD1210" s="22"/>
      <c r="JE1210" s="22"/>
      <c r="JF1210" s="22"/>
      <c r="JG1210" s="22"/>
      <c r="JH1210" s="22"/>
      <c r="JI1210" s="22"/>
      <c r="JJ1210" s="22"/>
      <c r="JK1210" s="22"/>
      <c r="JL1210" s="22"/>
      <c r="JM1210" s="22"/>
      <c r="JN1210" s="22"/>
      <c r="JO1210" s="22"/>
      <c r="JP1210" s="22"/>
      <c r="JQ1210" s="22"/>
      <c r="JR1210" s="22"/>
      <c r="JS1210" s="22"/>
      <c r="JT1210" s="22"/>
      <c r="JU1210" s="22"/>
      <c r="JV1210" s="22"/>
      <c r="JW1210" s="22"/>
      <c r="JX1210" s="22"/>
      <c r="JY1210" s="22"/>
      <c r="JZ1210" s="22"/>
      <c r="KA1210" s="22"/>
      <c r="KB1210" s="22"/>
      <c r="KC1210" s="22"/>
      <c r="KD1210" s="22"/>
      <c r="KE1210" s="22"/>
      <c r="KF1210" s="22"/>
      <c r="KG1210" s="22"/>
      <c r="KH1210" s="22"/>
      <c r="KI1210" s="22"/>
      <c r="KJ1210" s="22"/>
      <c r="KK1210" s="22"/>
      <c r="KL1210" s="22"/>
      <c r="KM1210" s="22"/>
      <c r="KN1210" s="22"/>
      <c r="KO1210" s="22"/>
      <c r="KP1210" s="22"/>
      <c r="KQ1210" s="22"/>
      <c r="KR1210" s="22"/>
      <c r="KS1210" s="22"/>
      <c r="KT1210" s="22"/>
      <c r="KU1210" s="22"/>
      <c r="KV1210" s="22"/>
      <c r="KW1210" s="22"/>
      <c r="KX1210" s="22"/>
      <c r="KY1210" s="22"/>
      <c r="KZ1210" s="22"/>
      <c r="LA1210" s="22"/>
      <c r="LB1210" s="22"/>
      <c r="LC1210" s="22"/>
      <c r="LD1210" s="22"/>
      <c r="LE1210" s="22"/>
      <c r="LF1210" s="22"/>
      <c r="LG1210" s="22"/>
      <c r="LH1210" s="22"/>
      <c r="LI1210" s="22"/>
      <c r="LJ1210" s="22"/>
      <c r="LK1210" s="22"/>
      <c r="LL1210" s="22"/>
      <c r="LM1210" s="22"/>
      <c r="LN1210" s="22"/>
      <c r="LO1210" s="22"/>
      <c r="LP1210" s="22"/>
      <c r="LQ1210" s="22"/>
      <c r="LR1210" s="22"/>
      <c r="LS1210" s="22"/>
      <c r="LT1210" s="22"/>
      <c r="LU1210" s="22"/>
      <c r="LV1210" s="22"/>
      <c r="LW1210" s="22"/>
      <c r="LX1210" s="22"/>
      <c r="LY1210" s="22"/>
      <c r="LZ1210" s="22"/>
      <c r="MA1210" s="22"/>
      <c r="MB1210" s="22"/>
      <c r="MC1210" s="22"/>
      <c r="MD1210" s="22"/>
      <c r="ME1210" s="22"/>
      <c r="MF1210" s="22"/>
      <c r="MG1210" s="22"/>
      <c r="MH1210" s="22"/>
      <c r="MI1210" s="22"/>
      <c r="MJ1210" s="22"/>
      <c r="MK1210" s="22"/>
      <c r="ML1210" s="22"/>
      <c r="MM1210" s="22"/>
      <c r="MN1210" s="22"/>
      <c r="MO1210" s="22"/>
      <c r="MP1210" s="22"/>
    </row>
    <row r="1211" spans="1:354" s="21" customFormat="1" ht="45" customHeight="1" x14ac:dyDescent="0.2">
      <c r="A1211" s="43" t="s">
        <v>1554</v>
      </c>
      <c r="B1211" s="44"/>
      <c r="C1211" s="44"/>
      <c r="D1211" s="44"/>
      <c r="E1211" s="45"/>
      <c r="F1211" s="76"/>
      <c r="G1211" s="76"/>
      <c r="H1211" s="76"/>
      <c r="I1211" s="76"/>
      <c r="J1211" s="76"/>
      <c r="K1211" s="76"/>
      <c r="L1211" s="76"/>
      <c r="M1211" s="76"/>
      <c r="N1211" s="76"/>
      <c r="O1211" s="76"/>
      <c r="P1211" s="76"/>
      <c r="Q1211" s="76"/>
      <c r="R1211" s="76"/>
      <c r="S1211" s="76"/>
      <c r="T1211" s="76"/>
      <c r="U1211" s="76"/>
      <c r="V1211" s="76"/>
      <c r="W1211" s="76"/>
      <c r="X1211" s="60" t="s">
        <v>397</v>
      </c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 t="s">
        <v>77</v>
      </c>
      <c r="AK1211" s="60"/>
      <c r="AL1211" s="60"/>
      <c r="AM1211" s="60"/>
      <c r="AN1211" s="60"/>
      <c r="AO1211" s="60"/>
      <c r="AP1211" s="60"/>
      <c r="AQ1211" s="60"/>
      <c r="AR1211" s="60"/>
      <c r="AS1211" s="60"/>
      <c r="AT1211" s="60"/>
      <c r="AU1211" s="60"/>
      <c r="AV1211" s="60"/>
      <c r="AW1211" s="60"/>
      <c r="AX1211" s="60"/>
      <c r="AY1211" s="84" t="s">
        <v>78</v>
      </c>
      <c r="AZ1211" s="84"/>
      <c r="BA1211" s="84"/>
      <c r="BB1211" s="84"/>
      <c r="BC1211" s="84"/>
      <c r="BD1211" s="84"/>
      <c r="BE1211" s="62" t="s">
        <v>79</v>
      </c>
      <c r="BF1211" s="62"/>
      <c r="BG1211" s="62"/>
      <c r="BH1211" s="62"/>
      <c r="BI1211" s="62"/>
      <c r="BJ1211" s="62"/>
      <c r="BK1211" s="62"/>
      <c r="BL1211" s="62"/>
      <c r="BM1211" s="62"/>
      <c r="BN1211" s="62">
        <v>1</v>
      </c>
      <c r="BO1211" s="62"/>
      <c r="BP1211" s="62"/>
      <c r="BQ1211" s="62"/>
      <c r="BR1211" s="62"/>
      <c r="BS1211" s="62"/>
      <c r="BT1211" s="62"/>
      <c r="BU1211" s="62"/>
      <c r="BV1211" s="62"/>
      <c r="BW1211" s="62"/>
      <c r="BX1211" s="62"/>
      <c r="BY1211" s="80">
        <v>71701000</v>
      </c>
      <c r="BZ1211" s="76"/>
      <c r="CA1211" s="76"/>
      <c r="CB1211" s="76"/>
      <c r="CC1211" s="76"/>
      <c r="CD1211" s="76"/>
      <c r="CE1211" s="62" t="s">
        <v>80</v>
      </c>
      <c r="CF1211" s="62"/>
      <c r="CG1211" s="62"/>
      <c r="CH1211" s="62"/>
      <c r="CI1211" s="62"/>
      <c r="CJ1211" s="62"/>
      <c r="CK1211" s="62"/>
      <c r="CL1211" s="62"/>
      <c r="CM1211" s="62"/>
      <c r="CN1211" s="61">
        <f>600000*1.05</f>
        <v>630000</v>
      </c>
      <c r="CO1211" s="61"/>
      <c r="CP1211" s="61"/>
      <c r="CQ1211" s="61"/>
      <c r="CR1211" s="61"/>
      <c r="CS1211" s="61"/>
      <c r="CT1211" s="61"/>
      <c r="CU1211" s="61"/>
      <c r="CV1211" s="61"/>
      <c r="CW1211" s="61"/>
      <c r="CX1211" s="61"/>
      <c r="CY1211" s="61"/>
      <c r="CZ1211" s="61"/>
      <c r="DA1211" s="61"/>
      <c r="DB1211" s="59" t="s">
        <v>641</v>
      </c>
      <c r="DC1211" s="59"/>
      <c r="DD1211" s="59"/>
      <c r="DE1211" s="59"/>
      <c r="DF1211" s="59"/>
      <c r="DG1211" s="59"/>
      <c r="DH1211" s="59"/>
      <c r="DI1211" s="59"/>
      <c r="DJ1211" s="59"/>
      <c r="DK1211" s="59"/>
      <c r="DL1211" s="59"/>
      <c r="DM1211" s="59"/>
      <c r="DN1211" s="59"/>
      <c r="DO1211" s="59" t="s">
        <v>651</v>
      </c>
      <c r="DP1211" s="59"/>
      <c r="DQ1211" s="59"/>
      <c r="DR1211" s="59"/>
      <c r="DS1211" s="59"/>
      <c r="DT1211" s="59"/>
      <c r="DU1211" s="59"/>
      <c r="DV1211" s="59"/>
      <c r="DW1211" s="59"/>
      <c r="DX1211" s="59"/>
      <c r="DY1211" s="59"/>
      <c r="DZ1211" s="62" t="s">
        <v>86</v>
      </c>
      <c r="EA1211" s="62"/>
      <c r="EB1211" s="62"/>
      <c r="EC1211" s="62"/>
      <c r="ED1211" s="62"/>
      <c r="EE1211" s="62"/>
      <c r="EF1211" s="62"/>
      <c r="EG1211" s="62"/>
      <c r="EH1211" s="62"/>
      <c r="EI1211" s="62"/>
      <c r="EJ1211" s="62"/>
      <c r="EK1211" s="62"/>
      <c r="EL1211" s="62" t="s">
        <v>84</v>
      </c>
      <c r="EM1211" s="62"/>
      <c r="EN1211" s="62"/>
      <c r="EO1211" s="62"/>
      <c r="EP1211" s="62"/>
      <c r="EQ1211" s="62"/>
      <c r="ER1211" s="62"/>
      <c r="ES1211" s="62"/>
      <c r="ET1211" s="62"/>
      <c r="EU1211" s="62"/>
      <c r="EV1211" s="62"/>
      <c r="EW1211" s="62"/>
      <c r="EX1211" s="62"/>
      <c r="EY1211" s="22"/>
      <c r="EZ1211" s="22"/>
      <c r="FA1211" s="22"/>
      <c r="FB1211" s="22"/>
      <c r="FC1211" s="22"/>
      <c r="FD1211" s="22"/>
      <c r="FE1211" s="22"/>
      <c r="FF1211" s="22"/>
      <c r="FG1211" s="22"/>
      <c r="FH1211" s="22"/>
      <c r="FI1211" s="22"/>
      <c r="FJ1211" s="22"/>
      <c r="FK1211" s="22"/>
      <c r="FL1211" s="22"/>
      <c r="FM1211" s="22"/>
      <c r="FN1211" s="22"/>
      <c r="FO1211" s="22"/>
      <c r="FP1211" s="22"/>
      <c r="FQ1211" s="22"/>
      <c r="FR1211" s="22"/>
      <c r="FS1211" s="22"/>
      <c r="FT1211" s="22"/>
      <c r="FU1211" s="22"/>
      <c r="FV1211" s="22"/>
      <c r="FW1211" s="22"/>
      <c r="FX1211" s="22"/>
      <c r="FY1211" s="22"/>
      <c r="FZ1211" s="22"/>
      <c r="GA1211" s="22"/>
      <c r="GB1211" s="22"/>
      <c r="GC1211" s="22"/>
      <c r="GD1211" s="22"/>
      <c r="GE1211" s="22"/>
      <c r="GF1211" s="22"/>
      <c r="GG1211" s="22"/>
      <c r="GH1211" s="22"/>
      <c r="GI1211" s="22"/>
      <c r="GJ1211" s="22"/>
      <c r="GK1211" s="22"/>
      <c r="GL1211" s="22"/>
      <c r="GM1211" s="22"/>
      <c r="GN1211" s="22"/>
      <c r="GO1211" s="22"/>
      <c r="GP1211" s="22"/>
      <c r="GQ1211" s="22"/>
      <c r="GR1211" s="22"/>
      <c r="GS1211" s="22"/>
      <c r="GT1211" s="22"/>
      <c r="GU1211" s="22"/>
      <c r="GV1211" s="22"/>
      <c r="GW1211" s="22"/>
      <c r="GX1211" s="22"/>
      <c r="GY1211" s="22"/>
      <c r="GZ1211" s="22"/>
      <c r="HA1211" s="22"/>
      <c r="HB1211" s="22"/>
      <c r="HC1211" s="22"/>
      <c r="HD1211" s="22"/>
      <c r="HE1211" s="22"/>
      <c r="HF1211" s="22"/>
      <c r="HG1211" s="22"/>
      <c r="HH1211" s="22"/>
      <c r="HI1211" s="22"/>
      <c r="HJ1211" s="22"/>
      <c r="HK1211" s="22"/>
      <c r="HL1211" s="22"/>
      <c r="HM1211" s="22"/>
      <c r="HN1211" s="22"/>
      <c r="HO1211" s="22"/>
      <c r="HP1211" s="22"/>
      <c r="HQ1211" s="22"/>
      <c r="HR1211" s="22"/>
      <c r="HS1211" s="22"/>
      <c r="HT1211" s="22"/>
      <c r="HU1211" s="22"/>
      <c r="HV1211" s="22"/>
      <c r="HW1211" s="22"/>
      <c r="HX1211" s="22"/>
      <c r="HY1211" s="22"/>
      <c r="HZ1211" s="22"/>
      <c r="IA1211" s="22"/>
      <c r="IB1211" s="22"/>
      <c r="IC1211" s="22"/>
      <c r="ID1211" s="22"/>
      <c r="IE1211" s="22"/>
      <c r="IF1211" s="22"/>
      <c r="IG1211" s="22"/>
      <c r="IH1211" s="22"/>
      <c r="II1211" s="22"/>
      <c r="IJ1211" s="22"/>
      <c r="IK1211" s="22"/>
      <c r="IL1211" s="22"/>
      <c r="IM1211" s="22"/>
      <c r="IN1211" s="22"/>
      <c r="IO1211" s="22"/>
      <c r="IP1211" s="22"/>
      <c r="IQ1211" s="22"/>
      <c r="IR1211" s="22"/>
      <c r="IS1211" s="22"/>
      <c r="IT1211" s="22"/>
      <c r="IU1211" s="22"/>
      <c r="IV1211" s="22"/>
      <c r="IW1211" s="22"/>
      <c r="IX1211" s="22"/>
      <c r="IY1211" s="22"/>
      <c r="IZ1211" s="22"/>
      <c r="JA1211" s="22"/>
      <c r="JB1211" s="22"/>
      <c r="JC1211" s="22"/>
      <c r="JD1211" s="22"/>
      <c r="JE1211" s="22"/>
      <c r="JF1211" s="22"/>
      <c r="JG1211" s="22"/>
      <c r="JH1211" s="22"/>
      <c r="JI1211" s="22"/>
      <c r="JJ1211" s="22"/>
      <c r="JK1211" s="22"/>
      <c r="JL1211" s="22"/>
      <c r="JM1211" s="22"/>
      <c r="JN1211" s="22"/>
      <c r="JO1211" s="22"/>
      <c r="JP1211" s="22"/>
      <c r="JQ1211" s="22"/>
      <c r="JR1211" s="22"/>
      <c r="JS1211" s="22"/>
      <c r="JT1211" s="22"/>
      <c r="JU1211" s="22"/>
      <c r="JV1211" s="22"/>
      <c r="JW1211" s="22"/>
      <c r="JX1211" s="22"/>
      <c r="JY1211" s="22"/>
      <c r="JZ1211" s="22"/>
      <c r="KA1211" s="22"/>
      <c r="KB1211" s="22"/>
      <c r="KC1211" s="22"/>
      <c r="KD1211" s="22"/>
      <c r="KE1211" s="22"/>
      <c r="KF1211" s="22"/>
      <c r="KG1211" s="22"/>
      <c r="KH1211" s="22"/>
      <c r="KI1211" s="22"/>
      <c r="KJ1211" s="22"/>
      <c r="KK1211" s="22"/>
      <c r="KL1211" s="22"/>
      <c r="KM1211" s="22"/>
      <c r="KN1211" s="22"/>
      <c r="KO1211" s="22"/>
      <c r="KP1211" s="22"/>
      <c r="KQ1211" s="22"/>
      <c r="KR1211" s="22"/>
      <c r="KS1211" s="22"/>
      <c r="KT1211" s="22"/>
      <c r="KU1211" s="22"/>
      <c r="KV1211" s="22"/>
      <c r="KW1211" s="22"/>
      <c r="KX1211" s="22"/>
      <c r="KY1211" s="22"/>
      <c r="KZ1211" s="22"/>
      <c r="LA1211" s="22"/>
      <c r="LB1211" s="22"/>
      <c r="LC1211" s="22"/>
      <c r="LD1211" s="22"/>
      <c r="LE1211" s="22"/>
      <c r="LF1211" s="22"/>
      <c r="LG1211" s="22"/>
      <c r="LH1211" s="22"/>
      <c r="LI1211" s="22"/>
      <c r="LJ1211" s="22"/>
      <c r="LK1211" s="22"/>
      <c r="LL1211" s="22"/>
      <c r="LM1211" s="22"/>
      <c r="LN1211" s="22"/>
      <c r="LO1211" s="22"/>
      <c r="LP1211" s="22"/>
      <c r="LQ1211" s="22"/>
      <c r="LR1211" s="22"/>
      <c r="LS1211" s="22"/>
      <c r="LT1211" s="22"/>
      <c r="LU1211" s="22"/>
      <c r="LV1211" s="22"/>
      <c r="LW1211" s="22"/>
      <c r="LX1211" s="22"/>
      <c r="LY1211" s="22"/>
      <c r="LZ1211" s="22"/>
      <c r="MA1211" s="22"/>
      <c r="MB1211" s="22"/>
      <c r="MC1211" s="22"/>
      <c r="MD1211" s="22"/>
      <c r="ME1211" s="22"/>
      <c r="MF1211" s="22"/>
      <c r="MG1211" s="22"/>
      <c r="MH1211" s="22"/>
      <c r="MI1211" s="22"/>
      <c r="MJ1211" s="22"/>
      <c r="MK1211" s="22"/>
      <c r="ML1211" s="22"/>
      <c r="MM1211" s="22"/>
      <c r="MN1211" s="22"/>
      <c r="MO1211" s="22"/>
      <c r="MP1211" s="22"/>
    </row>
    <row r="1212" spans="1:354" s="21" customFormat="1" ht="38.25" customHeight="1" x14ac:dyDescent="0.2">
      <c r="A1212" s="43" t="s">
        <v>1556</v>
      </c>
      <c r="B1212" s="44"/>
      <c r="C1212" s="44"/>
      <c r="D1212" s="44"/>
      <c r="E1212" s="45"/>
      <c r="F1212" s="76"/>
      <c r="G1212" s="76"/>
      <c r="H1212" s="76"/>
      <c r="I1212" s="76"/>
      <c r="J1212" s="76"/>
      <c r="K1212" s="76"/>
      <c r="L1212" s="76"/>
      <c r="M1212" s="76"/>
      <c r="N1212" s="76"/>
      <c r="O1212" s="76"/>
      <c r="P1212" s="76"/>
      <c r="Q1212" s="76"/>
      <c r="R1212" s="76"/>
      <c r="S1212" s="76"/>
      <c r="T1212" s="76"/>
      <c r="U1212" s="76"/>
      <c r="V1212" s="76"/>
      <c r="W1212" s="76"/>
      <c r="X1212" s="60" t="s">
        <v>399</v>
      </c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 t="s">
        <v>77</v>
      </c>
      <c r="AK1212" s="60"/>
      <c r="AL1212" s="60"/>
      <c r="AM1212" s="60"/>
      <c r="AN1212" s="60"/>
      <c r="AO1212" s="60"/>
      <c r="AP1212" s="60"/>
      <c r="AQ1212" s="60"/>
      <c r="AR1212" s="60"/>
      <c r="AS1212" s="60"/>
      <c r="AT1212" s="60"/>
      <c r="AU1212" s="60"/>
      <c r="AV1212" s="60"/>
      <c r="AW1212" s="60"/>
      <c r="AX1212" s="60"/>
      <c r="AY1212" s="84" t="s">
        <v>400</v>
      </c>
      <c r="AZ1212" s="84"/>
      <c r="BA1212" s="84"/>
      <c r="BB1212" s="84"/>
      <c r="BC1212" s="84"/>
      <c r="BD1212" s="84"/>
      <c r="BE1212" s="62" t="s">
        <v>401</v>
      </c>
      <c r="BF1212" s="62"/>
      <c r="BG1212" s="62"/>
      <c r="BH1212" s="62"/>
      <c r="BI1212" s="62"/>
      <c r="BJ1212" s="62"/>
      <c r="BK1212" s="62"/>
      <c r="BL1212" s="62"/>
      <c r="BM1212" s="62"/>
      <c r="BN1212" s="62">
        <v>10</v>
      </c>
      <c r="BO1212" s="62"/>
      <c r="BP1212" s="62"/>
      <c r="BQ1212" s="62"/>
      <c r="BR1212" s="62"/>
      <c r="BS1212" s="62"/>
      <c r="BT1212" s="62"/>
      <c r="BU1212" s="62"/>
      <c r="BV1212" s="62"/>
      <c r="BW1212" s="62"/>
      <c r="BX1212" s="62"/>
      <c r="BY1212" s="80">
        <v>71701000</v>
      </c>
      <c r="BZ1212" s="76"/>
      <c r="CA1212" s="76"/>
      <c r="CB1212" s="76"/>
      <c r="CC1212" s="76"/>
      <c r="CD1212" s="76"/>
      <c r="CE1212" s="62" t="s">
        <v>80</v>
      </c>
      <c r="CF1212" s="62"/>
      <c r="CG1212" s="62"/>
      <c r="CH1212" s="62"/>
      <c r="CI1212" s="62"/>
      <c r="CJ1212" s="62"/>
      <c r="CK1212" s="62"/>
      <c r="CL1212" s="62"/>
      <c r="CM1212" s="62"/>
      <c r="CN1212" s="61">
        <f>336000*1.05</f>
        <v>352800</v>
      </c>
      <c r="CO1212" s="61"/>
      <c r="CP1212" s="61"/>
      <c r="CQ1212" s="61"/>
      <c r="CR1212" s="61"/>
      <c r="CS1212" s="61"/>
      <c r="CT1212" s="61"/>
      <c r="CU1212" s="61"/>
      <c r="CV1212" s="61"/>
      <c r="CW1212" s="61"/>
      <c r="CX1212" s="61"/>
      <c r="CY1212" s="61"/>
      <c r="CZ1212" s="61"/>
      <c r="DA1212" s="61"/>
      <c r="DB1212" s="59" t="s">
        <v>641</v>
      </c>
      <c r="DC1212" s="59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  <c r="DN1212" s="59"/>
      <c r="DO1212" s="59" t="s">
        <v>651</v>
      </c>
      <c r="DP1212" s="59"/>
      <c r="DQ1212" s="59"/>
      <c r="DR1212" s="59"/>
      <c r="DS1212" s="59"/>
      <c r="DT1212" s="59"/>
      <c r="DU1212" s="59"/>
      <c r="DV1212" s="59"/>
      <c r="DW1212" s="59"/>
      <c r="DX1212" s="59"/>
      <c r="DY1212" s="59"/>
      <c r="DZ1212" s="62" t="s">
        <v>83</v>
      </c>
      <c r="EA1212" s="62"/>
      <c r="EB1212" s="62"/>
      <c r="EC1212" s="62"/>
      <c r="ED1212" s="62"/>
      <c r="EE1212" s="62"/>
      <c r="EF1212" s="62"/>
      <c r="EG1212" s="62"/>
      <c r="EH1212" s="62"/>
      <c r="EI1212" s="62"/>
      <c r="EJ1212" s="62"/>
      <c r="EK1212" s="62"/>
      <c r="EL1212" s="62" t="s">
        <v>84</v>
      </c>
      <c r="EM1212" s="62"/>
      <c r="EN1212" s="62"/>
      <c r="EO1212" s="62"/>
      <c r="EP1212" s="62"/>
      <c r="EQ1212" s="62"/>
      <c r="ER1212" s="62"/>
      <c r="ES1212" s="62"/>
      <c r="ET1212" s="62"/>
      <c r="EU1212" s="62"/>
      <c r="EV1212" s="62"/>
      <c r="EW1212" s="62"/>
      <c r="EX1212" s="62"/>
      <c r="EY1212" s="22"/>
      <c r="EZ1212" s="22"/>
      <c r="FA1212" s="22"/>
      <c r="FB1212" s="22"/>
      <c r="FC1212" s="22"/>
      <c r="FD1212" s="22"/>
      <c r="FE1212" s="22"/>
      <c r="FF1212" s="22"/>
      <c r="FG1212" s="22"/>
      <c r="FH1212" s="22"/>
      <c r="FI1212" s="22"/>
      <c r="FJ1212" s="22"/>
      <c r="FK1212" s="22"/>
      <c r="FL1212" s="22"/>
      <c r="FM1212" s="22"/>
      <c r="FN1212" s="22"/>
      <c r="FO1212" s="22"/>
      <c r="FP1212" s="22"/>
      <c r="FQ1212" s="22"/>
      <c r="FR1212" s="22"/>
      <c r="FS1212" s="22"/>
      <c r="FT1212" s="22"/>
      <c r="FU1212" s="22"/>
      <c r="FV1212" s="22"/>
      <c r="FW1212" s="22"/>
      <c r="FX1212" s="22"/>
      <c r="FY1212" s="22"/>
      <c r="FZ1212" s="22"/>
      <c r="GA1212" s="22"/>
      <c r="GB1212" s="22"/>
      <c r="GC1212" s="22"/>
      <c r="GD1212" s="22"/>
      <c r="GE1212" s="22"/>
      <c r="GF1212" s="22"/>
      <c r="GG1212" s="22"/>
      <c r="GH1212" s="22"/>
      <c r="GI1212" s="22"/>
      <c r="GJ1212" s="22"/>
      <c r="GK1212" s="22"/>
      <c r="GL1212" s="22"/>
      <c r="GM1212" s="22"/>
      <c r="GN1212" s="22"/>
      <c r="GO1212" s="22"/>
      <c r="GP1212" s="22"/>
      <c r="GQ1212" s="22"/>
      <c r="GR1212" s="22"/>
      <c r="GS1212" s="22"/>
      <c r="GT1212" s="22"/>
      <c r="GU1212" s="22"/>
      <c r="GV1212" s="22"/>
      <c r="GW1212" s="22"/>
      <c r="GX1212" s="22"/>
      <c r="GY1212" s="22"/>
      <c r="GZ1212" s="22"/>
      <c r="HA1212" s="22"/>
      <c r="HB1212" s="22"/>
      <c r="HC1212" s="22"/>
      <c r="HD1212" s="22"/>
      <c r="HE1212" s="22"/>
      <c r="HF1212" s="22"/>
      <c r="HG1212" s="22"/>
      <c r="HH1212" s="22"/>
      <c r="HI1212" s="22"/>
      <c r="HJ1212" s="22"/>
      <c r="HK1212" s="22"/>
      <c r="HL1212" s="22"/>
      <c r="HM1212" s="22"/>
      <c r="HN1212" s="22"/>
      <c r="HO1212" s="22"/>
      <c r="HP1212" s="22"/>
      <c r="HQ1212" s="22"/>
      <c r="HR1212" s="22"/>
      <c r="HS1212" s="22"/>
      <c r="HT1212" s="22"/>
      <c r="HU1212" s="22"/>
      <c r="HV1212" s="22"/>
      <c r="HW1212" s="22"/>
      <c r="HX1212" s="22"/>
      <c r="HY1212" s="22"/>
      <c r="HZ1212" s="22"/>
      <c r="IA1212" s="22"/>
      <c r="IB1212" s="22"/>
      <c r="IC1212" s="22"/>
      <c r="ID1212" s="22"/>
      <c r="IE1212" s="22"/>
      <c r="IF1212" s="22"/>
      <c r="IG1212" s="22"/>
      <c r="IH1212" s="22"/>
      <c r="II1212" s="22"/>
      <c r="IJ1212" s="22"/>
      <c r="IK1212" s="22"/>
      <c r="IL1212" s="22"/>
      <c r="IM1212" s="22"/>
      <c r="IN1212" s="22"/>
      <c r="IO1212" s="22"/>
      <c r="IP1212" s="22"/>
      <c r="IQ1212" s="22"/>
      <c r="IR1212" s="22"/>
      <c r="IS1212" s="22"/>
      <c r="IT1212" s="22"/>
      <c r="IU1212" s="22"/>
      <c r="IV1212" s="22"/>
      <c r="IW1212" s="22"/>
      <c r="IX1212" s="22"/>
      <c r="IY1212" s="22"/>
      <c r="IZ1212" s="22"/>
      <c r="JA1212" s="22"/>
      <c r="JB1212" s="22"/>
      <c r="JC1212" s="22"/>
      <c r="JD1212" s="22"/>
      <c r="JE1212" s="22"/>
      <c r="JF1212" s="22"/>
      <c r="JG1212" s="22"/>
      <c r="JH1212" s="22"/>
      <c r="JI1212" s="22"/>
      <c r="JJ1212" s="22"/>
      <c r="JK1212" s="22"/>
      <c r="JL1212" s="22"/>
      <c r="JM1212" s="22"/>
      <c r="JN1212" s="22"/>
      <c r="JO1212" s="22"/>
      <c r="JP1212" s="22"/>
      <c r="JQ1212" s="22"/>
      <c r="JR1212" s="22"/>
      <c r="JS1212" s="22"/>
      <c r="JT1212" s="22"/>
      <c r="JU1212" s="22"/>
      <c r="JV1212" s="22"/>
      <c r="JW1212" s="22"/>
      <c r="JX1212" s="22"/>
      <c r="JY1212" s="22"/>
      <c r="JZ1212" s="22"/>
      <c r="KA1212" s="22"/>
      <c r="KB1212" s="22"/>
      <c r="KC1212" s="22"/>
      <c r="KD1212" s="22"/>
      <c r="KE1212" s="22"/>
      <c r="KF1212" s="22"/>
      <c r="KG1212" s="22"/>
      <c r="KH1212" s="22"/>
      <c r="KI1212" s="22"/>
      <c r="KJ1212" s="22"/>
      <c r="KK1212" s="22"/>
      <c r="KL1212" s="22"/>
      <c r="KM1212" s="22"/>
      <c r="KN1212" s="22"/>
      <c r="KO1212" s="22"/>
      <c r="KP1212" s="22"/>
      <c r="KQ1212" s="22"/>
      <c r="KR1212" s="22"/>
      <c r="KS1212" s="22"/>
      <c r="KT1212" s="22"/>
      <c r="KU1212" s="22"/>
      <c r="KV1212" s="22"/>
      <c r="KW1212" s="22"/>
      <c r="KX1212" s="22"/>
      <c r="KY1212" s="22"/>
      <c r="KZ1212" s="22"/>
      <c r="LA1212" s="22"/>
      <c r="LB1212" s="22"/>
      <c r="LC1212" s="22"/>
      <c r="LD1212" s="22"/>
      <c r="LE1212" s="22"/>
      <c r="LF1212" s="22"/>
      <c r="LG1212" s="22"/>
      <c r="LH1212" s="22"/>
      <c r="LI1212" s="22"/>
      <c r="LJ1212" s="22"/>
      <c r="LK1212" s="22"/>
      <c r="LL1212" s="22"/>
      <c r="LM1212" s="22"/>
      <c r="LN1212" s="22"/>
      <c r="LO1212" s="22"/>
      <c r="LP1212" s="22"/>
      <c r="LQ1212" s="22"/>
      <c r="LR1212" s="22"/>
      <c r="LS1212" s="22"/>
      <c r="LT1212" s="22"/>
      <c r="LU1212" s="22"/>
      <c r="LV1212" s="22"/>
      <c r="LW1212" s="22"/>
      <c r="LX1212" s="22"/>
      <c r="LY1212" s="22"/>
      <c r="LZ1212" s="22"/>
      <c r="MA1212" s="22"/>
      <c r="MB1212" s="22"/>
      <c r="MC1212" s="22"/>
      <c r="MD1212" s="22"/>
      <c r="ME1212" s="22"/>
      <c r="MF1212" s="22"/>
      <c r="MG1212" s="22"/>
      <c r="MH1212" s="22"/>
      <c r="MI1212" s="22"/>
      <c r="MJ1212" s="22"/>
      <c r="MK1212" s="22"/>
      <c r="ML1212" s="22"/>
      <c r="MM1212" s="22"/>
      <c r="MN1212" s="22"/>
      <c r="MO1212" s="22"/>
      <c r="MP1212" s="22"/>
    </row>
    <row r="1213" spans="1:354" s="21" customFormat="1" ht="39" customHeight="1" x14ac:dyDescent="0.2">
      <c r="A1213" s="43" t="s">
        <v>1568</v>
      </c>
      <c r="B1213" s="44"/>
      <c r="C1213" s="44"/>
      <c r="D1213" s="44"/>
      <c r="E1213" s="45"/>
      <c r="F1213" s="76"/>
      <c r="G1213" s="76"/>
      <c r="H1213" s="76"/>
      <c r="I1213" s="76"/>
      <c r="J1213" s="76"/>
      <c r="K1213" s="76"/>
      <c r="L1213" s="76"/>
      <c r="M1213" s="76"/>
      <c r="N1213" s="76"/>
      <c r="O1213" s="76"/>
      <c r="P1213" s="76"/>
      <c r="Q1213" s="76"/>
      <c r="R1213" s="76"/>
      <c r="S1213" s="76"/>
      <c r="T1213" s="76"/>
      <c r="U1213" s="76"/>
      <c r="V1213" s="76"/>
      <c r="W1213" s="76"/>
      <c r="X1213" s="60" t="s">
        <v>403</v>
      </c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 t="s">
        <v>77</v>
      </c>
      <c r="AK1213" s="60"/>
      <c r="AL1213" s="60"/>
      <c r="AM1213" s="60"/>
      <c r="AN1213" s="60"/>
      <c r="AO1213" s="60"/>
      <c r="AP1213" s="60"/>
      <c r="AQ1213" s="60"/>
      <c r="AR1213" s="60"/>
      <c r="AS1213" s="60"/>
      <c r="AT1213" s="60"/>
      <c r="AU1213" s="60"/>
      <c r="AV1213" s="60"/>
      <c r="AW1213" s="60"/>
      <c r="AX1213" s="60"/>
      <c r="AY1213" s="84" t="s">
        <v>78</v>
      </c>
      <c r="AZ1213" s="84"/>
      <c r="BA1213" s="84"/>
      <c r="BB1213" s="84"/>
      <c r="BC1213" s="84"/>
      <c r="BD1213" s="84"/>
      <c r="BE1213" s="62" t="s">
        <v>79</v>
      </c>
      <c r="BF1213" s="62"/>
      <c r="BG1213" s="62"/>
      <c r="BH1213" s="62"/>
      <c r="BI1213" s="62"/>
      <c r="BJ1213" s="62"/>
      <c r="BK1213" s="62"/>
      <c r="BL1213" s="62"/>
      <c r="BM1213" s="62"/>
      <c r="BN1213" s="62">
        <v>1</v>
      </c>
      <c r="BO1213" s="62"/>
      <c r="BP1213" s="62"/>
      <c r="BQ1213" s="62"/>
      <c r="BR1213" s="62"/>
      <c r="BS1213" s="62"/>
      <c r="BT1213" s="62"/>
      <c r="BU1213" s="62"/>
      <c r="BV1213" s="62"/>
      <c r="BW1213" s="62"/>
      <c r="BX1213" s="62"/>
      <c r="BY1213" s="80">
        <v>71701000</v>
      </c>
      <c r="BZ1213" s="76"/>
      <c r="CA1213" s="76"/>
      <c r="CB1213" s="76"/>
      <c r="CC1213" s="76"/>
      <c r="CD1213" s="76"/>
      <c r="CE1213" s="62" t="s">
        <v>80</v>
      </c>
      <c r="CF1213" s="62"/>
      <c r="CG1213" s="62"/>
      <c r="CH1213" s="62"/>
      <c r="CI1213" s="62"/>
      <c r="CJ1213" s="62"/>
      <c r="CK1213" s="62"/>
      <c r="CL1213" s="62"/>
      <c r="CM1213" s="62"/>
      <c r="CN1213" s="61">
        <f>240000*1.05</f>
        <v>252000</v>
      </c>
      <c r="CO1213" s="61"/>
      <c r="CP1213" s="61"/>
      <c r="CQ1213" s="61"/>
      <c r="CR1213" s="61"/>
      <c r="CS1213" s="61"/>
      <c r="CT1213" s="61"/>
      <c r="CU1213" s="61"/>
      <c r="CV1213" s="61"/>
      <c r="CW1213" s="61"/>
      <c r="CX1213" s="61"/>
      <c r="CY1213" s="61"/>
      <c r="CZ1213" s="61"/>
      <c r="DA1213" s="61"/>
      <c r="DB1213" s="59" t="s">
        <v>641</v>
      </c>
      <c r="DC1213" s="59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  <c r="DN1213" s="59"/>
      <c r="DO1213" s="59" t="s">
        <v>651</v>
      </c>
      <c r="DP1213" s="59"/>
      <c r="DQ1213" s="59"/>
      <c r="DR1213" s="59"/>
      <c r="DS1213" s="59"/>
      <c r="DT1213" s="59"/>
      <c r="DU1213" s="59"/>
      <c r="DV1213" s="59"/>
      <c r="DW1213" s="59"/>
      <c r="DX1213" s="59"/>
      <c r="DY1213" s="59"/>
      <c r="DZ1213" s="62" t="s">
        <v>86</v>
      </c>
      <c r="EA1213" s="62"/>
      <c r="EB1213" s="62"/>
      <c r="EC1213" s="62"/>
      <c r="ED1213" s="62"/>
      <c r="EE1213" s="62"/>
      <c r="EF1213" s="62"/>
      <c r="EG1213" s="62"/>
      <c r="EH1213" s="62"/>
      <c r="EI1213" s="62"/>
      <c r="EJ1213" s="62"/>
      <c r="EK1213" s="62"/>
      <c r="EL1213" s="62" t="s">
        <v>84</v>
      </c>
      <c r="EM1213" s="62"/>
      <c r="EN1213" s="62"/>
      <c r="EO1213" s="62"/>
      <c r="EP1213" s="62"/>
      <c r="EQ1213" s="62"/>
      <c r="ER1213" s="62"/>
      <c r="ES1213" s="62"/>
      <c r="ET1213" s="62"/>
      <c r="EU1213" s="62"/>
      <c r="EV1213" s="62"/>
      <c r="EW1213" s="62"/>
      <c r="EX1213" s="62"/>
      <c r="EY1213" s="22"/>
      <c r="EZ1213" s="22"/>
      <c r="FA1213" s="22"/>
      <c r="FB1213" s="22"/>
      <c r="FC1213" s="22"/>
      <c r="FD1213" s="22"/>
      <c r="FE1213" s="22"/>
      <c r="FF1213" s="22"/>
      <c r="FG1213" s="22"/>
      <c r="FH1213" s="22"/>
      <c r="FI1213" s="22"/>
      <c r="FJ1213" s="22"/>
      <c r="FK1213" s="22"/>
      <c r="FL1213" s="22"/>
      <c r="FM1213" s="22"/>
      <c r="FN1213" s="22"/>
      <c r="FO1213" s="22"/>
      <c r="FP1213" s="22"/>
      <c r="FQ1213" s="22"/>
      <c r="FR1213" s="22"/>
      <c r="FS1213" s="22"/>
      <c r="FT1213" s="22"/>
      <c r="FU1213" s="22"/>
      <c r="FV1213" s="22"/>
      <c r="FW1213" s="22"/>
      <c r="FX1213" s="22"/>
      <c r="FY1213" s="22"/>
      <c r="FZ1213" s="22"/>
      <c r="GA1213" s="22"/>
      <c r="GB1213" s="22"/>
      <c r="GC1213" s="22"/>
      <c r="GD1213" s="22"/>
      <c r="GE1213" s="22"/>
      <c r="GF1213" s="22"/>
      <c r="GG1213" s="22"/>
      <c r="GH1213" s="22"/>
      <c r="GI1213" s="22"/>
      <c r="GJ1213" s="22"/>
      <c r="GK1213" s="22"/>
      <c r="GL1213" s="22"/>
      <c r="GM1213" s="22"/>
      <c r="GN1213" s="22"/>
      <c r="GO1213" s="22"/>
      <c r="GP1213" s="22"/>
      <c r="GQ1213" s="22"/>
      <c r="GR1213" s="22"/>
      <c r="GS1213" s="22"/>
      <c r="GT1213" s="22"/>
      <c r="GU1213" s="22"/>
      <c r="GV1213" s="22"/>
      <c r="GW1213" s="22"/>
      <c r="GX1213" s="22"/>
      <c r="GY1213" s="22"/>
      <c r="GZ1213" s="22"/>
      <c r="HA1213" s="22"/>
      <c r="HB1213" s="22"/>
      <c r="HC1213" s="22"/>
      <c r="HD1213" s="22"/>
      <c r="HE1213" s="22"/>
      <c r="HF1213" s="22"/>
      <c r="HG1213" s="22"/>
      <c r="HH1213" s="22"/>
      <c r="HI1213" s="22"/>
      <c r="HJ1213" s="22"/>
      <c r="HK1213" s="22"/>
      <c r="HL1213" s="22"/>
      <c r="HM1213" s="22"/>
      <c r="HN1213" s="22"/>
      <c r="HO1213" s="22"/>
      <c r="HP1213" s="22"/>
      <c r="HQ1213" s="22"/>
      <c r="HR1213" s="22"/>
      <c r="HS1213" s="22"/>
      <c r="HT1213" s="22"/>
      <c r="HU1213" s="22"/>
      <c r="HV1213" s="22"/>
      <c r="HW1213" s="22"/>
      <c r="HX1213" s="22"/>
      <c r="HY1213" s="22"/>
      <c r="HZ1213" s="22"/>
      <c r="IA1213" s="22"/>
      <c r="IB1213" s="22"/>
      <c r="IC1213" s="22"/>
      <c r="ID1213" s="22"/>
      <c r="IE1213" s="22"/>
      <c r="IF1213" s="22"/>
      <c r="IG1213" s="22"/>
      <c r="IH1213" s="22"/>
      <c r="II1213" s="22"/>
      <c r="IJ1213" s="22"/>
      <c r="IK1213" s="22"/>
      <c r="IL1213" s="22"/>
      <c r="IM1213" s="22"/>
      <c r="IN1213" s="22"/>
      <c r="IO1213" s="22"/>
      <c r="IP1213" s="22"/>
      <c r="IQ1213" s="22"/>
      <c r="IR1213" s="22"/>
      <c r="IS1213" s="22"/>
      <c r="IT1213" s="22"/>
      <c r="IU1213" s="22"/>
      <c r="IV1213" s="22"/>
      <c r="IW1213" s="22"/>
      <c r="IX1213" s="22"/>
      <c r="IY1213" s="22"/>
      <c r="IZ1213" s="22"/>
      <c r="JA1213" s="22"/>
      <c r="JB1213" s="22"/>
      <c r="JC1213" s="22"/>
      <c r="JD1213" s="22"/>
      <c r="JE1213" s="22"/>
      <c r="JF1213" s="22"/>
      <c r="JG1213" s="22"/>
      <c r="JH1213" s="22"/>
      <c r="JI1213" s="22"/>
      <c r="JJ1213" s="22"/>
      <c r="JK1213" s="22"/>
      <c r="JL1213" s="22"/>
      <c r="JM1213" s="22"/>
      <c r="JN1213" s="22"/>
      <c r="JO1213" s="22"/>
      <c r="JP1213" s="22"/>
      <c r="JQ1213" s="22"/>
      <c r="JR1213" s="22"/>
      <c r="JS1213" s="22"/>
      <c r="JT1213" s="22"/>
      <c r="JU1213" s="22"/>
      <c r="JV1213" s="22"/>
      <c r="JW1213" s="22"/>
      <c r="JX1213" s="22"/>
      <c r="JY1213" s="22"/>
      <c r="JZ1213" s="22"/>
      <c r="KA1213" s="22"/>
      <c r="KB1213" s="22"/>
      <c r="KC1213" s="22"/>
      <c r="KD1213" s="22"/>
      <c r="KE1213" s="22"/>
      <c r="KF1213" s="22"/>
      <c r="KG1213" s="22"/>
      <c r="KH1213" s="22"/>
      <c r="KI1213" s="22"/>
      <c r="KJ1213" s="22"/>
      <c r="KK1213" s="22"/>
      <c r="KL1213" s="22"/>
      <c r="KM1213" s="22"/>
      <c r="KN1213" s="22"/>
      <c r="KO1213" s="22"/>
      <c r="KP1213" s="22"/>
      <c r="KQ1213" s="22"/>
      <c r="KR1213" s="22"/>
      <c r="KS1213" s="22"/>
      <c r="KT1213" s="22"/>
      <c r="KU1213" s="22"/>
      <c r="KV1213" s="22"/>
      <c r="KW1213" s="22"/>
      <c r="KX1213" s="22"/>
      <c r="KY1213" s="22"/>
      <c r="KZ1213" s="22"/>
      <c r="LA1213" s="22"/>
      <c r="LB1213" s="22"/>
      <c r="LC1213" s="22"/>
      <c r="LD1213" s="22"/>
      <c r="LE1213" s="22"/>
      <c r="LF1213" s="22"/>
      <c r="LG1213" s="22"/>
      <c r="LH1213" s="22"/>
      <c r="LI1213" s="22"/>
      <c r="LJ1213" s="22"/>
      <c r="LK1213" s="22"/>
      <c r="LL1213" s="22"/>
      <c r="LM1213" s="22"/>
      <c r="LN1213" s="22"/>
      <c r="LO1213" s="22"/>
      <c r="LP1213" s="22"/>
      <c r="LQ1213" s="22"/>
      <c r="LR1213" s="22"/>
      <c r="LS1213" s="22"/>
      <c r="LT1213" s="22"/>
      <c r="LU1213" s="22"/>
      <c r="LV1213" s="22"/>
      <c r="LW1213" s="22"/>
      <c r="LX1213" s="22"/>
      <c r="LY1213" s="22"/>
      <c r="LZ1213" s="22"/>
      <c r="MA1213" s="22"/>
      <c r="MB1213" s="22"/>
      <c r="MC1213" s="22"/>
      <c r="MD1213" s="22"/>
      <c r="ME1213" s="22"/>
      <c r="MF1213" s="22"/>
      <c r="MG1213" s="22"/>
      <c r="MH1213" s="22"/>
      <c r="MI1213" s="22"/>
      <c r="MJ1213" s="22"/>
      <c r="MK1213" s="22"/>
      <c r="ML1213" s="22"/>
      <c r="MM1213" s="22"/>
      <c r="MN1213" s="22"/>
      <c r="MO1213" s="22"/>
      <c r="MP1213" s="22"/>
    </row>
    <row r="1214" spans="1:354" s="21" customFormat="1" ht="42" customHeight="1" x14ac:dyDescent="0.2">
      <c r="A1214" s="43" t="s">
        <v>1569</v>
      </c>
      <c r="B1214" s="44"/>
      <c r="C1214" s="44"/>
      <c r="D1214" s="44"/>
      <c r="E1214" s="45"/>
      <c r="F1214" s="83"/>
      <c r="G1214" s="83"/>
      <c r="H1214" s="83"/>
      <c r="I1214" s="83"/>
      <c r="J1214" s="83"/>
      <c r="K1214" s="83"/>
      <c r="L1214" s="83"/>
      <c r="M1214" s="83"/>
      <c r="N1214" s="83"/>
      <c r="O1214" s="83"/>
      <c r="P1214" s="83"/>
      <c r="Q1214" s="83"/>
      <c r="R1214" s="83"/>
      <c r="S1214" s="83"/>
      <c r="T1214" s="83"/>
      <c r="U1214" s="83"/>
      <c r="V1214" s="83"/>
      <c r="W1214" s="83"/>
      <c r="X1214" s="60" t="s">
        <v>405</v>
      </c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 t="s">
        <v>77</v>
      </c>
      <c r="AK1214" s="60"/>
      <c r="AL1214" s="60"/>
      <c r="AM1214" s="60"/>
      <c r="AN1214" s="60"/>
      <c r="AO1214" s="60"/>
      <c r="AP1214" s="60"/>
      <c r="AQ1214" s="60"/>
      <c r="AR1214" s="60"/>
      <c r="AS1214" s="60"/>
      <c r="AT1214" s="60"/>
      <c r="AU1214" s="60"/>
      <c r="AV1214" s="60"/>
      <c r="AW1214" s="60"/>
      <c r="AX1214" s="60"/>
      <c r="AY1214" s="84" t="s">
        <v>78</v>
      </c>
      <c r="AZ1214" s="84"/>
      <c r="BA1214" s="84"/>
      <c r="BB1214" s="84"/>
      <c r="BC1214" s="84"/>
      <c r="BD1214" s="84"/>
      <c r="BE1214" s="62" t="s">
        <v>79</v>
      </c>
      <c r="BF1214" s="62"/>
      <c r="BG1214" s="62"/>
      <c r="BH1214" s="62"/>
      <c r="BI1214" s="62"/>
      <c r="BJ1214" s="62"/>
      <c r="BK1214" s="62"/>
      <c r="BL1214" s="62"/>
      <c r="BM1214" s="62"/>
      <c r="BN1214" s="62">
        <v>1</v>
      </c>
      <c r="BO1214" s="62"/>
      <c r="BP1214" s="62"/>
      <c r="BQ1214" s="62"/>
      <c r="BR1214" s="62"/>
      <c r="BS1214" s="62"/>
      <c r="BT1214" s="62"/>
      <c r="BU1214" s="62"/>
      <c r="BV1214" s="62"/>
      <c r="BW1214" s="62"/>
      <c r="BX1214" s="62"/>
      <c r="BY1214" s="80">
        <v>71701000</v>
      </c>
      <c r="BZ1214" s="76"/>
      <c r="CA1214" s="76"/>
      <c r="CB1214" s="76"/>
      <c r="CC1214" s="76"/>
      <c r="CD1214" s="76"/>
      <c r="CE1214" s="62" t="s">
        <v>80</v>
      </c>
      <c r="CF1214" s="62"/>
      <c r="CG1214" s="62"/>
      <c r="CH1214" s="62"/>
      <c r="CI1214" s="62"/>
      <c r="CJ1214" s="62"/>
      <c r="CK1214" s="62"/>
      <c r="CL1214" s="62"/>
      <c r="CM1214" s="62"/>
      <c r="CN1214" s="61">
        <f>840000*1.05</f>
        <v>882000</v>
      </c>
      <c r="CO1214" s="61"/>
      <c r="CP1214" s="61"/>
      <c r="CQ1214" s="61"/>
      <c r="CR1214" s="61"/>
      <c r="CS1214" s="61"/>
      <c r="CT1214" s="61"/>
      <c r="CU1214" s="61"/>
      <c r="CV1214" s="61"/>
      <c r="CW1214" s="61"/>
      <c r="CX1214" s="61"/>
      <c r="CY1214" s="61"/>
      <c r="CZ1214" s="61"/>
      <c r="DA1214" s="61"/>
      <c r="DB1214" s="59" t="s">
        <v>641</v>
      </c>
      <c r="DC1214" s="59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  <c r="DN1214" s="59"/>
      <c r="DO1214" s="59" t="s">
        <v>651</v>
      </c>
      <c r="DP1214" s="59"/>
      <c r="DQ1214" s="59"/>
      <c r="DR1214" s="59"/>
      <c r="DS1214" s="59"/>
      <c r="DT1214" s="59"/>
      <c r="DU1214" s="59"/>
      <c r="DV1214" s="59"/>
      <c r="DW1214" s="59"/>
      <c r="DX1214" s="59"/>
      <c r="DY1214" s="59"/>
      <c r="DZ1214" s="62" t="s">
        <v>86</v>
      </c>
      <c r="EA1214" s="62"/>
      <c r="EB1214" s="62"/>
      <c r="EC1214" s="62"/>
      <c r="ED1214" s="62"/>
      <c r="EE1214" s="62"/>
      <c r="EF1214" s="62"/>
      <c r="EG1214" s="62"/>
      <c r="EH1214" s="62"/>
      <c r="EI1214" s="62"/>
      <c r="EJ1214" s="62"/>
      <c r="EK1214" s="62"/>
      <c r="EL1214" s="62" t="s">
        <v>84</v>
      </c>
      <c r="EM1214" s="62"/>
      <c r="EN1214" s="62"/>
      <c r="EO1214" s="62"/>
      <c r="EP1214" s="62"/>
      <c r="EQ1214" s="62"/>
      <c r="ER1214" s="62"/>
      <c r="ES1214" s="62"/>
      <c r="ET1214" s="62"/>
      <c r="EU1214" s="62"/>
      <c r="EV1214" s="62"/>
      <c r="EW1214" s="62"/>
      <c r="EX1214" s="62"/>
      <c r="EY1214" s="22"/>
      <c r="EZ1214" s="22"/>
      <c r="FA1214" s="22"/>
      <c r="FB1214" s="22"/>
      <c r="FC1214" s="22"/>
      <c r="FD1214" s="22"/>
      <c r="FE1214" s="22"/>
      <c r="FF1214" s="22"/>
      <c r="FG1214" s="22"/>
      <c r="FH1214" s="22"/>
      <c r="FI1214" s="22"/>
      <c r="FJ1214" s="22"/>
      <c r="FK1214" s="22"/>
      <c r="FL1214" s="22"/>
      <c r="FM1214" s="22"/>
      <c r="FN1214" s="22"/>
      <c r="FO1214" s="22"/>
      <c r="FP1214" s="22"/>
      <c r="FQ1214" s="22"/>
      <c r="FR1214" s="22"/>
      <c r="FS1214" s="22"/>
      <c r="FT1214" s="22"/>
      <c r="FU1214" s="22"/>
      <c r="FV1214" s="22"/>
      <c r="FW1214" s="22"/>
      <c r="FX1214" s="22"/>
      <c r="FY1214" s="22"/>
      <c r="FZ1214" s="22"/>
      <c r="GA1214" s="22"/>
      <c r="GB1214" s="22"/>
      <c r="GC1214" s="22"/>
      <c r="GD1214" s="22"/>
      <c r="GE1214" s="22"/>
      <c r="GF1214" s="22"/>
      <c r="GG1214" s="22"/>
      <c r="GH1214" s="22"/>
      <c r="GI1214" s="22"/>
      <c r="GJ1214" s="22"/>
      <c r="GK1214" s="22"/>
      <c r="GL1214" s="22"/>
      <c r="GM1214" s="22"/>
      <c r="GN1214" s="22"/>
      <c r="GO1214" s="22"/>
      <c r="GP1214" s="22"/>
      <c r="GQ1214" s="22"/>
      <c r="GR1214" s="22"/>
      <c r="GS1214" s="22"/>
      <c r="GT1214" s="22"/>
      <c r="GU1214" s="22"/>
      <c r="GV1214" s="22"/>
      <c r="GW1214" s="22"/>
      <c r="GX1214" s="22"/>
      <c r="GY1214" s="22"/>
      <c r="GZ1214" s="22"/>
      <c r="HA1214" s="22"/>
      <c r="HB1214" s="22"/>
      <c r="HC1214" s="22"/>
      <c r="HD1214" s="22"/>
      <c r="HE1214" s="22"/>
      <c r="HF1214" s="22"/>
      <c r="HG1214" s="22"/>
      <c r="HH1214" s="22"/>
      <c r="HI1214" s="22"/>
      <c r="HJ1214" s="22"/>
      <c r="HK1214" s="22"/>
      <c r="HL1214" s="22"/>
      <c r="HM1214" s="22"/>
      <c r="HN1214" s="22"/>
      <c r="HO1214" s="22"/>
      <c r="HP1214" s="22"/>
      <c r="HQ1214" s="22"/>
      <c r="HR1214" s="22"/>
      <c r="HS1214" s="22"/>
      <c r="HT1214" s="22"/>
      <c r="HU1214" s="22"/>
      <c r="HV1214" s="22"/>
      <c r="HW1214" s="22"/>
      <c r="HX1214" s="22"/>
      <c r="HY1214" s="22"/>
      <c r="HZ1214" s="22"/>
      <c r="IA1214" s="22"/>
      <c r="IB1214" s="22"/>
      <c r="IC1214" s="22"/>
      <c r="ID1214" s="22"/>
      <c r="IE1214" s="22"/>
      <c r="IF1214" s="22"/>
      <c r="IG1214" s="22"/>
      <c r="IH1214" s="22"/>
      <c r="II1214" s="22"/>
      <c r="IJ1214" s="22"/>
      <c r="IK1214" s="22"/>
      <c r="IL1214" s="22"/>
      <c r="IM1214" s="22"/>
      <c r="IN1214" s="22"/>
      <c r="IO1214" s="22"/>
      <c r="IP1214" s="22"/>
      <c r="IQ1214" s="22"/>
      <c r="IR1214" s="22"/>
      <c r="IS1214" s="22"/>
      <c r="IT1214" s="22"/>
      <c r="IU1214" s="22"/>
      <c r="IV1214" s="22"/>
      <c r="IW1214" s="22"/>
      <c r="IX1214" s="22"/>
      <c r="IY1214" s="22"/>
      <c r="IZ1214" s="22"/>
      <c r="JA1214" s="22"/>
      <c r="JB1214" s="22"/>
      <c r="JC1214" s="22"/>
      <c r="JD1214" s="22"/>
      <c r="JE1214" s="22"/>
      <c r="JF1214" s="22"/>
      <c r="JG1214" s="22"/>
      <c r="JH1214" s="22"/>
      <c r="JI1214" s="22"/>
      <c r="JJ1214" s="22"/>
      <c r="JK1214" s="22"/>
      <c r="JL1214" s="22"/>
      <c r="JM1214" s="22"/>
      <c r="JN1214" s="22"/>
      <c r="JO1214" s="22"/>
      <c r="JP1214" s="22"/>
      <c r="JQ1214" s="22"/>
      <c r="JR1214" s="22"/>
      <c r="JS1214" s="22"/>
      <c r="JT1214" s="22"/>
      <c r="JU1214" s="22"/>
      <c r="JV1214" s="22"/>
      <c r="JW1214" s="22"/>
      <c r="JX1214" s="22"/>
      <c r="JY1214" s="22"/>
      <c r="JZ1214" s="22"/>
      <c r="KA1214" s="22"/>
      <c r="KB1214" s="22"/>
      <c r="KC1214" s="22"/>
      <c r="KD1214" s="22"/>
      <c r="KE1214" s="22"/>
      <c r="KF1214" s="22"/>
      <c r="KG1214" s="22"/>
      <c r="KH1214" s="22"/>
      <c r="KI1214" s="22"/>
      <c r="KJ1214" s="22"/>
      <c r="KK1214" s="22"/>
      <c r="KL1214" s="22"/>
      <c r="KM1214" s="22"/>
      <c r="KN1214" s="22"/>
      <c r="KO1214" s="22"/>
      <c r="KP1214" s="22"/>
      <c r="KQ1214" s="22"/>
      <c r="KR1214" s="22"/>
      <c r="KS1214" s="22"/>
      <c r="KT1214" s="22"/>
      <c r="KU1214" s="22"/>
      <c r="KV1214" s="22"/>
      <c r="KW1214" s="22"/>
      <c r="KX1214" s="22"/>
      <c r="KY1214" s="22"/>
      <c r="KZ1214" s="22"/>
      <c r="LA1214" s="22"/>
      <c r="LB1214" s="22"/>
      <c r="LC1214" s="22"/>
      <c r="LD1214" s="22"/>
      <c r="LE1214" s="22"/>
      <c r="LF1214" s="22"/>
      <c r="LG1214" s="22"/>
      <c r="LH1214" s="22"/>
      <c r="LI1214" s="22"/>
      <c r="LJ1214" s="22"/>
      <c r="LK1214" s="22"/>
      <c r="LL1214" s="22"/>
      <c r="LM1214" s="22"/>
      <c r="LN1214" s="22"/>
      <c r="LO1214" s="22"/>
      <c r="LP1214" s="22"/>
      <c r="LQ1214" s="22"/>
      <c r="LR1214" s="22"/>
      <c r="LS1214" s="22"/>
      <c r="LT1214" s="22"/>
      <c r="LU1214" s="22"/>
      <c r="LV1214" s="22"/>
      <c r="LW1214" s="22"/>
      <c r="LX1214" s="22"/>
      <c r="LY1214" s="22"/>
      <c r="LZ1214" s="22"/>
      <c r="MA1214" s="22"/>
      <c r="MB1214" s="22"/>
      <c r="MC1214" s="22"/>
      <c r="MD1214" s="22"/>
      <c r="ME1214" s="22"/>
      <c r="MF1214" s="22"/>
      <c r="MG1214" s="22"/>
      <c r="MH1214" s="22"/>
      <c r="MI1214" s="22"/>
      <c r="MJ1214" s="22"/>
      <c r="MK1214" s="22"/>
      <c r="ML1214" s="22"/>
      <c r="MM1214" s="22"/>
      <c r="MN1214" s="22"/>
      <c r="MO1214" s="22"/>
      <c r="MP1214" s="22"/>
    </row>
    <row r="1215" spans="1:354" s="27" customFormat="1" ht="40.5" customHeight="1" x14ac:dyDescent="0.2">
      <c r="A1215" s="43" t="s">
        <v>1570</v>
      </c>
      <c r="B1215" s="44"/>
      <c r="C1215" s="44"/>
      <c r="D1215" s="44"/>
      <c r="E1215" s="45"/>
      <c r="F1215" s="76"/>
      <c r="G1215" s="76"/>
      <c r="H1215" s="76"/>
      <c r="I1215" s="76"/>
      <c r="J1215" s="76"/>
      <c r="K1215" s="76"/>
      <c r="L1215" s="76"/>
      <c r="M1215" s="76"/>
      <c r="N1215" s="76"/>
      <c r="O1215" s="76"/>
      <c r="P1215" s="76"/>
      <c r="Q1215" s="76"/>
      <c r="R1215" s="76"/>
      <c r="S1215" s="76"/>
      <c r="T1215" s="76"/>
      <c r="U1215" s="76"/>
      <c r="V1215" s="76"/>
      <c r="W1215" s="76"/>
      <c r="X1215" s="60" t="s">
        <v>407</v>
      </c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 t="s">
        <v>77</v>
      </c>
      <c r="AK1215" s="60"/>
      <c r="AL1215" s="60"/>
      <c r="AM1215" s="60"/>
      <c r="AN1215" s="60"/>
      <c r="AO1215" s="60"/>
      <c r="AP1215" s="60"/>
      <c r="AQ1215" s="60"/>
      <c r="AR1215" s="60"/>
      <c r="AS1215" s="60"/>
      <c r="AT1215" s="60"/>
      <c r="AU1215" s="60"/>
      <c r="AV1215" s="60"/>
      <c r="AW1215" s="60"/>
      <c r="AX1215" s="60"/>
      <c r="AY1215" s="84" t="s">
        <v>78</v>
      </c>
      <c r="AZ1215" s="84"/>
      <c r="BA1215" s="84"/>
      <c r="BB1215" s="84"/>
      <c r="BC1215" s="84"/>
      <c r="BD1215" s="84"/>
      <c r="BE1215" s="62" t="s">
        <v>79</v>
      </c>
      <c r="BF1215" s="62"/>
      <c r="BG1215" s="62"/>
      <c r="BH1215" s="62"/>
      <c r="BI1215" s="62"/>
      <c r="BJ1215" s="62"/>
      <c r="BK1215" s="62"/>
      <c r="BL1215" s="62"/>
      <c r="BM1215" s="62"/>
      <c r="BN1215" s="62">
        <v>1</v>
      </c>
      <c r="BO1215" s="62"/>
      <c r="BP1215" s="62"/>
      <c r="BQ1215" s="62"/>
      <c r="BR1215" s="62"/>
      <c r="BS1215" s="62"/>
      <c r="BT1215" s="62"/>
      <c r="BU1215" s="62"/>
      <c r="BV1215" s="62"/>
      <c r="BW1215" s="62"/>
      <c r="BX1215" s="62"/>
      <c r="BY1215" s="80">
        <v>71701000</v>
      </c>
      <c r="BZ1215" s="76"/>
      <c r="CA1215" s="76"/>
      <c r="CB1215" s="76"/>
      <c r="CC1215" s="76"/>
      <c r="CD1215" s="76"/>
      <c r="CE1215" s="62" t="s">
        <v>80</v>
      </c>
      <c r="CF1215" s="62"/>
      <c r="CG1215" s="62"/>
      <c r="CH1215" s="62"/>
      <c r="CI1215" s="62"/>
      <c r="CJ1215" s="62"/>
      <c r="CK1215" s="62"/>
      <c r="CL1215" s="62"/>
      <c r="CM1215" s="62"/>
      <c r="CN1215" s="61">
        <f>240000*1.05</f>
        <v>252000</v>
      </c>
      <c r="CO1215" s="61"/>
      <c r="CP1215" s="61"/>
      <c r="CQ1215" s="61"/>
      <c r="CR1215" s="61"/>
      <c r="CS1215" s="61"/>
      <c r="CT1215" s="61"/>
      <c r="CU1215" s="61"/>
      <c r="CV1215" s="61"/>
      <c r="CW1215" s="61"/>
      <c r="CX1215" s="61"/>
      <c r="CY1215" s="61"/>
      <c r="CZ1215" s="61"/>
      <c r="DA1215" s="61"/>
      <c r="DB1215" s="59" t="s">
        <v>641</v>
      </c>
      <c r="DC1215" s="59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  <c r="DN1215" s="59"/>
      <c r="DO1215" s="59" t="s">
        <v>651</v>
      </c>
      <c r="DP1215" s="59"/>
      <c r="DQ1215" s="59"/>
      <c r="DR1215" s="59"/>
      <c r="DS1215" s="59"/>
      <c r="DT1215" s="59"/>
      <c r="DU1215" s="59"/>
      <c r="DV1215" s="59"/>
      <c r="DW1215" s="59"/>
      <c r="DX1215" s="59"/>
      <c r="DY1215" s="59"/>
      <c r="DZ1215" s="62" t="s">
        <v>86</v>
      </c>
      <c r="EA1215" s="62"/>
      <c r="EB1215" s="62"/>
      <c r="EC1215" s="62"/>
      <c r="ED1215" s="62"/>
      <c r="EE1215" s="62"/>
      <c r="EF1215" s="62"/>
      <c r="EG1215" s="62"/>
      <c r="EH1215" s="62"/>
      <c r="EI1215" s="62"/>
      <c r="EJ1215" s="62"/>
      <c r="EK1215" s="62"/>
      <c r="EL1215" s="62" t="s">
        <v>84</v>
      </c>
      <c r="EM1215" s="62"/>
      <c r="EN1215" s="62"/>
      <c r="EO1215" s="62"/>
      <c r="EP1215" s="62"/>
      <c r="EQ1215" s="62"/>
      <c r="ER1215" s="62"/>
      <c r="ES1215" s="62"/>
      <c r="ET1215" s="62"/>
      <c r="EU1215" s="62"/>
      <c r="EV1215" s="62"/>
      <c r="EW1215" s="62"/>
      <c r="EX1215" s="62"/>
      <c r="EY1215" s="26"/>
      <c r="EZ1215" s="26"/>
      <c r="FA1215" s="26"/>
      <c r="FB1215" s="26"/>
      <c r="FC1215" s="26"/>
      <c r="FD1215" s="26"/>
      <c r="FE1215" s="26"/>
      <c r="FF1215" s="26"/>
      <c r="FG1215" s="26"/>
      <c r="FH1215" s="26"/>
      <c r="FI1215" s="26"/>
      <c r="FJ1215" s="26"/>
      <c r="FK1215" s="26"/>
      <c r="FL1215" s="26"/>
      <c r="FM1215" s="26"/>
      <c r="FN1215" s="26"/>
      <c r="FO1215" s="26"/>
      <c r="FP1215" s="26"/>
      <c r="FQ1215" s="26"/>
      <c r="FR1215" s="26"/>
      <c r="FS1215" s="26"/>
      <c r="FT1215" s="26"/>
      <c r="FU1215" s="26"/>
      <c r="FV1215" s="26"/>
      <c r="FW1215" s="26"/>
      <c r="FX1215" s="26"/>
      <c r="FY1215" s="26"/>
      <c r="FZ1215" s="26"/>
      <c r="GA1215" s="26"/>
      <c r="GB1215" s="26"/>
      <c r="GC1215" s="26"/>
      <c r="GD1215" s="26"/>
      <c r="GE1215" s="26"/>
      <c r="GF1215" s="26"/>
      <c r="GG1215" s="26"/>
      <c r="GH1215" s="26"/>
      <c r="GI1215" s="26"/>
      <c r="GJ1215" s="26"/>
      <c r="GK1215" s="26"/>
      <c r="GL1215" s="26"/>
      <c r="GM1215" s="26"/>
      <c r="GN1215" s="26"/>
      <c r="GO1215" s="26"/>
      <c r="GP1215" s="26"/>
      <c r="GQ1215" s="26"/>
      <c r="GR1215" s="26"/>
      <c r="GS1215" s="26"/>
      <c r="GT1215" s="26"/>
      <c r="GU1215" s="26"/>
      <c r="GV1215" s="26"/>
      <c r="GW1215" s="26"/>
      <c r="GX1215" s="26"/>
      <c r="GY1215" s="26"/>
      <c r="GZ1215" s="26"/>
      <c r="HA1215" s="26"/>
      <c r="HB1215" s="26"/>
      <c r="HC1215" s="26"/>
      <c r="HD1215" s="26"/>
      <c r="HE1215" s="26"/>
      <c r="HF1215" s="26"/>
      <c r="HG1215" s="26"/>
      <c r="HH1215" s="26"/>
      <c r="HI1215" s="26"/>
      <c r="HJ1215" s="26"/>
      <c r="HK1215" s="26"/>
      <c r="HL1215" s="26"/>
      <c r="HM1215" s="26"/>
      <c r="HN1215" s="26"/>
      <c r="HO1215" s="26"/>
      <c r="HP1215" s="26"/>
      <c r="HQ1215" s="26"/>
      <c r="HR1215" s="26"/>
      <c r="HS1215" s="26"/>
      <c r="HT1215" s="26"/>
      <c r="HU1215" s="26"/>
      <c r="HV1215" s="26"/>
      <c r="HW1215" s="26"/>
      <c r="HX1215" s="26"/>
      <c r="HY1215" s="26"/>
      <c r="HZ1215" s="26"/>
      <c r="IA1215" s="26"/>
      <c r="IB1215" s="26"/>
      <c r="IC1215" s="26"/>
      <c r="ID1215" s="26"/>
      <c r="IE1215" s="26"/>
      <c r="IF1215" s="26"/>
      <c r="IG1215" s="26"/>
      <c r="IH1215" s="26"/>
      <c r="II1215" s="26"/>
      <c r="IJ1215" s="26"/>
      <c r="IK1215" s="26"/>
      <c r="IL1215" s="26"/>
      <c r="IM1215" s="26"/>
      <c r="IN1215" s="26"/>
      <c r="IO1215" s="26"/>
      <c r="IP1215" s="26"/>
      <c r="IQ1215" s="26"/>
      <c r="IR1215" s="26"/>
      <c r="IS1215" s="26"/>
      <c r="IT1215" s="26"/>
      <c r="IU1215" s="26"/>
      <c r="IV1215" s="26"/>
      <c r="IW1215" s="26"/>
      <c r="IX1215" s="26"/>
      <c r="IY1215" s="26"/>
      <c r="IZ1215" s="26"/>
      <c r="JA1215" s="26"/>
      <c r="JB1215" s="26"/>
      <c r="JC1215" s="26"/>
      <c r="JD1215" s="26"/>
      <c r="JE1215" s="26"/>
      <c r="JF1215" s="26"/>
      <c r="JG1215" s="26"/>
      <c r="JH1215" s="26"/>
      <c r="JI1215" s="26"/>
      <c r="JJ1215" s="26"/>
      <c r="JK1215" s="26"/>
      <c r="JL1215" s="26"/>
      <c r="JM1215" s="26"/>
      <c r="JN1215" s="26"/>
      <c r="JO1215" s="26"/>
      <c r="JP1215" s="26"/>
      <c r="JQ1215" s="26"/>
      <c r="JR1215" s="26"/>
      <c r="JS1215" s="26"/>
      <c r="JT1215" s="26"/>
      <c r="JU1215" s="26"/>
      <c r="JV1215" s="26"/>
      <c r="JW1215" s="26"/>
      <c r="JX1215" s="26"/>
      <c r="JY1215" s="26"/>
      <c r="JZ1215" s="26"/>
      <c r="KA1215" s="26"/>
      <c r="KB1215" s="26"/>
      <c r="KC1215" s="26"/>
      <c r="KD1215" s="26"/>
      <c r="KE1215" s="26"/>
      <c r="KF1215" s="26"/>
      <c r="KG1215" s="26"/>
      <c r="KH1215" s="26"/>
      <c r="KI1215" s="26"/>
      <c r="KJ1215" s="26"/>
      <c r="KK1215" s="26"/>
      <c r="KL1215" s="26"/>
      <c r="KM1215" s="26"/>
      <c r="KN1215" s="26"/>
      <c r="KO1215" s="26"/>
      <c r="KP1215" s="26"/>
      <c r="KQ1215" s="26"/>
      <c r="KR1215" s="26"/>
      <c r="KS1215" s="26"/>
      <c r="KT1215" s="26"/>
      <c r="KU1215" s="26"/>
      <c r="KV1215" s="26"/>
      <c r="KW1215" s="26"/>
      <c r="KX1215" s="26"/>
      <c r="KY1215" s="26"/>
      <c r="KZ1215" s="26"/>
      <c r="LA1215" s="26"/>
      <c r="LB1215" s="26"/>
      <c r="LC1215" s="26"/>
      <c r="LD1215" s="26"/>
      <c r="LE1215" s="26"/>
      <c r="LF1215" s="26"/>
      <c r="LG1215" s="26"/>
      <c r="LH1215" s="26"/>
      <c r="LI1215" s="26"/>
      <c r="LJ1215" s="26"/>
      <c r="LK1215" s="26"/>
      <c r="LL1215" s="26"/>
      <c r="LM1215" s="26"/>
      <c r="LN1215" s="26"/>
      <c r="LO1215" s="26"/>
      <c r="LP1215" s="26"/>
      <c r="LQ1215" s="26"/>
      <c r="LR1215" s="26"/>
      <c r="LS1215" s="26"/>
      <c r="LT1215" s="26"/>
      <c r="LU1215" s="26"/>
      <c r="LV1215" s="26"/>
      <c r="LW1215" s="26"/>
      <c r="LX1215" s="26"/>
      <c r="LY1215" s="26"/>
      <c r="LZ1215" s="26"/>
      <c r="MA1215" s="26"/>
      <c r="MB1215" s="26"/>
      <c r="MC1215" s="26"/>
      <c r="MD1215" s="26"/>
      <c r="ME1215" s="26"/>
      <c r="MF1215" s="26"/>
      <c r="MG1215" s="26"/>
      <c r="MH1215" s="26"/>
      <c r="MI1215" s="26"/>
      <c r="MJ1215" s="26"/>
      <c r="MK1215" s="26"/>
      <c r="ML1215" s="26"/>
      <c r="MM1215" s="26"/>
      <c r="MN1215" s="26"/>
      <c r="MO1215" s="26"/>
      <c r="MP1215" s="26"/>
    </row>
    <row r="1216" spans="1:354" s="27" customFormat="1" ht="42" customHeight="1" x14ac:dyDescent="0.2">
      <c r="A1216" s="43" t="s">
        <v>1571</v>
      </c>
      <c r="B1216" s="44"/>
      <c r="C1216" s="44"/>
      <c r="D1216" s="44"/>
      <c r="E1216" s="45"/>
      <c r="F1216" s="76"/>
      <c r="G1216" s="76"/>
      <c r="H1216" s="76"/>
      <c r="I1216" s="76"/>
      <c r="J1216" s="76"/>
      <c r="K1216" s="76"/>
      <c r="L1216" s="76"/>
      <c r="M1216" s="76"/>
      <c r="N1216" s="76"/>
      <c r="O1216" s="76"/>
      <c r="P1216" s="76"/>
      <c r="Q1216" s="76"/>
      <c r="R1216" s="76"/>
      <c r="S1216" s="76"/>
      <c r="T1216" s="76"/>
      <c r="U1216" s="76"/>
      <c r="V1216" s="76"/>
      <c r="W1216" s="76"/>
      <c r="X1216" s="60" t="s">
        <v>409</v>
      </c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 t="s">
        <v>77</v>
      </c>
      <c r="AK1216" s="60"/>
      <c r="AL1216" s="60"/>
      <c r="AM1216" s="60"/>
      <c r="AN1216" s="60"/>
      <c r="AO1216" s="60"/>
      <c r="AP1216" s="60"/>
      <c r="AQ1216" s="60"/>
      <c r="AR1216" s="60"/>
      <c r="AS1216" s="60"/>
      <c r="AT1216" s="60"/>
      <c r="AU1216" s="60"/>
      <c r="AV1216" s="60"/>
      <c r="AW1216" s="60"/>
      <c r="AX1216" s="60"/>
      <c r="AY1216" s="84" t="s">
        <v>78</v>
      </c>
      <c r="AZ1216" s="84"/>
      <c r="BA1216" s="84"/>
      <c r="BB1216" s="84"/>
      <c r="BC1216" s="84"/>
      <c r="BD1216" s="84"/>
      <c r="BE1216" s="62" t="s">
        <v>79</v>
      </c>
      <c r="BF1216" s="62"/>
      <c r="BG1216" s="62"/>
      <c r="BH1216" s="62"/>
      <c r="BI1216" s="62"/>
      <c r="BJ1216" s="62"/>
      <c r="BK1216" s="62"/>
      <c r="BL1216" s="62"/>
      <c r="BM1216" s="62"/>
      <c r="BN1216" s="62">
        <v>1</v>
      </c>
      <c r="BO1216" s="62"/>
      <c r="BP1216" s="62"/>
      <c r="BQ1216" s="62"/>
      <c r="BR1216" s="62"/>
      <c r="BS1216" s="62"/>
      <c r="BT1216" s="62"/>
      <c r="BU1216" s="62"/>
      <c r="BV1216" s="62"/>
      <c r="BW1216" s="62"/>
      <c r="BX1216" s="62"/>
      <c r="BY1216" s="80">
        <v>71701000</v>
      </c>
      <c r="BZ1216" s="76"/>
      <c r="CA1216" s="76"/>
      <c r="CB1216" s="76"/>
      <c r="CC1216" s="76"/>
      <c r="CD1216" s="76"/>
      <c r="CE1216" s="62" t="s">
        <v>80</v>
      </c>
      <c r="CF1216" s="62"/>
      <c r="CG1216" s="62"/>
      <c r="CH1216" s="62"/>
      <c r="CI1216" s="62"/>
      <c r="CJ1216" s="62"/>
      <c r="CK1216" s="62"/>
      <c r="CL1216" s="62"/>
      <c r="CM1216" s="62"/>
      <c r="CN1216" s="61">
        <f>150000*1.05</f>
        <v>157500</v>
      </c>
      <c r="CO1216" s="61"/>
      <c r="CP1216" s="61"/>
      <c r="CQ1216" s="61"/>
      <c r="CR1216" s="61"/>
      <c r="CS1216" s="61"/>
      <c r="CT1216" s="61"/>
      <c r="CU1216" s="61"/>
      <c r="CV1216" s="61"/>
      <c r="CW1216" s="61"/>
      <c r="CX1216" s="61"/>
      <c r="CY1216" s="61"/>
      <c r="CZ1216" s="61"/>
      <c r="DA1216" s="61"/>
      <c r="DB1216" s="59" t="s">
        <v>641</v>
      </c>
      <c r="DC1216" s="59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  <c r="DN1216" s="59"/>
      <c r="DO1216" s="59" t="s">
        <v>651</v>
      </c>
      <c r="DP1216" s="59"/>
      <c r="DQ1216" s="59"/>
      <c r="DR1216" s="59"/>
      <c r="DS1216" s="59"/>
      <c r="DT1216" s="59"/>
      <c r="DU1216" s="59"/>
      <c r="DV1216" s="59"/>
      <c r="DW1216" s="59"/>
      <c r="DX1216" s="59"/>
      <c r="DY1216" s="59"/>
      <c r="DZ1216" s="62" t="s">
        <v>86</v>
      </c>
      <c r="EA1216" s="62"/>
      <c r="EB1216" s="62"/>
      <c r="EC1216" s="62"/>
      <c r="ED1216" s="62"/>
      <c r="EE1216" s="62"/>
      <c r="EF1216" s="62"/>
      <c r="EG1216" s="62"/>
      <c r="EH1216" s="62"/>
      <c r="EI1216" s="62"/>
      <c r="EJ1216" s="62"/>
      <c r="EK1216" s="62"/>
      <c r="EL1216" s="62" t="s">
        <v>84</v>
      </c>
      <c r="EM1216" s="62"/>
      <c r="EN1216" s="62"/>
      <c r="EO1216" s="62"/>
      <c r="EP1216" s="62"/>
      <c r="EQ1216" s="62"/>
      <c r="ER1216" s="62"/>
      <c r="ES1216" s="62"/>
      <c r="ET1216" s="62"/>
      <c r="EU1216" s="62"/>
      <c r="EV1216" s="62"/>
      <c r="EW1216" s="62"/>
      <c r="EX1216" s="62"/>
      <c r="EY1216" s="26"/>
      <c r="EZ1216" s="26"/>
      <c r="FA1216" s="26"/>
      <c r="FB1216" s="26"/>
      <c r="FC1216" s="26"/>
      <c r="FD1216" s="26"/>
      <c r="FE1216" s="26"/>
      <c r="FF1216" s="26"/>
      <c r="FG1216" s="26"/>
      <c r="FH1216" s="26"/>
      <c r="FI1216" s="26"/>
      <c r="FJ1216" s="26"/>
      <c r="FK1216" s="26"/>
      <c r="FL1216" s="26"/>
      <c r="FM1216" s="26"/>
      <c r="FN1216" s="26"/>
      <c r="FO1216" s="26"/>
      <c r="FP1216" s="26"/>
      <c r="FQ1216" s="26"/>
      <c r="FR1216" s="26"/>
      <c r="FS1216" s="26"/>
      <c r="FT1216" s="26"/>
      <c r="FU1216" s="26"/>
      <c r="FV1216" s="26"/>
      <c r="FW1216" s="26"/>
      <c r="FX1216" s="26"/>
      <c r="FY1216" s="26"/>
      <c r="FZ1216" s="26"/>
      <c r="GA1216" s="26"/>
      <c r="GB1216" s="26"/>
      <c r="GC1216" s="26"/>
      <c r="GD1216" s="26"/>
      <c r="GE1216" s="26"/>
      <c r="GF1216" s="26"/>
      <c r="GG1216" s="26"/>
      <c r="GH1216" s="26"/>
      <c r="GI1216" s="26"/>
      <c r="GJ1216" s="26"/>
      <c r="GK1216" s="26"/>
      <c r="GL1216" s="26"/>
      <c r="GM1216" s="26"/>
      <c r="GN1216" s="26"/>
      <c r="GO1216" s="26"/>
      <c r="GP1216" s="26"/>
      <c r="GQ1216" s="26"/>
      <c r="GR1216" s="26"/>
      <c r="GS1216" s="26"/>
      <c r="GT1216" s="26"/>
      <c r="GU1216" s="26"/>
      <c r="GV1216" s="26"/>
      <c r="GW1216" s="26"/>
      <c r="GX1216" s="26"/>
      <c r="GY1216" s="26"/>
      <c r="GZ1216" s="26"/>
      <c r="HA1216" s="26"/>
      <c r="HB1216" s="26"/>
      <c r="HC1216" s="26"/>
      <c r="HD1216" s="26"/>
      <c r="HE1216" s="26"/>
      <c r="HF1216" s="26"/>
      <c r="HG1216" s="26"/>
      <c r="HH1216" s="26"/>
      <c r="HI1216" s="26"/>
      <c r="HJ1216" s="26"/>
      <c r="HK1216" s="26"/>
      <c r="HL1216" s="26"/>
      <c r="HM1216" s="26"/>
      <c r="HN1216" s="26"/>
      <c r="HO1216" s="26"/>
      <c r="HP1216" s="26"/>
      <c r="HQ1216" s="26"/>
      <c r="HR1216" s="26"/>
      <c r="HS1216" s="26"/>
      <c r="HT1216" s="26"/>
      <c r="HU1216" s="26"/>
      <c r="HV1216" s="26"/>
      <c r="HW1216" s="26"/>
      <c r="HX1216" s="26"/>
      <c r="HY1216" s="26"/>
      <c r="HZ1216" s="26"/>
      <c r="IA1216" s="26"/>
      <c r="IB1216" s="26"/>
      <c r="IC1216" s="26"/>
      <c r="ID1216" s="26"/>
      <c r="IE1216" s="26"/>
      <c r="IF1216" s="26"/>
      <c r="IG1216" s="26"/>
      <c r="IH1216" s="26"/>
      <c r="II1216" s="26"/>
      <c r="IJ1216" s="26"/>
      <c r="IK1216" s="26"/>
      <c r="IL1216" s="26"/>
      <c r="IM1216" s="26"/>
      <c r="IN1216" s="26"/>
      <c r="IO1216" s="26"/>
      <c r="IP1216" s="26"/>
      <c r="IQ1216" s="26"/>
      <c r="IR1216" s="26"/>
      <c r="IS1216" s="26"/>
      <c r="IT1216" s="26"/>
      <c r="IU1216" s="26"/>
      <c r="IV1216" s="26"/>
      <c r="IW1216" s="26"/>
      <c r="IX1216" s="26"/>
      <c r="IY1216" s="26"/>
      <c r="IZ1216" s="26"/>
      <c r="JA1216" s="26"/>
      <c r="JB1216" s="26"/>
      <c r="JC1216" s="26"/>
      <c r="JD1216" s="26"/>
      <c r="JE1216" s="26"/>
      <c r="JF1216" s="26"/>
      <c r="JG1216" s="26"/>
      <c r="JH1216" s="26"/>
      <c r="JI1216" s="26"/>
      <c r="JJ1216" s="26"/>
      <c r="JK1216" s="26"/>
      <c r="JL1216" s="26"/>
      <c r="JM1216" s="26"/>
      <c r="JN1216" s="26"/>
      <c r="JO1216" s="26"/>
      <c r="JP1216" s="26"/>
      <c r="JQ1216" s="26"/>
      <c r="JR1216" s="26"/>
      <c r="JS1216" s="26"/>
      <c r="JT1216" s="26"/>
      <c r="JU1216" s="26"/>
      <c r="JV1216" s="26"/>
      <c r="JW1216" s="26"/>
      <c r="JX1216" s="26"/>
      <c r="JY1216" s="26"/>
      <c r="JZ1216" s="26"/>
      <c r="KA1216" s="26"/>
      <c r="KB1216" s="26"/>
      <c r="KC1216" s="26"/>
      <c r="KD1216" s="26"/>
      <c r="KE1216" s="26"/>
      <c r="KF1216" s="26"/>
      <c r="KG1216" s="26"/>
      <c r="KH1216" s="26"/>
      <c r="KI1216" s="26"/>
      <c r="KJ1216" s="26"/>
      <c r="KK1216" s="26"/>
      <c r="KL1216" s="26"/>
      <c r="KM1216" s="26"/>
      <c r="KN1216" s="26"/>
      <c r="KO1216" s="26"/>
      <c r="KP1216" s="26"/>
      <c r="KQ1216" s="26"/>
      <c r="KR1216" s="26"/>
      <c r="KS1216" s="26"/>
      <c r="KT1216" s="26"/>
      <c r="KU1216" s="26"/>
      <c r="KV1216" s="26"/>
      <c r="KW1216" s="26"/>
      <c r="KX1216" s="26"/>
      <c r="KY1216" s="26"/>
      <c r="KZ1216" s="26"/>
      <c r="LA1216" s="26"/>
      <c r="LB1216" s="26"/>
      <c r="LC1216" s="26"/>
      <c r="LD1216" s="26"/>
      <c r="LE1216" s="26"/>
      <c r="LF1216" s="26"/>
      <c r="LG1216" s="26"/>
      <c r="LH1216" s="26"/>
      <c r="LI1216" s="26"/>
      <c r="LJ1216" s="26"/>
      <c r="LK1216" s="26"/>
      <c r="LL1216" s="26"/>
      <c r="LM1216" s="26"/>
      <c r="LN1216" s="26"/>
      <c r="LO1216" s="26"/>
      <c r="LP1216" s="26"/>
      <c r="LQ1216" s="26"/>
      <c r="LR1216" s="26"/>
      <c r="LS1216" s="26"/>
      <c r="LT1216" s="26"/>
      <c r="LU1216" s="26"/>
      <c r="LV1216" s="26"/>
      <c r="LW1216" s="26"/>
      <c r="LX1216" s="26"/>
      <c r="LY1216" s="26"/>
      <c r="LZ1216" s="26"/>
      <c r="MA1216" s="26"/>
      <c r="MB1216" s="26"/>
      <c r="MC1216" s="26"/>
      <c r="MD1216" s="26"/>
      <c r="ME1216" s="26"/>
      <c r="MF1216" s="26"/>
      <c r="MG1216" s="26"/>
      <c r="MH1216" s="26"/>
      <c r="MI1216" s="26"/>
      <c r="MJ1216" s="26"/>
      <c r="MK1216" s="26"/>
      <c r="ML1216" s="26"/>
      <c r="MM1216" s="26"/>
      <c r="MN1216" s="26"/>
      <c r="MO1216" s="26"/>
      <c r="MP1216" s="26"/>
    </row>
    <row r="1217" spans="1:459" s="20" customFormat="1" ht="42.75" customHeight="1" x14ac:dyDescent="0.2">
      <c r="A1217" s="43" t="s">
        <v>1572</v>
      </c>
      <c r="B1217" s="44"/>
      <c r="C1217" s="44"/>
      <c r="D1217" s="44"/>
      <c r="E1217" s="45"/>
      <c r="F1217" s="76"/>
      <c r="G1217" s="76"/>
      <c r="H1217" s="76"/>
      <c r="I1217" s="76"/>
      <c r="J1217" s="76"/>
      <c r="K1217" s="76"/>
      <c r="L1217" s="76"/>
      <c r="M1217" s="76"/>
      <c r="N1217" s="76"/>
      <c r="O1217" s="76"/>
      <c r="P1217" s="76"/>
      <c r="Q1217" s="76"/>
      <c r="R1217" s="76"/>
      <c r="S1217" s="76"/>
      <c r="T1217" s="76"/>
      <c r="U1217" s="76"/>
      <c r="V1217" s="76"/>
      <c r="W1217" s="76"/>
      <c r="X1217" s="60" t="s">
        <v>411</v>
      </c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 t="s">
        <v>77</v>
      </c>
      <c r="AK1217" s="60"/>
      <c r="AL1217" s="60"/>
      <c r="AM1217" s="60"/>
      <c r="AN1217" s="60"/>
      <c r="AO1217" s="60"/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84" t="s">
        <v>78</v>
      </c>
      <c r="AZ1217" s="84"/>
      <c r="BA1217" s="84"/>
      <c r="BB1217" s="84"/>
      <c r="BC1217" s="84"/>
      <c r="BD1217" s="84"/>
      <c r="BE1217" s="62" t="s">
        <v>79</v>
      </c>
      <c r="BF1217" s="62"/>
      <c r="BG1217" s="62"/>
      <c r="BH1217" s="62"/>
      <c r="BI1217" s="62"/>
      <c r="BJ1217" s="62"/>
      <c r="BK1217" s="62"/>
      <c r="BL1217" s="62"/>
      <c r="BM1217" s="62"/>
      <c r="BN1217" s="62">
        <v>1</v>
      </c>
      <c r="BO1217" s="62"/>
      <c r="BP1217" s="62"/>
      <c r="BQ1217" s="62"/>
      <c r="BR1217" s="62"/>
      <c r="BS1217" s="62"/>
      <c r="BT1217" s="62"/>
      <c r="BU1217" s="62"/>
      <c r="BV1217" s="62"/>
      <c r="BW1217" s="62"/>
      <c r="BX1217" s="62"/>
      <c r="BY1217" s="80">
        <v>71701000</v>
      </c>
      <c r="BZ1217" s="76"/>
      <c r="CA1217" s="76"/>
      <c r="CB1217" s="76"/>
      <c r="CC1217" s="76"/>
      <c r="CD1217" s="76"/>
      <c r="CE1217" s="62" t="s">
        <v>80</v>
      </c>
      <c r="CF1217" s="62"/>
      <c r="CG1217" s="62"/>
      <c r="CH1217" s="62"/>
      <c r="CI1217" s="62"/>
      <c r="CJ1217" s="62"/>
      <c r="CK1217" s="62"/>
      <c r="CL1217" s="62"/>
      <c r="CM1217" s="62"/>
      <c r="CN1217" s="61">
        <f>816132*1.05</f>
        <v>856938.60000000009</v>
      </c>
      <c r="CO1217" s="61"/>
      <c r="CP1217" s="61"/>
      <c r="CQ1217" s="61"/>
      <c r="CR1217" s="61"/>
      <c r="CS1217" s="61"/>
      <c r="CT1217" s="61"/>
      <c r="CU1217" s="61"/>
      <c r="CV1217" s="61"/>
      <c r="CW1217" s="61"/>
      <c r="CX1217" s="61"/>
      <c r="CY1217" s="61"/>
      <c r="CZ1217" s="61"/>
      <c r="DA1217" s="61"/>
      <c r="DB1217" s="59" t="s">
        <v>641</v>
      </c>
      <c r="DC1217" s="59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  <c r="DN1217" s="59"/>
      <c r="DO1217" s="59" t="s">
        <v>651</v>
      </c>
      <c r="DP1217" s="59"/>
      <c r="DQ1217" s="59"/>
      <c r="DR1217" s="59"/>
      <c r="DS1217" s="59"/>
      <c r="DT1217" s="59"/>
      <c r="DU1217" s="59"/>
      <c r="DV1217" s="59"/>
      <c r="DW1217" s="59"/>
      <c r="DX1217" s="59"/>
      <c r="DY1217" s="59"/>
      <c r="DZ1217" s="62" t="s">
        <v>86</v>
      </c>
      <c r="EA1217" s="62"/>
      <c r="EB1217" s="62"/>
      <c r="EC1217" s="62"/>
      <c r="ED1217" s="62"/>
      <c r="EE1217" s="62"/>
      <c r="EF1217" s="62"/>
      <c r="EG1217" s="62"/>
      <c r="EH1217" s="62"/>
      <c r="EI1217" s="62"/>
      <c r="EJ1217" s="62"/>
      <c r="EK1217" s="62"/>
      <c r="EL1217" s="62" t="s">
        <v>84</v>
      </c>
      <c r="EM1217" s="62"/>
      <c r="EN1217" s="62"/>
      <c r="EO1217" s="62"/>
      <c r="EP1217" s="62"/>
      <c r="EQ1217" s="62"/>
      <c r="ER1217" s="62"/>
      <c r="ES1217" s="62"/>
      <c r="ET1217" s="62"/>
      <c r="EU1217" s="62"/>
      <c r="EV1217" s="62"/>
      <c r="EW1217" s="62"/>
      <c r="EX1217" s="62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  <c r="GO1217" s="19"/>
      <c r="GP1217" s="19"/>
      <c r="GQ1217" s="19"/>
      <c r="GR1217" s="19"/>
      <c r="GS1217" s="19"/>
      <c r="GT1217" s="19"/>
      <c r="GU1217" s="19"/>
      <c r="GV1217" s="19"/>
      <c r="GW1217" s="19"/>
      <c r="GX1217" s="19"/>
      <c r="GY1217" s="19"/>
      <c r="GZ1217" s="19"/>
      <c r="HA1217" s="19"/>
      <c r="HB1217" s="19"/>
      <c r="HC1217" s="19"/>
      <c r="HD1217" s="19"/>
      <c r="HE1217" s="19"/>
      <c r="HF1217" s="19"/>
      <c r="HG1217" s="19"/>
      <c r="HH1217" s="19"/>
      <c r="HI1217" s="19"/>
      <c r="HJ1217" s="19"/>
      <c r="HK1217" s="19"/>
      <c r="HL1217" s="19"/>
      <c r="HM1217" s="19"/>
      <c r="HN1217" s="19"/>
      <c r="HO1217" s="19"/>
      <c r="HP1217" s="19"/>
      <c r="HQ1217" s="19"/>
      <c r="HR1217" s="19"/>
      <c r="HS1217" s="19"/>
      <c r="HT1217" s="19"/>
      <c r="HU1217" s="19"/>
      <c r="HV1217" s="19"/>
      <c r="HW1217" s="19"/>
      <c r="HX1217" s="19"/>
      <c r="HY1217" s="19"/>
      <c r="HZ1217" s="19"/>
      <c r="IA1217" s="19"/>
      <c r="IB1217" s="19"/>
      <c r="IC1217" s="19"/>
      <c r="ID1217" s="19"/>
      <c r="IE1217" s="19"/>
      <c r="IF1217" s="19"/>
      <c r="IG1217" s="19"/>
      <c r="IH1217" s="19"/>
      <c r="II1217" s="19"/>
      <c r="IJ1217" s="19"/>
      <c r="IK1217" s="19"/>
      <c r="IL1217" s="19"/>
      <c r="IM1217" s="19"/>
      <c r="IN1217" s="19"/>
      <c r="IO1217" s="19"/>
      <c r="IP1217" s="19"/>
      <c r="IQ1217" s="19"/>
      <c r="IR1217" s="19"/>
      <c r="IS1217" s="19"/>
      <c r="IT1217" s="19"/>
      <c r="IU1217" s="19"/>
      <c r="IV1217" s="19"/>
      <c r="IW1217" s="19"/>
      <c r="IX1217" s="19"/>
      <c r="IY1217" s="19"/>
      <c r="IZ1217" s="19"/>
      <c r="JA1217" s="19"/>
      <c r="JB1217" s="19"/>
      <c r="JC1217" s="19"/>
      <c r="JD1217" s="19"/>
      <c r="JE1217" s="19"/>
      <c r="JF1217" s="19"/>
      <c r="JG1217" s="19"/>
      <c r="JH1217" s="19"/>
      <c r="JI1217" s="19"/>
      <c r="JJ1217" s="19"/>
      <c r="JK1217" s="19"/>
      <c r="JL1217" s="19"/>
      <c r="JM1217" s="19"/>
      <c r="JN1217" s="19"/>
      <c r="JO1217" s="19"/>
      <c r="JP1217" s="19"/>
      <c r="JQ1217" s="19"/>
      <c r="JR1217" s="19"/>
      <c r="JS1217" s="19"/>
      <c r="JT1217" s="19"/>
      <c r="JU1217" s="19"/>
      <c r="JV1217" s="19"/>
      <c r="JW1217" s="19"/>
      <c r="JX1217" s="19"/>
      <c r="JY1217" s="19"/>
      <c r="JZ1217" s="19"/>
      <c r="KA1217" s="19"/>
      <c r="KB1217" s="19"/>
      <c r="KC1217" s="19"/>
      <c r="KD1217" s="19"/>
      <c r="KE1217" s="19"/>
      <c r="KF1217" s="19"/>
      <c r="KG1217" s="19"/>
      <c r="KH1217" s="19"/>
      <c r="KI1217" s="19"/>
      <c r="KJ1217" s="19"/>
      <c r="KK1217" s="19"/>
      <c r="KL1217" s="19"/>
      <c r="KM1217" s="19"/>
      <c r="KN1217" s="19"/>
      <c r="KO1217" s="19"/>
      <c r="KP1217" s="19"/>
      <c r="KQ1217" s="19"/>
      <c r="KR1217" s="19"/>
      <c r="KS1217" s="19"/>
      <c r="KT1217" s="19"/>
      <c r="KU1217" s="19"/>
      <c r="KV1217" s="19"/>
      <c r="KW1217" s="19"/>
      <c r="KX1217" s="19"/>
      <c r="KY1217" s="19"/>
      <c r="KZ1217" s="19"/>
      <c r="LA1217" s="19"/>
      <c r="LB1217" s="19"/>
      <c r="LC1217" s="19"/>
      <c r="LD1217" s="19"/>
      <c r="LE1217" s="19"/>
      <c r="LF1217" s="19"/>
      <c r="LG1217" s="19"/>
      <c r="LH1217" s="19"/>
      <c r="LI1217" s="19"/>
      <c r="LJ1217" s="19"/>
      <c r="LK1217" s="19"/>
      <c r="LL1217" s="19"/>
      <c r="LM1217" s="19"/>
      <c r="LN1217" s="19"/>
      <c r="LO1217" s="19"/>
      <c r="LP1217" s="19"/>
      <c r="LQ1217" s="19"/>
      <c r="LR1217" s="19"/>
      <c r="LS1217" s="19"/>
      <c r="LT1217" s="19"/>
      <c r="LU1217" s="19"/>
      <c r="LV1217" s="19"/>
      <c r="LW1217" s="19"/>
      <c r="LX1217" s="19"/>
      <c r="LY1217" s="19"/>
      <c r="LZ1217" s="19"/>
      <c r="MA1217" s="19"/>
      <c r="MB1217" s="19"/>
      <c r="MC1217" s="19"/>
      <c r="MD1217" s="19"/>
      <c r="ME1217" s="19"/>
      <c r="MF1217" s="19"/>
      <c r="MG1217" s="19"/>
      <c r="MH1217" s="19"/>
      <c r="MI1217" s="19"/>
      <c r="MJ1217" s="19"/>
      <c r="MK1217" s="19"/>
      <c r="ML1217" s="19"/>
      <c r="MM1217" s="19"/>
      <c r="MN1217" s="19"/>
      <c r="MO1217" s="19"/>
      <c r="MP1217" s="19"/>
      <c r="MQ1217" s="19"/>
      <c r="MR1217" s="19"/>
      <c r="MS1217" s="19"/>
      <c r="MT1217" s="19"/>
      <c r="MU1217" s="19"/>
      <c r="MV1217" s="19"/>
      <c r="MW1217" s="19"/>
      <c r="MX1217" s="19"/>
      <c r="MY1217" s="19"/>
      <c r="MZ1217" s="19"/>
      <c r="NA1217" s="19"/>
      <c r="NB1217" s="19"/>
      <c r="NC1217" s="19"/>
      <c r="ND1217" s="19"/>
      <c r="NE1217" s="19"/>
      <c r="NF1217" s="19"/>
      <c r="NG1217" s="19"/>
      <c r="NH1217" s="19"/>
      <c r="NI1217" s="19"/>
      <c r="NJ1217" s="19"/>
      <c r="NK1217" s="19"/>
      <c r="NL1217" s="19"/>
      <c r="NM1217" s="19"/>
      <c r="NN1217" s="19"/>
      <c r="NO1217" s="19"/>
      <c r="NP1217" s="19"/>
      <c r="NQ1217" s="19"/>
      <c r="NR1217" s="19"/>
      <c r="NS1217" s="19"/>
      <c r="NT1217" s="19"/>
      <c r="NU1217" s="19"/>
      <c r="NV1217" s="19"/>
      <c r="NW1217" s="19"/>
      <c r="NX1217" s="19"/>
      <c r="NY1217" s="19"/>
      <c r="NZ1217" s="19"/>
      <c r="OA1217" s="19"/>
      <c r="OB1217" s="19"/>
      <c r="OC1217" s="19"/>
      <c r="OD1217" s="19"/>
      <c r="OE1217" s="19"/>
      <c r="OF1217" s="19"/>
      <c r="OG1217" s="19"/>
      <c r="OH1217" s="19"/>
      <c r="OI1217" s="19"/>
      <c r="OJ1217" s="19"/>
      <c r="OK1217" s="19"/>
      <c r="OL1217" s="19"/>
      <c r="OM1217" s="19"/>
      <c r="ON1217" s="19"/>
      <c r="OO1217" s="19"/>
      <c r="OP1217" s="19"/>
      <c r="OQ1217" s="19"/>
      <c r="OR1217" s="19"/>
      <c r="OS1217" s="19"/>
      <c r="OT1217" s="19"/>
      <c r="OU1217" s="19"/>
      <c r="OV1217" s="19"/>
      <c r="OW1217" s="19"/>
      <c r="OX1217" s="19"/>
      <c r="OY1217" s="19"/>
      <c r="OZ1217" s="19"/>
      <c r="PA1217" s="19"/>
      <c r="PB1217" s="19"/>
      <c r="PC1217" s="19"/>
      <c r="PD1217" s="19"/>
      <c r="PE1217" s="19"/>
      <c r="PF1217" s="19"/>
      <c r="PG1217" s="19"/>
      <c r="PH1217" s="19"/>
      <c r="PI1217" s="19"/>
      <c r="PJ1217" s="19"/>
      <c r="PK1217" s="19"/>
      <c r="PL1217" s="19"/>
      <c r="PM1217" s="19"/>
      <c r="PN1217" s="19"/>
      <c r="PO1217" s="19"/>
      <c r="PP1217" s="19"/>
      <c r="PQ1217" s="19"/>
      <c r="PR1217" s="19"/>
      <c r="PS1217" s="19"/>
      <c r="PT1217" s="19"/>
      <c r="PU1217" s="19"/>
      <c r="PV1217" s="19"/>
      <c r="PW1217" s="19"/>
      <c r="PX1217" s="19"/>
      <c r="PY1217" s="19"/>
      <c r="PZ1217" s="19"/>
      <c r="QA1217" s="19"/>
      <c r="QB1217" s="19"/>
      <c r="QC1217" s="19"/>
      <c r="QD1217" s="19"/>
      <c r="QE1217" s="19"/>
      <c r="QF1217" s="19"/>
      <c r="QG1217" s="19"/>
      <c r="QH1217" s="19"/>
      <c r="QI1217" s="19"/>
      <c r="QJ1217" s="19"/>
      <c r="QK1217" s="19"/>
      <c r="QL1217" s="19"/>
      <c r="QM1217" s="19"/>
      <c r="QN1217" s="19"/>
      <c r="QO1217" s="19"/>
      <c r="QP1217" s="19"/>
      <c r="QQ1217" s="19"/>
    </row>
    <row r="1218" spans="1:459" s="20" customFormat="1" ht="56.25" customHeight="1" x14ac:dyDescent="0.2">
      <c r="A1218" s="43" t="s">
        <v>1573</v>
      </c>
      <c r="B1218" s="44"/>
      <c r="C1218" s="44"/>
      <c r="D1218" s="44"/>
      <c r="E1218" s="45"/>
      <c r="F1218" s="76"/>
      <c r="G1218" s="76"/>
      <c r="H1218" s="76"/>
      <c r="I1218" s="76"/>
      <c r="J1218" s="76"/>
      <c r="K1218" s="76"/>
      <c r="L1218" s="76"/>
      <c r="M1218" s="76"/>
      <c r="N1218" s="76"/>
      <c r="O1218" s="59"/>
      <c r="P1218" s="59"/>
      <c r="Q1218" s="59"/>
      <c r="R1218" s="59"/>
      <c r="S1218" s="59"/>
      <c r="T1218" s="59"/>
      <c r="U1218" s="59"/>
      <c r="V1218" s="59"/>
      <c r="W1218" s="59"/>
      <c r="X1218" s="60" t="s">
        <v>413</v>
      </c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 t="s">
        <v>77</v>
      </c>
      <c r="AK1218" s="60"/>
      <c r="AL1218" s="60"/>
      <c r="AM1218" s="60"/>
      <c r="AN1218" s="60"/>
      <c r="AO1218" s="60"/>
      <c r="AP1218" s="60"/>
      <c r="AQ1218" s="60"/>
      <c r="AR1218" s="60"/>
      <c r="AS1218" s="60"/>
      <c r="AT1218" s="60"/>
      <c r="AU1218" s="60"/>
      <c r="AV1218" s="60"/>
      <c r="AW1218" s="60"/>
      <c r="AX1218" s="60"/>
      <c r="AY1218" s="84" t="s">
        <v>78</v>
      </c>
      <c r="AZ1218" s="84"/>
      <c r="BA1218" s="84"/>
      <c r="BB1218" s="84"/>
      <c r="BC1218" s="84"/>
      <c r="BD1218" s="84"/>
      <c r="BE1218" s="62" t="s">
        <v>79</v>
      </c>
      <c r="BF1218" s="62"/>
      <c r="BG1218" s="62"/>
      <c r="BH1218" s="62"/>
      <c r="BI1218" s="62"/>
      <c r="BJ1218" s="62"/>
      <c r="BK1218" s="62"/>
      <c r="BL1218" s="62"/>
      <c r="BM1218" s="62"/>
      <c r="BN1218" s="62">
        <v>1</v>
      </c>
      <c r="BO1218" s="62"/>
      <c r="BP1218" s="62"/>
      <c r="BQ1218" s="62"/>
      <c r="BR1218" s="62"/>
      <c r="BS1218" s="62"/>
      <c r="BT1218" s="62"/>
      <c r="BU1218" s="62"/>
      <c r="BV1218" s="62"/>
      <c r="BW1218" s="62"/>
      <c r="BX1218" s="62"/>
      <c r="BY1218" s="80">
        <v>71701000</v>
      </c>
      <c r="BZ1218" s="76"/>
      <c r="CA1218" s="76"/>
      <c r="CB1218" s="76"/>
      <c r="CC1218" s="76"/>
      <c r="CD1218" s="76"/>
      <c r="CE1218" s="62" t="s">
        <v>80</v>
      </c>
      <c r="CF1218" s="62"/>
      <c r="CG1218" s="62"/>
      <c r="CH1218" s="62"/>
      <c r="CI1218" s="62"/>
      <c r="CJ1218" s="62"/>
      <c r="CK1218" s="62"/>
      <c r="CL1218" s="62"/>
      <c r="CM1218" s="62"/>
      <c r="CN1218" s="61">
        <f>816000*1.05</f>
        <v>856800</v>
      </c>
      <c r="CO1218" s="61"/>
      <c r="CP1218" s="61"/>
      <c r="CQ1218" s="61"/>
      <c r="CR1218" s="61"/>
      <c r="CS1218" s="61"/>
      <c r="CT1218" s="61"/>
      <c r="CU1218" s="61"/>
      <c r="CV1218" s="61"/>
      <c r="CW1218" s="61"/>
      <c r="CX1218" s="61"/>
      <c r="CY1218" s="61"/>
      <c r="CZ1218" s="61"/>
      <c r="DA1218" s="61"/>
      <c r="DB1218" s="59" t="s">
        <v>641</v>
      </c>
      <c r="DC1218" s="59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  <c r="DN1218" s="59"/>
      <c r="DO1218" s="59" t="s">
        <v>651</v>
      </c>
      <c r="DP1218" s="59"/>
      <c r="DQ1218" s="59"/>
      <c r="DR1218" s="59"/>
      <c r="DS1218" s="59"/>
      <c r="DT1218" s="59"/>
      <c r="DU1218" s="59"/>
      <c r="DV1218" s="59"/>
      <c r="DW1218" s="59"/>
      <c r="DX1218" s="59"/>
      <c r="DY1218" s="59"/>
      <c r="DZ1218" s="62" t="s">
        <v>86</v>
      </c>
      <c r="EA1218" s="62"/>
      <c r="EB1218" s="62"/>
      <c r="EC1218" s="62"/>
      <c r="ED1218" s="62"/>
      <c r="EE1218" s="62"/>
      <c r="EF1218" s="62"/>
      <c r="EG1218" s="62"/>
      <c r="EH1218" s="62"/>
      <c r="EI1218" s="62"/>
      <c r="EJ1218" s="62"/>
      <c r="EK1218" s="62"/>
      <c r="EL1218" s="62" t="s">
        <v>84</v>
      </c>
      <c r="EM1218" s="62"/>
      <c r="EN1218" s="62"/>
      <c r="EO1218" s="62"/>
      <c r="EP1218" s="62"/>
      <c r="EQ1218" s="62"/>
      <c r="ER1218" s="62"/>
      <c r="ES1218" s="62"/>
      <c r="ET1218" s="62"/>
      <c r="EU1218" s="62"/>
      <c r="EV1218" s="62"/>
      <c r="EW1218" s="62"/>
      <c r="EX1218" s="62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  <c r="GO1218" s="19"/>
      <c r="GP1218" s="19"/>
      <c r="GQ1218" s="19"/>
      <c r="GR1218" s="19"/>
      <c r="GS1218" s="19"/>
      <c r="GT1218" s="19"/>
      <c r="GU1218" s="19"/>
      <c r="GV1218" s="19"/>
      <c r="GW1218" s="19"/>
      <c r="GX1218" s="19"/>
      <c r="GY1218" s="19"/>
      <c r="GZ1218" s="19"/>
      <c r="HA1218" s="19"/>
      <c r="HB1218" s="19"/>
      <c r="HC1218" s="19"/>
      <c r="HD1218" s="19"/>
      <c r="HE1218" s="19"/>
      <c r="HF1218" s="19"/>
      <c r="HG1218" s="19"/>
      <c r="HH1218" s="19"/>
      <c r="HI1218" s="19"/>
      <c r="HJ1218" s="19"/>
      <c r="HK1218" s="19"/>
      <c r="HL1218" s="19"/>
      <c r="HM1218" s="19"/>
      <c r="HN1218" s="19"/>
      <c r="HO1218" s="19"/>
      <c r="HP1218" s="19"/>
      <c r="HQ1218" s="19"/>
      <c r="HR1218" s="19"/>
      <c r="HS1218" s="19"/>
      <c r="HT1218" s="19"/>
      <c r="HU1218" s="19"/>
      <c r="HV1218" s="19"/>
      <c r="HW1218" s="19"/>
      <c r="HX1218" s="19"/>
      <c r="HY1218" s="19"/>
      <c r="HZ1218" s="19"/>
      <c r="IA1218" s="19"/>
      <c r="IB1218" s="19"/>
      <c r="IC1218" s="19"/>
      <c r="ID1218" s="19"/>
      <c r="IE1218" s="19"/>
      <c r="IF1218" s="19"/>
      <c r="IG1218" s="19"/>
      <c r="IH1218" s="19"/>
      <c r="II1218" s="19"/>
      <c r="IJ1218" s="19"/>
      <c r="IK1218" s="19"/>
      <c r="IL1218" s="19"/>
      <c r="IM1218" s="19"/>
      <c r="IN1218" s="19"/>
      <c r="IO1218" s="19"/>
      <c r="IP1218" s="19"/>
      <c r="IQ1218" s="19"/>
      <c r="IR1218" s="19"/>
      <c r="IS1218" s="19"/>
      <c r="IT1218" s="19"/>
      <c r="IU1218" s="19"/>
      <c r="IV1218" s="19"/>
      <c r="IW1218" s="19"/>
      <c r="IX1218" s="19"/>
      <c r="IY1218" s="19"/>
      <c r="IZ1218" s="19"/>
      <c r="JA1218" s="19"/>
      <c r="JB1218" s="19"/>
      <c r="JC1218" s="19"/>
      <c r="JD1218" s="19"/>
      <c r="JE1218" s="19"/>
      <c r="JF1218" s="19"/>
      <c r="JG1218" s="19"/>
      <c r="JH1218" s="19"/>
      <c r="JI1218" s="19"/>
      <c r="JJ1218" s="19"/>
      <c r="JK1218" s="19"/>
      <c r="JL1218" s="19"/>
      <c r="JM1218" s="19"/>
      <c r="JN1218" s="19"/>
      <c r="JO1218" s="19"/>
      <c r="JP1218" s="19"/>
      <c r="JQ1218" s="19"/>
      <c r="JR1218" s="19"/>
      <c r="JS1218" s="19"/>
      <c r="JT1218" s="19"/>
      <c r="JU1218" s="19"/>
      <c r="JV1218" s="19"/>
      <c r="JW1218" s="19"/>
      <c r="JX1218" s="19"/>
      <c r="JY1218" s="19"/>
      <c r="JZ1218" s="19"/>
      <c r="KA1218" s="19"/>
      <c r="KB1218" s="19"/>
      <c r="KC1218" s="19"/>
      <c r="KD1218" s="19"/>
      <c r="KE1218" s="19"/>
      <c r="KF1218" s="19"/>
      <c r="KG1218" s="19"/>
      <c r="KH1218" s="19"/>
      <c r="KI1218" s="19"/>
      <c r="KJ1218" s="19"/>
      <c r="KK1218" s="19"/>
      <c r="KL1218" s="19"/>
      <c r="KM1218" s="19"/>
      <c r="KN1218" s="19"/>
      <c r="KO1218" s="19"/>
      <c r="KP1218" s="19"/>
      <c r="KQ1218" s="19"/>
      <c r="KR1218" s="19"/>
      <c r="KS1218" s="19"/>
      <c r="KT1218" s="19"/>
      <c r="KU1218" s="19"/>
      <c r="KV1218" s="19"/>
      <c r="KW1218" s="19"/>
      <c r="KX1218" s="19"/>
      <c r="KY1218" s="19"/>
      <c r="KZ1218" s="19"/>
      <c r="LA1218" s="19"/>
      <c r="LB1218" s="19"/>
      <c r="LC1218" s="19"/>
      <c r="LD1218" s="19"/>
      <c r="LE1218" s="19"/>
      <c r="LF1218" s="19"/>
      <c r="LG1218" s="19"/>
      <c r="LH1218" s="19"/>
      <c r="LI1218" s="19"/>
      <c r="LJ1218" s="19"/>
      <c r="LK1218" s="19"/>
      <c r="LL1218" s="19"/>
      <c r="LM1218" s="19"/>
      <c r="LN1218" s="19"/>
      <c r="LO1218" s="19"/>
      <c r="LP1218" s="19"/>
      <c r="LQ1218" s="19"/>
      <c r="LR1218" s="19"/>
      <c r="LS1218" s="19"/>
      <c r="LT1218" s="19"/>
      <c r="LU1218" s="19"/>
      <c r="LV1218" s="19"/>
      <c r="LW1218" s="19"/>
      <c r="LX1218" s="19"/>
      <c r="LY1218" s="19"/>
      <c r="LZ1218" s="19"/>
      <c r="MA1218" s="19"/>
      <c r="MB1218" s="19"/>
      <c r="MC1218" s="19"/>
      <c r="MD1218" s="19"/>
      <c r="ME1218" s="19"/>
      <c r="MF1218" s="19"/>
      <c r="MG1218" s="19"/>
      <c r="MH1218" s="19"/>
      <c r="MI1218" s="19"/>
      <c r="MJ1218" s="19"/>
      <c r="MK1218" s="19"/>
      <c r="ML1218" s="19"/>
      <c r="MM1218" s="19"/>
      <c r="MN1218" s="19"/>
      <c r="MO1218" s="19"/>
      <c r="MP1218" s="19"/>
      <c r="MQ1218" s="19"/>
      <c r="MR1218" s="19"/>
      <c r="MS1218" s="19"/>
      <c r="MT1218" s="19"/>
      <c r="MU1218" s="19"/>
      <c r="MV1218" s="19"/>
      <c r="MW1218" s="19"/>
      <c r="MX1218" s="19"/>
      <c r="MY1218" s="19"/>
      <c r="MZ1218" s="19"/>
      <c r="NA1218" s="19"/>
      <c r="NB1218" s="19"/>
      <c r="NC1218" s="19"/>
      <c r="ND1218" s="19"/>
      <c r="NE1218" s="19"/>
      <c r="NF1218" s="19"/>
      <c r="NG1218" s="19"/>
      <c r="NH1218" s="19"/>
      <c r="NI1218" s="19"/>
      <c r="NJ1218" s="19"/>
      <c r="NK1218" s="19"/>
      <c r="NL1218" s="19"/>
      <c r="NM1218" s="19"/>
      <c r="NN1218" s="19"/>
      <c r="NO1218" s="19"/>
      <c r="NP1218" s="19"/>
      <c r="NQ1218" s="19"/>
      <c r="NR1218" s="19"/>
      <c r="NS1218" s="19"/>
      <c r="NT1218" s="19"/>
      <c r="NU1218" s="19"/>
      <c r="NV1218" s="19"/>
      <c r="NW1218" s="19"/>
      <c r="NX1218" s="19"/>
      <c r="NY1218" s="19"/>
      <c r="NZ1218" s="19"/>
      <c r="OA1218" s="19"/>
      <c r="OB1218" s="19"/>
      <c r="OC1218" s="19"/>
      <c r="OD1218" s="19"/>
      <c r="OE1218" s="19"/>
      <c r="OF1218" s="19"/>
      <c r="OG1218" s="19"/>
      <c r="OH1218" s="19"/>
      <c r="OI1218" s="19"/>
      <c r="OJ1218" s="19"/>
      <c r="OK1218" s="19"/>
      <c r="OL1218" s="19"/>
      <c r="OM1218" s="19"/>
      <c r="ON1218" s="19"/>
      <c r="OO1218" s="19"/>
      <c r="OP1218" s="19"/>
      <c r="OQ1218" s="19"/>
      <c r="OR1218" s="19"/>
      <c r="OS1218" s="19"/>
      <c r="OT1218" s="19"/>
      <c r="OU1218" s="19"/>
      <c r="OV1218" s="19"/>
      <c r="OW1218" s="19"/>
      <c r="OX1218" s="19"/>
      <c r="OY1218" s="19"/>
      <c r="OZ1218" s="19"/>
      <c r="PA1218" s="19"/>
      <c r="PB1218" s="19"/>
      <c r="PC1218" s="19"/>
      <c r="PD1218" s="19"/>
      <c r="PE1218" s="19"/>
      <c r="PF1218" s="19"/>
      <c r="PG1218" s="19"/>
      <c r="PH1218" s="19"/>
      <c r="PI1218" s="19"/>
      <c r="PJ1218" s="19"/>
      <c r="PK1218" s="19"/>
      <c r="PL1218" s="19"/>
      <c r="PM1218" s="19"/>
      <c r="PN1218" s="19"/>
      <c r="PO1218" s="19"/>
      <c r="PP1218" s="19"/>
      <c r="PQ1218" s="19"/>
      <c r="PR1218" s="19"/>
      <c r="PS1218" s="19"/>
      <c r="PT1218" s="19"/>
      <c r="PU1218" s="19"/>
      <c r="PV1218" s="19"/>
      <c r="PW1218" s="19"/>
      <c r="PX1218" s="19"/>
      <c r="PY1218" s="19"/>
      <c r="PZ1218" s="19"/>
      <c r="QA1218" s="19"/>
      <c r="QB1218" s="19"/>
      <c r="QC1218" s="19"/>
      <c r="QD1218" s="19"/>
      <c r="QE1218" s="19"/>
      <c r="QF1218" s="19"/>
      <c r="QG1218" s="19"/>
      <c r="QH1218" s="19"/>
      <c r="QI1218" s="19"/>
      <c r="QJ1218" s="19"/>
      <c r="QK1218" s="19"/>
      <c r="QL1218" s="19"/>
      <c r="QM1218" s="19"/>
      <c r="QN1218" s="19"/>
      <c r="QO1218" s="19"/>
      <c r="QP1218" s="19"/>
      <c r="QQ1218" s="19"/>
    </row>
    <row r="1219" spans="1:459" s="15" customFormat="1" ht="38.25" customHeight="1" x14ac:dyDescent="0.2">
      <c r="A1219" s="43" t="s">
        <v>1574</v>
      </c>
      <c r="B1219" s="44"/>
      <c r="C1219" s="44"/>
      <c r="D1219" s="44"/>
      <c r="E1219" s="45"/>
      <c r="F1219" s="76"/>
      <c r="G1219" s="76"/>
      <c r="H1219" s="76"/>
      <c r="I1219" s="76"/>
      <c r="J1219" s="76"/>
      <c r="K1219" s="76"/>
      <c r="L1219" s="76"/>
      <c r="M1219" s="76"/>
      <c r="N1219" s="76"/>
      <c r="O1219" s="59"/>
      <c r="P1219" s="59"/>
      <c r="Q1219" s="59"/>
      <c r="R1219" s="59"/>
      <c r="S1219" s="59"/>
      <c r="T1219" s="59"/>
      <c r="U1219" s="59"/>
      <c r="V1219" s="59"/>
      <c r="W1219" s="59"/>
      <c r="X1219" s="60" t="s">
        <v>415</v>
      </c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 t="s">
        <v>77</v>
      </c>
      <c r="AK1219" s="60"/>
      <c r="AL1219" s="60"/>
      <c r="AM1219" s="60"/>
      <c r="AN1219" s="60"/>
      <c r="AO1219" s="60"/>
      <c r="AP1219" s="60"/>
      <c r="AQ1219" s="60"/>
      <c r="AR1219" s="60"/>
      <c r="AS1219" s="60"/>
      <c r="AT1219" s="60"/>
      <c r="AU1219" s="60"/>
      <c r="AV1219" s="60"/>
      <c r="AW1219" s="60"/>
      <c r="AX1219" s="60"/>
      <c r="AY1219" s="84" t="s">
        <v>78</v>
      </c>
      <c r="AZ1219" s="84"/>
      <c r="BA1219" s="84"/>
      <c r="BB1219" s="84"/>
      <c r="BC1219" s="84"/>
      <c r="BD1219" s="84"/>
      <c r="BE1219" s="62" t="s">
        <v>79</v>
      </c>
      <c r="BF1219" s="62"/>
      <c r="BG1219" s="62"/>
      <c r="BH1219" s="62"/>
      <c r="BI1219" s="62"/>
      <c r="BJ1219" s="62"/>
      <c r="BK1219" s="62"/>
      <c r="BL1219" s="62"/>
      <c r="BM1219" s="62"/>
      <c r="BN1219" s="62">
        <v>1</v>
      </c>
      <c r="BO1219" s="62"/>
      <c r="BP1219" s="62"/>
      <c r="BQ1219" s="62"/>
      <c r="BR1219" s="62"/>
      <c r="BS1219" s="62"/>
      <c r="BT1219" s="62"/>
      <c r="BU1219" s="62"/>
      <c r="BV1219" s="62"/>
      <c r="BW1219" s="62"/>
      <c r="BX1219" s="62"/>
      <c r="BY1219" s="80">
        <v>71701000</v>
      </c>
      <c r="BZ1219" s="76"/>
      <c r="CA1219" s="76"/>
      <c r="CB1219" s="76"/>
      <c r="CC1219" s="76"/>
      <c r="CD1219" s="76"/>
      <c r="CE1219" s="62" t="s">
        <v>80</v>
      </c>
      <c r="CF1219" s="62"/>
      <c r="CG1219" s="62"/>
      <c r="CH1219" s="62"/>
      <c r="CI1219" s="62"/>
      <c r="CJ1219" s="62"/>
      <c r="CK1219" s="62"/>
      <c r="CL1219" s="62"/>
      <c r="CM1219" s="62"/>
      <c r="CN1219" s="61">
        <f>1560000*1.05</f>
        <v>1638000</v>
      </c>
      <c r="CO1219" s="61"/>
      <c r="CP1219" s="61"/>
      <c r="CQ1219" s="61"/>
      <c r="CR1219" s="61"/>
      <c r="CS1219" s="61"/>
      <c r="CT1219" s="61"/>
      <c r="CU1219" s="61"/>
      <c r="CV1219" s="61"/>
      <c r="CW1219" s="61"/>
      <c r="CX1219" s="61"/>
      <c r="CY1219" s="61"/>
      <c r="CZ1219" s="61"/>
      <c r="DA1219" s="61"/>
      <c r="DB1219" s="59" t="s">
        <v>641</v>
      </c>
      <c r="DC1219" s="59"/>
      <c r="DD1219" s="59"/>
      <c r="DE1219" s="59"/>
      <c r="DF1219" s="59"/>
      <c r="DG1219" s="59"/>
      <c r="DH1219" s="59"/>
      <c r="DI1219" s="59"/>
      <c r="DJ1219" s="59"/>
      <c r="DK1219" s="59"/>
      <c r="DL1219" s="59"/>
      <c r="DM1219" s="59"/>
      <c r="DN1219" s="59"/>
      <c r="DO1219" s="59" t="s">
        <v>651</v>
      </c>
      <c r="DP1219" s="59"/>
      <c r="DQ1219" s="59"/>
      <c r="DR1219" s="59"/>
      <c r="DS1219" s="59"/>
      <c r="DT1219" s="59"/>
      <c r="DU1219" s="59"/>
      <c r="DV1219" s="59"/>
      <c r="DW1219" s="59"/>
      <c r="DX1219" s="59"/>
      <c r="DY1219" s="59"/>
      <c r="DZ1219" s="62" t="s">
        <v>86</v>
      </c>
      <c r="EA1219" s="62"/>
      <c r="EB1219" s="62"/>
      <c r="EC1219" s="62"/>
      <c r="ED1219" s="62"/>
      <c r="EE1219" s="62"/>
      <c r="EF1219" s="62"/>
      <c r="EG1219" s="62"/>
      <c r="EH1219" s="62"/>
      <c r="EI1219" s="62"/>
      <c r="EJ1219" s="62"/>
      <c r="EK1219" s="62"/>
      <c r="EL1219" s="62" t="s">
        <v>84</v>
      </c>
      <c r="EM1219" s="62"/>
      <c r="EN1219" s="62"/>
      <c r="EO1219" s="62"/>
      <c r="EP1219" s="62"/>
      <c r="EQ1219" s="62"/>
      <c r="ER1219" s="62"/>
      <c r="ES1219" s="62"/>
      <c r="ET1219" s="62"/>
      <c r="EU1219" s="62"/>
      <c r="EV1219" s="62"/>
      <c r="EW1219" s="62"/>
      <c r="EX1219" s="62"/>
      <c r="EY1219" s="25"/>
      <c r="EZ1219" s="25"/>
      <c r="FA1219" s="25"/>
      <c r="FB1219" s="25"/>
      <c r="FC1219" s="25"/>
      <c r="FD1219" s="25"/>
      <c r="FE1219" s="25"/>
      <c r="FF1219" s="25"/>
      <c r="FG1219" s="25"/>
      <c r="FH1219" s="25"/>
      <c r="FI1219" s="25"/>
      <c r="FJ1219" s="25"/>
      <c r="FK1219" s="25"/>
      <c r="FL1219" s="25"/>
      <c r="FM1219" s="25"/>
      <c r="FN1219" s="25"/>
      <c r="FO1219" s="25"/>
      <c r="FP1219" s="25"/>
      <c r="FQ1219" s="25"/>
      <c r="FR1219" s="25"/>
      <c r="FS1219" s="25"/>
      <c r="FT1219" s="25"/>
      <c r="FU1219" s="25"/>
      <c r="FV1219" s="25"/>
      <c r="FW1219" s="25"/>
      <c r="FX1219" s="25"/>
      <c r="FY1219" s="25"/>
      <c r="FZ1219" s="25"/>
      <c r="GA1219" s="25"/>
      <c r="GB1219" s="25"/>
      <c r="GC1219" s="25"/>
      <c r="GD1219" s="25"/>
      <c r="GE1219" s="25"/>
      <c r="GF1219" s="25"/>
      <c r="GG1219" s="25"/>
      <c r="GH1219" s="25"/>
      <c r="GI1219" s="25"/>
      <c r="GJ1219" s="25"/>
      <c r="GK1219" s="25"/>
      <c r="GL1219" s="25"/>
      <c r="GM1219" s="25"/>
      <c r="GN1219" s="25"/>
      <c r="GO1219" s="25"/>
      <c r="GP1219" s="25"/>
      <c r="GQ1219" s="25"/>
      <c r="GR1219" s="25"/>
      <c r="GS1219" s="25"/>
      <c r="GT1219" s="25"/>
      <c r="GU1219" s="25"/>
      <c r="GV1219" s="25"/>
      <c r="GW1219" s="25"/>
      <c r="GX1219" s="25"/>
      <c r="GY1219" s="25"/>
      <c r="GZ1219" s="25"/>
      <c r="HA1219" s="25"/>
      <c r="HB1219" s="25"/>
      <c r="HC1219" s="25"/>
      <c r="HD1219" s="25"/>
      <c r="HE1219" s="25"/>
      <c r="HF1219" s="25"/>
      <c r="HG1219" s="25"/>
      <c r="HH1219" s="25"/>
      <c r="HI1219" s="25"/>
      <c r="HJ1219" s="25"/>
      <c r="HK1219" s="25"/>
      <c r="HL1219" s="25"/>
      <c r="HM1219" s="25"/>
      <c r="HN1219" s="25"/>
      <c r="HO1219" s="25"/>
      <c r="HP1219" s="25"/>
      <c r="HQ1219" s="25"/>
      <c r="HR1219" s="25"/>
      <c r="HS1219" s="25"/>
      <c r="HT1219" s="25"/>
      <c r="HU1219" s="25"/>
      <c r="HV1219" s="25"/>
      <c r="HW1219" s="25"/>
      <c r="HX1219" s="25"/>
      <c r="HY1219" s="25"/>
      <c r="HZ1219" s="25"/>
      <c r="IA1219" s="25"/>
      <c r="IB1219" s="25"/>
      <c r="IC1219" s="25"/>
      <c r="ID1219" s="25"/>
      <c r="IE1219" s="25"/>
      <c r="IF1219" s="25"/>
      <c r="IG1219" s="25"/>
      <c r="IH1219" s="25"/>
      <c r="II1219" s="25"/>
      <c r="IJ1219" s="25"/>
      <c r="IK1219" s="25"/>
      <c r="IL1219" s="25"/>
      <c r="IM1219" s="25"/>
      <c r="IN1219" s="25"/>
      <c r="IO1219" s="25"/>
      <c r="IP1219" s="25"/>
      <c r="IQ1219" s="25"/>
      <c r="IR1219" s="25"/>
      <c r="IS1219" s="25"/>
      <c r="IT1219" s="25"/>
      <c r="IU1219" s="25"/>
      <c r="IV1219" s="25"/>
      <c r="IW1219" s="25"/>
      <c r="IX1219" s="25"/>
      <c r="IY1219" s="25"/>
      <c r="IZ1219" s="25"/>
      <c r="JA1219" s="25"/>
      <c r="JB1219" s="25"/>
      <c r="JC1219" s="25"/>
      <c r="JD1219" s="25"/>
      <c r="JE1219" s="25"/>
      <c r="JF1219" s="25"/>
      <c r="JG1219" s="25"/>
      <c r="JH1219" s="25"/>
      <c r="JI1219" s="25"/>
      <c r="JJ1219" s="25"/>
      <c r="JK1219" s="25"/>
      <c r="JL1219" s="25"/>
      <c r="JM1219" s="25"/>
      <c r="JN1219" s="25"/>
      <c r="JO1219" s="25"/>
      <c r="JP1219" s="25"/>
      <c r="JQ1219" s="25"/>
      <c r="JR1219" s="25"/>
      <c r="JS1219" s="25"/>
      <c r="JT1219" s="25"/>
      <c r="JU1219" s="25"/>
      <c r="JV1219" s="25"/>
      <c r="JW1219" s="25"/>
      <c r="JX1219" s="25"/>
      <c r="JY1219" s="25"/>
      <c r="JZ1219" s="25"/>
      <c r="KA1219" s="25"/>
      <c r="KB1219" s="25"/>
      <c r="KC1219" s="25"/>
      <c r="KD1219" s="25"/>
      <c r="KE1219" s="25"/>
      <c r="KF1219" s="25"/>
      <c r="KG1219" s="25"/>
      <c r="KH1219" s="25"/>
      <c r="KI1219" s="25"/>
      <c r="KJ1219" s="25"/>
      <c r="KK1219" s="25"/>
      <c r="KL1219" s="25"/>
      <c r="KM1219" s="25"/>
      <c r="KN1219" s="25"/>
      <c r="KO1219" s="25"/>
      <c r="KP1219" s="25"/>
      <c r="KQ1219" s="25"/>
      <c r="KR1219" s="25"/>
      <c r="KS1219" s="25"/>
      <c r="KT1219" s="25"/>
      <c r="KU1219" s="25"/>
      <c r="KV1219" s="25"/>
      <c r="KW1219" s="25"/>
      <c r="KX1219" s="25"/>
      <c r="KY1219" s="25"/>
      <c r="KZ1219" s="25"/>
      <c r="LA1219" s="25"/>
      <c r="LB1219" s="25"/>
      <c r="LC1219" s="25"/>
      <c r="LD1219" s="25"/>
      <c r="LE1219" s="25"/>
      <c r="LF1219" s="25"/>
      <c r="LG1219" s="25"/>
      <c r="LH1219" s="25"/>
      <c r="LI1219" s="25"/>
      <c r="LJ1219" s="25"/>
      <c r="LK1219" s="25"/>
      <c r="LL1219" s="25"/>
      <c r="LM1219" s="25"/>
      <c r="LN1219" s="25"/>
      <c r="LO1219" s="25"/>
      <c r="LP1219" s="25"/>
      <c r="LQ1219" s="25"/>
      <c r="LR1219" s="25"/>
      <c r="LS1219" s="25"/>
      <c r="LT1219" s="25"/>
      <c r="LU1219" s="25"/>
      <c r="LV1219" s="25"/>
      <c r="LW1219" s="25"/>
      <c r="LX1219" s="25"/>
      <c r="LY1219" s="25"/>
      <c r="LZ1219" s="25"/>
      <c r="MA1219" s="25"/>
      <c r="MB1219" s="25"/>
      <c r="MC1219" s="25"/>
      <c r="MD1219" s="25"/>
      <c r="ME1219" s="25"/>
      <c r="MF1219" s="25"/>
      <c r="MG1219" s="25"/>
      <c r="MH1219" s="25"/>
      <c r="MI1219" s="25"/>
      <c r="MJ1219" s="25"/>
      <c r="MK1219" s="25"/>
      <c r="ML1219" s="25"/>
      <c r="MM1219" s="25"/>
      <c r="MN1219" s="25"/>
      <c r="MO1219" s="25"/>
      <c r="MP1219" s="25"/>
    </row>
    <row r="1220" spans="1:459" s="21" customFormat="1" ht="40.5" customHeight="1" x14ac:dyDescent="0.2">
      <c r="A1220" s="43" t="s">
        <v>1575</v>
      </c>
      <c r="B1220" s="44"/>
      <c r="C1220" s="44"/>
      <c r="D1220" s="44"/>
      <c r="E1220" s="45"/>
      <c r="F1220" s="76"/>
      <c r="G1220" s="76"/>
      <c r="H1220" s="76"/>
      <c r="I1220" s="76"/>
      <c r="J1220" s="76"/>
      <c r="K1220" s="76"/>
      <c r="L1220" s="76"/>
      <c r="M1220" s="76"/>
      <c r="N1220" s="76"/>
      <c r="O1220" s="76"/>
      <c r="P1220" s="76"/>
      <c r="Q1220" s="76"/>
      <c r="R1220" s="76"/>
      <c r="S1220" s="76"/>
      <c r="T1220" s="76"/>
      <c r="U1220" s="76"/>
      <c r="V1220" s="76"/>
      <c r="W1220" s="76"/>
      <c r="X1220" s="60" t="s">
        <v>417</v>
      </c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 t="s">
        <v>77</v>
      </c>
      <c r="AK1220" s="60"/>
      <c r="AL1220" s="60"/>
      <c r="AM1220" s="60"/>
      <c r="AN1220" s="60"/>
      <c r="AO1220" s="60"/>
      <c r="AP1220" s="60"/>
      <c r="AQ1220" s="60"/>
      <c r="AR1220" s="60"/>
      <c r="AS1220" s="60"/>
      <c r="AT1220" s="60"/>
      <c r="AU1220" s="60"/>
      <c r="AV1220" s="60"/>
      <c r="AW1220" s="60"/>
      <c r="AX1220" s="60"/>
      <c r="AY1220" s="84" t="s">
        <v>78</v>
      </c>
      <c r="AZ1220" s="84"/>
      <c r="BA1220" s="84"/>
      <c r="BB1220" s="84"/>
      <c r="BC1220" s="84"/>
      <c r="BD1220" s="84"/>
      <c r="BE1220" s="62" t="s">
        <v>79</v>
      </c>
      <c r="BF1220" s="62"/>
      <c r="BG1220" s="62"/>
      <c r="BH1220" s="62"/>
      <c r="BI1220" s="62"/>
      <c r="BJ1220" s="62"/>
      <c r="BK1220" s="62"/>
      <c r="BL1220" s="62"/>
      <c r="BM1220" s="62"/>
      <c r="BN1220" s="62">
        <v>1</v>
      </c>
      <c r="BO1220" s="62"/>
      <c r="BP1220" s="62"/>
      <c r="BQ1220" s="62"/>
      <c r="BR1220" s="62"/>
      <c r="BS1220" s="62"/>
      <c r="BT1220" s="62"/>
      <c r="BU1220" s="62"/>
      <c r="BV1220" s="62"/>
      <c r="BW1220" s="62"/>
      <c r="BX1220" s="62"/>
      <c r="BY1220" s="80">
        <v>71701000</v>
      </c>
      <c r="BZ1220" s="76"/>
      <c r="CA1220" s="76"/>
      <c r="CB1220" s="76"/>
      <c r="CC1220" s="76"/>
      <c r="CD1220" s="76"/>
      <c r="CE1220" s="62" t="s">
        <v>80</v>
      </c>
      <c r="CF1220" s="62"/>
      <c r="CG1220" s="62"/>
      <c r="CH1220" s="62"/>
      <c r="CI1220" s="62"/>
      <c r="CJ1220" s="62"/>
      <c r="CK1220" s="62"/>
      <c r="CL1220" s="62"/>
      <c r="CM1220" s="62"/>
      <c r="CN1220" s="61">
        <f>600000*1.05</f>
        <v>630000</v>
      </c>
      <c r="CO1220" s="61"/>
      <c r="CP1220" s="61"/>
      <c r="CQ1220" s="61"/>
      <c r="CR1220" s="61"/>
      <c r="CS1220" s="61"/>
      <c r="CT1220" s="61"/>
      <c r="CU1220" s="61"/>
      <c r="CV1220" s="61"/>
      <c r="CW1220" s="61"/>
      <c r="CX1220" s="61"/>
      <c r="CY1220" s="61"/>
      <c r="CZ1220" s="61"/>
      <c r="DA1220" s="61"/>
      <c r="DB1220" s="59" t="s">
        <v>641</v>
      </c>
      <c r="DC1220" s="59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  <c r="DN1220" s="59"/>
      <c r="DO1220" s="59" t="s">
        <v>651</v>
      </c>
      <c r="DP1220" s="59"/>
      <c r="DQ1220" s="59"/>
      <c r="DR1220" s="59"/>
      <c r="DS1220" s="59"/>
      <c r="DT1220" s="59"/>
      <c r="DU1220" s="59"/>
      <c r="DV1220" s="59"/>
      <c r="DW1220" s="59"/>
      <c r="DX1220" s="59"/>
      <c r="DY1220" s="59"/>
      <c r="DZ1220" s="62" t="s">
        <v>86</v>
      </c>
      <c r="EA1220" s="62"/>
      <c r="EB1220" s="62"/>
      <c r="EC1220" s="62"/>
      <c r="ED1220" s="62"/>
      <c r="EE1220" s="62"/>
      <c r="EF1220" s="62"/>
      <c r="EG1220" s="62"/>
      <c r="EH1220" s="62"/>
      <c r="EI1220" s="62"/>
      <c r="EJ1220" s="62"/>
      <c r="EK1220" s="62"/>
      <c r="EL1220" s="62" t="s">
        <v>84</v>
      </c>
      <c r="EM1220" s="62"/>
      <c r="EN1220" s="62"/>
      <c r="EO1220" s="62"/>
      <c r="EP1220" s="62"/>
      <c r="EQ1220" s="62"/>
      <c r="ER1220" s="62"/>
      <c r="ES1220" s="62"/>
      <c r="ET1220" s="62"/>
      <c r="EU1220" s="62"/>
      <c r="EV1220" s="62"/>
      <c r="EW1220" s="62"/>
      <c r="EX1220" s="62"/>
      <c r="EY1220" s="22"/>
      <c r="EZ1220" s="22"/>
      <c r="FA1220" s="22"/>
      <c r="FB1220" s="22"/>
      <c r="FC1220" s="22"/>
      <c r="FD1220" s="22"/>
      <c r="FE1220" s="22"/>
      <c r="FF1220" s="22"/>
      <c r="FG1220" s="22"/>
      <c r="FH1220" s="22"/>
      <c r="FI1220" s="22"/>
      <c r="FJ1220" s="22"/>
      <c r="FK1220" s="22"/>
      <c r="FL1220" s="22"/>
      <c r="FM1220" s="22"/>
      <c r="FN1220" s="22"/>
      <c r="FO1220" s="22"/>
      <c r="FP1220" s="22"/>
      <c r="FQ1220" s="22"/>
      <c r="FR1220" s="22"/>
      <c r="FS1220" s="22"/>
      <c r="FT1220" s="22"/>
      <c r="FU1220" s="22"/>
      <c r="FV1220" s="22"/>
      <c r="FW1220" s="22"/>
      <c r="FX1220" s="22"/>
      <c r="FY1220" s="22"/>
      <c r="FZ1220" s="22"/>
      <c r="GA1220" s="22"/>
      <c r="GB1220" s="22"/>
      <c r="GC1220" s="22"/>
      <c r="GD1220" s="22"/>
      <c r="GE1220" s="22"/>
      <c r="GF1220" s="22"/>
      <c r="GG1220" s="22"/>
      <c r="GH1220" s="22"/>
      <c r="GI1220" s="22"/>
      <c r="GJ1220" s="22"/>
      <c r="GK1220" s="22"/>
      <c r="GL1220" s="22"/>
      <c r="GM1220" s="22"/>
      <c r="GN1220" s="22"/>
      <c r="GO1220" s="22"/>
      <c r="GP1220" s="22"/>
      <c r="GQ1220" s="22"/>
      <c r="GR1220" s="22"/>
      <c r="GS1220" s="22"/>
      <c r="GT1220" s="22"/>
      <c r="GU1220" s="22"/>
      <c r="GV1220" s="22"/>
      <c r="GW1220" s="22"/>
      <c r="GX1220" s="22"/>
      <c r="GY1220" s="22"/>
      <c r="GZ1220" s="22"/>
      <c r="HA1220" s="22"/>
      <c r="HB1220" s="22"/>
      <c r="HC1220" s="22"/>
      <c r="HD1220" s="22"/>
      <c r="HE1220" s="22"/>
      <c r="HF1220" s="22"/>
      <c r="HG1220" s="22"/>
      <c r="HH1220" s="22"/>
      <c r="HI1220" s="22"/>
      <c r="HJ1220" s="22"/>
      <c r="HK1220" s="22"/>
      <c r="HL1220" s="22"/>
      <c r="HM1220" s="22"/>
      <c r="HN1220" s="22"/>
      <c r="HO1220" s="22"/>
      <c r="HP1220" s="22"/>
      <c r="HQ1220" s="22"/>
      <c r="HR1220" s="22"/>
      <c r="HS1220" s="22"/>
      <c r="HT1220" s="22"/>
      <c r="HU1220" s="22"/>
      <c r="HV1220" s="22"/>
      <c r="HW1220" s="22"/>
      <c r="HX1220" s="22"/>
      <c r="HY1220" s="22"/>
      <c r="HZ1220" s="22"/>
      <c r="IA1220" s="22"/>
      <c r="IB1220" s="22"/>
      <c r="IC1220" s="22"/>
      <c r="ID1220" s="22"/>
      <c r="IE1220" s="22"/>
      <c r="IF1220" s="22"/>
      <c r="IG1220" s="22"/>
      <c r="IH1220" s="22"/>
      <c r="II1220" s="22"/>
      <c r="IJ1220" s="22"/>
      <c r="IK1220" s="22"/>
      <c r="IL1220" s="22"/>
      <c r="IM1220" s="22"/>
      <c r="IN1220" s="22"/>
      <c r="IO1220" s="22"/>
      <c r="IP1220" s="22"/>
      <c r="IQ1220" s="22"/>
      <c r="IR1220" s="22"/>
      <c r="IS1220" s="22"/>
      <c r="IT1220" s="22"/>
      <c r="IU1220" s="22"/>
      <c r="IV1220" s="22"/>
      <c r="IW1220" s="22"/>
      <c r="IX1220" s="22"/>
      <c r="IY1220" s="22"/>
      <c r="IZ1220" s="22"/>
      <c r="JA1220" s="22"/>
      <c r="JB1220" s="22"/>
      <c r="JC1220" s="22"/>
      <c r="JD1220" s="22"/>
      <c r="JE1220" s="22"/>
      <c r="JF1220" s="22"/>
      <c r="JG1220" s="22"/>
      <c r="JH1220" s="22"/>
      <c r="JI1220" s="22"/>
      <c r="JJ1220" s="22"/>
      <c r="JK1220" s="22"/>
      <c r="JL1220" s="22"/>
      <c r="JM1220" s="22"/>
      <c r="JN1220" s="22"/>
      <c r="JO1220" s="22"/>
      <c r="JP1220" s="22"/>
      <c r="JQ1220" s="22"/>
      <c r="JR1220" s="22"/>
      <c r="JS1220" s="22"/>
      <c r="JT1220" s="22"/>
      <c r="JU1220" s="22"/>
      <c r="JV1220" s="22"/>
      <c r="JW1220" s="22"/>
      <c r="JX1220" s="22"/>
      <c r="JY1220" s="22"/>
      <c r="JZ1220" s="22"/>
      <c r="KA1220" s="22"/>
      <c r="KB1220" s="22"/>
      <c r="KC1220" s="22"/>
      <c r="KD1220" s="22"/>
      <c r="KE1220" s="22"/>
      <c r="KF1220" s="22"/>
      <c r="KG1220" s="22"/>
      <c r="KH1220" s="22"/>
      <c r="KI1220" s="22"/>
      <c r="KJ1220" s="22"/>
      <c r="KK1220" s="22"/>
      <c r="KL1220" s="22"/>
      <c r="KM1220" s="22"/>
      <c r="KN1220" s="22"/>
      <c r="KO1220" s="22"/>
      <c r="KP1220" s="22"/>
      <c r="KQ1220" s="22"/>
      <c r="KR1220" s="22"/>
      <c r="KS1220" s="22"/>
      <c r="KT1220" s="22"/>
      <c r="KU1220" s="22"/>
      <c r="KV1220" s="22"/>
      <c r="KW1220" s="22"/>
      <c r="KX1220" s="22"/>
      <c r="KY1220" s="22"/>
      <c r="KZ1220" s="22"/>
      <c r="LA1220" s="22"/>
      <c r="LB1220" s="22"/>
      <c r="LC1220" s="22"/>
      <c r="LD1220" s="22"/>
      <c r="LE1220" s="22"/>
      <c r="LF1220" s="22"/>
      <c r="LG1220" s="22"/>
      <c r="LH1220" s="22"/>
      <c r="LI1220" s="22"/>
      <c r="LJ1220" s="22"/>
      <c r="LK1220" s="22"/>
      <c r="LL1220" s="22"/>
      <c r="LM1220" s="22"/>
      <c r="LN1220" s="22"/>
      <c r="LO1220" s="22"/>
      <c r="LP1220" s="22"/>
      <c r="LQ1220" s="22"/>
      <c r="LR1220" s="22"/>
      <c r="LS1220" s="22"/>
      <c r="LT1220" s="22"/>
      <c r="LU1220" s="22"/>
      <c r="LV1220" s="22"/>
      <c r="LW1220" s="22"/>
      <c r="LX1220" s="22"/>
      <c r="LY1220" s="22"/>
      <c r="LZ1220" s="22"/>
      <c r="MA1220" s="22"/>
      <c r="MB1220" s="22"/>
      <c r="MC1220" s="22"/>
      <c r="MD1220" s="22"/>
      <c r="ME1220" s="22"/>
      <c r="MF1220" s="22"/>
      <c r="MG1220" s="22"/>
      <c r="MH1220" s="22"/>
      <c r="MI1220" s="22"/>
      <c r="MJ1220" s="22"/>
      <c r="MK1220" s="22"/>
      <c r="ML1220" s="22"/>
      <c r="MM1220" s="22"/>
      <c r="MN1220" s="22"/>
      <c r="MO1220" s="22"/>
      <c r="MP1220" s="22"/>
    </row>
    <row r="1221" spans="1:459" ht="15.75" x14ac:dyDescent="0.25">
      <c r="A1221" s="82" t="s">
        <v>1458</v>
      </c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  <c r="Z1221" s="82"/>
      <c r="AA1221" s="82"/>
      <c r="AB1221" s="82"/>
      <c r="AC1221" s="82"/>
      <c r="AD1221" s="82"/>
      <c r="AE1221" s="82"/>
      <c r="AF1221" s="82"/>
      <c r="AG1221" s="82"/>
      <c r="AH1221" s="82"/>
      <c r="AI1221" s="30"/>
      <c r="AJ1221" s="30"/>
      <c r="AK1221" s="4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9"/>
      <c r="CC1221" s="9"/>
      <c r="CD1221" s="9"/>
      <c r="CE1221" s="132"/>
      <c r="CF1221" s="132"/>
      <c r="CG1221" s="132"/>
      <c r="CH1221" s="132"/>
      <c r="CI1221" s="132"/>
      <c r="CJ1221" s="132"/>
      <c r="CK1221" s="132"/>
      <c r="CL1221" s="132"/>
      <c r="CM1221" s="132"/>
      <c r="CN1221" s="132"/>
      <c r="CO1221" s="132"/>
      <c r="CP1221" s="132"/>
      <c r="CQ1221" s="132"/>
      <c r="CR1221" s="132"/>
      <c r="CS1221" s="132"/>
      <c r="CT1221" s="132"/>
      <c r="CU1221" s="132"/>
      <c r="CV1221" s="132"/>
      <c r="CW1221" s="132"/>
      <c r="CX1221" s="132"/>
      <c r="CY1221" s="132"/>
      <c r="CZ1221" s="132"/>
      <c r="DA1221" s="132"/>
      <c r="DB1221" s="9"/>
      <c r="DC1221" s="9"/>
      <c r="DD1221" s="9"/>
      <c r="DE1221" s="9"/>
      <c r="DF1221" s="9"/>
      <c r="DG1221" s="10" t="s">
        <v>533</v>
      </c>
      <c r="DH1221" s="133" t="s">
        <v>136</v>
      </c>
      <c r="DI1221" s="133"/>
      <c r="DJ1221" s="133"/>
      <c r="DK1221" s="133"/>
      <c r="DL1221" s="133"/>
      <c r="DM1221" s="9" t="s">
        <v>533</v>
      </c>
      <c r="DN1221" s="9"/>
      <c r="DO1221" s="134" t="s">
        <v>1567</v>
      </c>
      <c r="DP1221" s="134"/>
      <c r="DQ1221" s="134"/>
      <c r="DR1221" s="134"/>
      <c r="DS1221" s="134"/>
      <c r="DT1221" s="134"/>
      <c r="DU1221" s="134"/>
      <c r="DV1221" s="134"/>
      <c r="DW1221" s="134"/>
      <c r="DX1221" s="134"/>
      <c r="DY1221" s="134"/>
      <c r="DZ1221" s="134"/>
      <c r="EA1221" s="134"/>
      <c r="EB1221" s="134"/>
      <c r="EC1221" s="134"/>
      <c r="ED1221" s="134"/>
      <c r="EE1221" s="134"/>
      <c r="EF1221" s="134"/>
      <c r="EG1221" s="134"/>
      <c r="EH1221" s="134"/>
      <c r="EI1221" s="135">
        <v>20</v>
      </c>
      <c r="EJ1221" s="135"/>
      <c r="EK1221" s="135"/>
      <c r="EL1221" s="135"/>
      <c r="EM1221" s="136" t="s">
        <v>118</v>
      </c>
      <c r="EN1221" s="136"/>
      <c r="EO1221" s="136"/>
      <c r="EP1221" s="136"/>
      <c r="EQ1221" s="9" t="s">
        <v>534</v>
      </c>
      <c r="ER1221" s="9"/>
      <c r="ES1221" s="9"/>
      <c r="ET1221" s="9"/>
      <c r="EU1221" s="9"/>
      <c r="EV1221" s="9"/>
      <c r="EW1221" s="9"/>
      <c r="EX1221" s="9"/>
    </row>
    <row r="1222" spans="1:459" x14ac:dyDescent="0.2">
      <c r="A1222" s="31" t="s">
        <v>535</v>
      </c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9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2"/>
      <c r="CC1222" s="32"/>
      <c r="CD1222" s="32"/>
      <c r="CE1222" s="131" t="s">
        <v>536</v>
      </c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32"/>
      <c r="DC1222" s="32"/>
      <c r="DD1222" s="32"/>
      <c r="DE1222" s="32"/>
      <c r="DF1222" s="32"/>
      <c r="DG1222" s="32"/>
      <c r="DH1222" s="33" t="s">
        <v>537</v>
      </c>
      <c r="DI1222" s="33"/>
      <c r="DJ1222" s="33"/>
      <c r="DK1222" s="33"/>
      <c r="DL1222" s="33"/>
      <c r="DM1222" s="33"/>
      <c r="DN1222" s="33"/>
      <c r="DO1222" s="33"/>
      <c r="DP1222" s="33"/>
      <c r="DQ1222" s="33"/>
      <c r="DR1222" s="33"/>
      <c r="DS1222" s="33"/>
      <c r="DT1222" s="33"/>
      <c r="DU1222" s="33"/>
      <c r="DV1222" s="33"/>
      <c r="DW1222" s="33"/>
      <c r="DX1222" s="33"/>
      <c r="DY1222" s="33"/>
      <c r="DZ1222" s="33"/>
      <c r="EA1222" s="33"/>
      <c r="EB1222" s="33"/>
      <c r="EC1222" s="33"/>
      <c r="ED1222" s="33"/>
      <c r="EE1222" s="33"/>
      <c r="EF1222" s="33"/>
      <c r="EG1222" s="33"/>
      <c r="EH1222" s="33"/>
      <c r="EI1222" s="33"/>
      <c r="EJ1222" s="33"/>
      <c r="EK1222" s="33"/>
      <c r="EL1222" s="33"/>
      <c r="EM1222" s="33"/>
      <c r="EN1222" s="33"/>
      <c r="EO1222" s="33"/>
      <c r="EP1222" s="33"/>
      <c r="EQ1222" s="32"/>
      <c r="ER1222" s="32"/>
      <c r="ES1222" s="32"/>
      <c r="ET1222" s="32"/>
      <c r="EU1222" s="32"/>
      <c r="EV1222" s="32"/>
      <c r="EW1222" s="32"/>
      <c r="EX1222" s="32"/>
    </row>
    <row r="1223" spans="1:459" ht="15.75" x14ac:dyDescent="0.25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112" t="s">
        <v>538</v>
      </c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</row>
    <row r="1227" spans="1:459" x14ac:dyDescent="0.2">
      <c r="CW1227" s="4" t="s">
        <v>539</v>
      </c>
    </row>
  </sheetData>
  <mergeCells count="19623">
    <mergeCell ref="A731:E731"/>
    <mergeCell ref="F731:N731"/>
    <mergeCell ref="O731:W731"/>
    <mergeCell ref="X731:AI731"/>
    <mergeCell ref="AJ731:AX731"/>
    <mergeCell ref="AY731:BD731"/>
    <mergeCell ref="BE731:BM731"/>
    <mergeCell ref="BN731:BX731"/>
    <mergeCell ref="BY731:CD731"/>
    <mergeCell ref="CE731:CM731"/>
    <mergeCell ref="CN731:DA731"/>
    <mergeCell ref="DB731:DN731"/>
    <mergeCell ref="DO731:DY731"/>
    <mergeCell ref="DZ731:EK731"/>
    <mergeCell ref="EL731:EX731"/>
    <mergeCell ref="A732:E732"/>
    <mergeCell ref="F732:N732"/>
    <mergeCell ref="O732:W732"/>
    <mergeCell ref="X732:AI732"/>
    <mergeCell ref="AJ732:AX732"/>
    <mergeCell ref="AY732:BD732"/>
    <mergeCell ref="BE732:BM732"/>
    <mergeCell ref="BN732:BX732"/>
    <mergeCell ref="BY732:CD732"/>
    <mergeCell ref="CE732:CM732"/>
    <mergeCell ref="CN732:DA732"/>
    <mergeCell ref="DB732:DN732"/>
    <mergeCell ref="DO732:DY732"/>
    <mergeCell ref="DZ732:EK732"/>
    <mergeCell ref="EL732:EX732"/>
    <mergeCell ref="A728:E728"/>
    <mergeCell ref="F728:N728"/>
    <mergeCell ref="O728:W728"/>
    <mergeCell ref="X728:AI728"/>
    <mergeCell ref="AJ728:AX728"/>
    <mergeCell ref="AY728:BD728"/>
    <mergeCell ref="BE728:BM728"/>
    <mergeCell ref="BN728:BX728"/>
    <mergeCell ref="BY728:CD728"/>
    <mergeCell ref="CE728:CM728"/>
    <mergeCell ref="CN728:DA728"/>
    <mergeCell ref="DB728:DN728"/>
    <mergeCell ref="DO728:DY728"/>
    <mergeCell ref="DZ728:EK728"/>
    <mergeCell ref="EL728:EX728"/>
    <mergeCell ref="A729:E729"/>
    <mergeCell ref="F729:N729"/>
    <mergeCell ref="O729:W729"/>
    <mergeCell ref="X729:AI729"/>
    <mergeCell ref="AJ729:AX729"/>
    <mergeCell ref="AY729:BD729"/>
    <mergeCell ref="BE729:BM729"/>
    <mergeCell ref="BN729:BX729"/>
    <mergeCell ref="BY729:CD729"/>
    <mergeCell ref="CE729:CM729"/>
    <mergeCell ref="CN729:DA729"/>
    <mergeCell ref="DB729:DN729"/>
    <mergeCell ref="DO729:DY729"/>
    <mergeCell ref="DZ729:EK729"/>
    <mergeCell ref="EL729:EX729"/>
    <mergeCell ref="A730:E730"/>
    <mergeCell ref="F730:N730"/>
    <mergeCell ref="O730:W730"/>
    <mergeCell ref="X730:AI730"/>
    <mergeCell ref="AJ730:AX730"/>
    <mergeCell ref="AY730:BD730"/>
    <mergeCell ref="BE730:BM730"/>
    <mergeCell ref="BN730:BX730"/>
    <mergeCell ref="BY730:CD730"/>
    <mergeCell ref="CE730:CM730"/>
    <mergeCell ref="CN730:DA730"/>
    <mergeCell ref="DB730:DN730"/>
    <mergeCell ref="DO730:DY730"/>
    <mergeCell ref="DZ730:EK730"/>
    <mergeCell ref="EL730:EX730"/>
    <mergeCell ref="A725:E725"/>
    <mergeCell ref="F725:N725"/>
    <mergeCell ref="O725:W725"/>
    <mergeCell ref="X725:AI725"/>
    <mergeCell ref="AJ725:AX725"/>
    <mergeCell ref="AY725:BD725"/>
    <mergeCell ref="BE725:BM725"/>
    <mergeCell ref="BN725:BX725"/>
    <mergeCell ref="BY725:CD725"/>
    <mergeCell ref="CE725:CM725"/>
    <mergeCell ref="CN725:DA725"/>
    <mergeCell ref="DB725:DN725"/>
    <mergeCell ref="DO725:DY725"/>
    <mergeCell ref="DZ725:EK725"/>
    <mergeCell ref="EL725:EX725"/>
    <mergeCell ref="A726:E726"/>
    <mergeCell ref="F726:N726"/>
    <mergeCell ref="O726:W726"/>
    <mergeCell ref="X726:AI726"/>
    <mergeCell ref="AJ726:AX726"/>
    <mergeCell ref="AY726:BD726"/>
    <mergeCell ref="BE726:BM726"/>
    <mergeCell ref="BN726:BX726"/>
    <mergeCell ref="BY726:CD726"/>
    <mergeCell ref="CE726:CM726"/>
    <mergeCell ref="CN726:DA726"/>
    <mergeCell ref="DB726:DN726"/>
    <mergeCell ref="DO726:DY726"/>
    <mergeCell ref="DZ726:EK726"/>
    <mergeCell ref="EL726:EX726"/>
    <mergeCell ref="A709:E709"/>
    <mergeCell ref="F709:N709"/>
    <mergeCell ref="O709:W709"/>
    <mergeCell ref="X709:AI709"/>
    <mergeCell ref="AJ709:AX709"/>
    <mergeCell ref="AY709:BD709"/>
    <mergeCell ref="BE709:BM709"/>
    <mergeCell ref="BN709:BX709"/>
    <mergeCell ref="BY709:CD709"/>
    <mergeCell ref="CE709:CM709"/>
    <mergeCell ref="CN709:DA709"/>
    <mergeCell ref="DB709:DN709"/>
    <mergeCell ref="DO709:DY709"/>
    <mergeCell ref="DZ709:EK709"/>
    <mergeCell ref="EL709:EX709"/>
    <mergeCell ref="AY719:BD719"/>
    <mergeCell ref="BE719:BM719"/>
    <mergeCell ref="BN719:BX719"/>
    <mergeCell ref="A719:E719"/>
    <mergeCell ref="A720:E720"/>
    <mergeCell ref="CE724:CM724"/>
    <mergeCell ref="CN724:DA724"/>
    <mergeCell ref="DB724:DN724"/>
    <mergeCell ref="DO724:DY724"/>
    <mergeCell ref="DZ724:EK724"/>
    <mergeCell ref="EL724:EX724"/>
    <mergeCell ref="EL723:EX723"/>
    <mergeCell ref="A724:E724"/>
    <mergeCell ref="F724:N724"/>
    <mergeCell ref="O724:W724"/>
    <mergeCell ref="X724:AI724"/>
    <mergeCell ref="AJ724:AX724"/>
    <mergeCell ref="AY724:BD724"/>
    <mergeCell ref="BE724:BM724"/>
    <mergeCell ref="A708:E708"/>
    <mergeCell ref="F708:N708"/>
    <mergeCell ref="O708:W708"/>
    <mergeCell ref="X708:AI708"/>
    <mergeCell ref="AJ708:AX708"/>
    <mergeCell ref="AY708:BD708"/>
    <mergeCell ref="BE708:BM708"/>
    <mergeCell ref="BN708:BX708"/>
    <mergeCell ref="BY708:CD708"/>
    <mergeCell ref="CE708:CM708"/>
    <mergeCell ref="CN708:DA708"/>
    <mergeCell ref="DB708:DN708"/>
    <mergeCell ref="DO708:DY708"/>
    <mergeCell ref="DZ708:EK708"/>
    <mergeCell ref="EL708:EX708"/>
    <mergeCell ref="A694:E694"/>
    <mergeCell ref="F694:N694"/>
    <mergeCell ref="O694:W694"/>
    <mergeCell ref="X694:AI694"/>
    <mergeCell ref="AJ694:AX694"/>
    <mergeCell ref="AY694:BD694"/>
    <mergeCell ref="BE694:BM694"/>
    <mergeCell ref="BN694:BX694"/>
    <mergeCell ref="BY694:CD694"/>
    <mergeCell ref="CE694:CM694"/>
    <mergeCell ref="CN694:DA694"/>
    <mergeCell ref="DB694:DN694"/>
    <mergeCell ref="DO694:DY694"/>
    <mergeCell ref="DZ694:EK694"/>
    <mergeCell ref="EL694:EX694"/>
    <mergeCell ref="A706:E706"/>
    <mergeCell ref="F706:N706"/>
    <mergeCell ref="O706:W706"/>
    <mergeCell ref="X706:AI706"/>
    <mergeCell ref="AJ706:AX706"/>
    <mergeCell ref="AY706:BD706"/>
    <mergeCell ref="BE706:BM706"/>
    <mergeCell ref="BN706:BX706"/>
    <mergeCell ref="BY706:CD706"/>
    <mergeCell ref="CE706:CM706"/>
    <mergeCell ref="CN706:DA706"/>
    <mergeCell ref="DB706:DN706"/>
    <mergeCell ref="DO706:DY706"/>
    <mergeCell ref="DZ706:EK706"/>
    <mergeCell ref="EL706:EX706"/>
    <mergeCell ref="A707:E707"/>
    <mergeCell ref="F707:N707"/>
    <mergeCell ref="O707:W707"/>
    <mergeCell ref="X707:AI707"/>
    <mergeCell ref="AJ707:AX707"/>
    <mergeCell ref="AY707:BD707"/>
    <mergeCell ref="BE707:BM707"/>
    <mergeCell ref="BN707:BX707"/>
    <mergeCell ref="BY707:CD707"/>
    <mergeCell ref="CE707:CM707"/>
    <mergeCell ref="CN707:DA707"/>
    <mergeCell ref="DB707:DN707"/>
    <mergeCell ref="DO707:DY707"/>
    <mergeCell ref="DZ707:EK707"/>
    <mergeCell ref="EL707:EX707"/>
    <mergeCell ref="A695:E695"/>
    <mergeCell ref="F695:N695"/>
    <mergeCell ref="O695:W695"/>
    <mergeCell ref="X695:AI695"/>
    <mergeCell ref="A690:E690"/>
    <mergeCell ref="F690:N690"/>
    <mergeCell ref="O690:W690"/>
    <mergeCell ref="X690:AI690"/>
    <mergeCell ref="AJ690:AX690"/>
    <mergeCell ref="AY690:BD690"/>
    <mergeCell ref="BE690:BM690"/>
    <mergeCell ref="BN690:BX690"/>
    <mergeCell ref="BY690:CD690"/>
    <mergeCell ref="CE690:CM690"/>
    <mergeCell ref="CN690:DA690"/>
    <mergeCell ref="DB690:DN690"/>
    <mergeCell ref="DO690:DY690"/>
    <mergeCell ref="DZ690:EK690"/>
    <mergeCell ref="EL690:EX690"/>
    <mergeCell ref="A692:E692"/>
    <mergeCell ref="F692:N692"/>
    <mergeCell ref="O692:W692"/>
    <mergeCell ref="X692:AI692"/>
    <mergeCell ref="AJ692:AX692"/>
    <mergeCell ref="AY692:BD692"/>
    <mergeCell ref="BE692:BM692"/>
    <mergeCell ref="BN692:BX692"/>
    <mergeCell ref="BY692:CD692"/>
    <mergeCell ref="CE692:CM692"/>
    <mergeCell ref="CN692:DA692"/>
    <mergeCell ref="DB692:DN692"/>
    <mergeCell ref="DO692:DY692"/>
    <mergeCell ref="DZ692:EK692"/>
    <mergeCell ref="EL692:EX692"/>
    <mergeCell ref="A693:E693"/>
    <mergeCell ref="F693:N693"/>
    <mergeCell ref="O693:W693"/>
    <mergeCell ref="X693:AI693"/>
    <mergeCell ref="AJ693:AX693"/>
    <mergeCell ref="AY693:BD693"/>
    <mergeCell ref="BE693:BM693"/>
    <mergeCell ref="BN693:BX693"/>
    <mergeCell ref="BY693:CD693"/>
    <mergeCell ref="CE693:CM693"/>
    <mergeCell ref="CN693:DA693"/>
    <mergeCell ref="DB693:DN693"/>
    <mergeCell ref="DO693:DY693"/>
    <mergeCell ref="DZ693:EK693"/>
    <mergeCell ref="EL693:EX693"/>
    <mergeCell ref="AJ695:AX695"/>
    <mergeCell ref="AY695:BD695"/>
    <mergeCell ref="BE695:BM695"/>
    <mergeCell ref="BN695:BX695"/>
    <mergeCell ref="AY682:BD682"/>
    <mergeCell ref="BE682:BM682"/>
    <mergeCell ref="BN682:BX682"/>
    <mergeCell ref="A688:E688"/>
    <mergeCell ref="F688:N688"/>
    <mergeCell ref="O688:W688"/>
    <mergeCell ref="X688:AI688"/>
    <mergeCell ref="AJ688:AX688"/>
    <mergeCell ref="AY688:BD688"/>
    <mergeCell ref="BE688:BM688"/>
    <mergeCell ref="BN688:BX688"/>
    <mergeCell ref="BY688:CD688"/>
    <mergeCell ref="CE688:CM688"/>
    <mergeCell ref="CN688:DA688"/>
    <mergeCell ref="DB688:DN688"/>
    <mergeCell ref="DO688:DY688"/>
    <mergeCell ref="DZ688:EK688"/>
    <mergeCell ref="EL688:EX688"/>
    <mergeCell ref="A689:E689"/>
    <mergeCell ref="F689:N689"/>
    <mergeCell ref="O689:W689"/>
    <mergeCell ref="X689:AI689"/>
    <mergeCell ref="AJ689:AX689"/>
    <mergeCell ref="AY689:BD689"/>
    <mergeCell ref="BE689:BM689"/>
    <mergeCell ref="BN689:BX689"/>
    <mergeCell ref="BY689:CD689"/>
    <mergeCell ref="CE689:CM689"/>
    <mergeCell ref="CN689:DA689"/>
    <mergeCell ref="DB689:DN689"/>
    <mergeCell ref="DO689:DY689"/>
    <mergeCell ref="DZ689:EK689"/>
    <mergeCell ref="EL689:EX689"/>
    <mergeCell ref="BY695:CD695"/>
    <mergeCell ref="CE695:CM695"/>
    <mergeCell ref="CN695:DA695"/>
    <mergeCell ref="DB695:DN695"/>
    <mergeCell ref="DO695:DY695"/>
    <mergeCell ref="DZ695:EK695"/>
    <mergeCell ref="EL695:EX695"/>
    <mergeCell ref="A691:E691"/>
    <mergeCell ref="F691:N691"/>
    <mergeCell ref="O691:W691"/>
    <mergeCell ref="X691:AI691"/>
    <mergeCell ref="AJ691:AX691"/>
    <mergeCell ref="AY691:BD691"/>
    <mergeCell ref="BE691:BM691"/>
    <mergeCell ref="BN691:BX691"/>
    <mergeCell ref="BY691:CD691"/>
    <mergeCell ref="CE691:CM691"/>
    <mergeCell ref="CN691:DA691"/>
    <mergeCell ref="DB691:DN691"/>
    <mergeCell ref="DO691:DY691"/>
    <mergeCell ref="DZ691:EK691"/>
    <mergeCell ref="EL691:EX691"/>
    <mergeCell ref="A684:E684"/>
    <mergeCell ref="F684:N684"/>
    <mergeCell ref="O684:W684"/>
    <mergeCell ref="X684:AI684"/>
    <mergeCell ref="AJ684:AX684"/>
    <mergeCell ref="CE687:CM687"/>
    <mergeCell ref="CN687:DA687"/>
    <mergeCell ref="DB687:DN687"/>
    <mergeCell ref="DO687:DY687"/>
    <mergeCell ref="DZ687:EK687"/>
    <mergeCell ref="EL687:EX687"/>
    <mergeCell ref="BY682:CD682"/>
    <mergeCell ref="CE682:CM682"/>
    <mergeCell ref="CN682:DA682"/>
    <mergeCell ref="DB682:DN682"/>
    <mergeCell ref="DO682:DY682"/>
    <mergeCell ref="DZ682:EK682"/>
    <mergeCell ref="EL682:EX682"/>
    <mergeCell ref="A683:E683"/>
    <mergeCell ref="F683:N683"/>
    <mergeCell ref="O683:W683"/>
    <mergeCell ref="X683:AI683"/>
    <mergeCell ref="AJ683:AX683"/>
    <mergeCell ref="AY683:BD683"/>
    <mergeCell ref="BE683:BM683"/>
    <mergeCell ref="BN683:BX683"/>
    <mergeCell ref="BY683:CD683"/>
    <mergeCell ref="CE683:CM683"/>
    <mergeCell ref="CN683:DA683"/>
    <mergeCell ref="DB683:DN683"/>
    <mergeCell ref="DO683:DY683"/>
    <mergeCell ref="DZ683:EK683"/>
    <mergeCell ref="EL683:EX683"/>
    <mergeCell ref="A682:E682"/>
    <mergeCell ref="F682:N682"/>
    <mergeCell ref="O682:W682"/>
    <mergeCell ref="X682:AI682"/>
    <mergeCell ref="AJ682:AX682"/>
    <mergeCell ref="A673:E673"/>
    <mergeCell ref="F673:N673"/>
    <mergeCell ref="O673:W673"/>
    <mergeCell ref="X673:AI673"/>
    <mergeCell ref="AJ673:AX673"/>
    <mergeCell ref="AY673:BD673"/>
    <mergeCell ref="BE673:BM673"/>
    <mergeCell ref="BN673:BX673"/>
    <mergeCell ref="BY673:CD673"/>
    <mergeCell ref="CE673:CM673"/>
    <mergeCell ref="CN673:DA673"/>
    <mergeCell ref="DB673:DN673"/>
    <mergeCell ref="DO673:DY673"/>
    <mergeCell ref="DZ673:EK673"/>
    <mergeCell ref="EL673:EX673"/>
    <mergeCell ref="A670:E670"/>
    <mergeCell ref="F670:N670"/>
    <mergeCell ref="O670:W670"/>
    <mergeCell ref="X670:AI670"/>
    <mergeCell ref="AJ670:AX670"/>
    <mergeCell ref="AY670:BD670"/>
    <mergeCell ref="BE670:BM670"/>
    <mergeCell ref="BN670:BX670"/>
    <mergeCell ref="BY670:CD670"/>
    <mergeCell ref="CE670:CM670"/>
    <mergeCell ref="CN670:DA670"/>
    <mergeCell ref="DB670:DN670"/>
    <mergeCell ref="DO670:DY670"/>
    <mergeCell ref="DZ670:EK670"/>
    <mergeCell ref="EL670:EX670"/>
    <mergeCell ref="A671:E671"/>
    <mergeCell ref="F671:N671"/>
    <mergeCell ref="O671:W671"/>
    <mergeCell ref="X671:AI671"/>
    <mergeCell ref="AJ671:AX671"/>
    <mergeCell ref="AY671:BD671"/>
    <mergeCell ref="BE671:BM671"/>
    <mergeCell ref="BN671:BX671"/>
    <mergeCell ref="BY671:CD671"/>
    <mergeCell ref="CE671:CM671"/>
    <mergeCell ref="CN671:DA671"/>
    <mergeCell ref="DB671:DN671"/>
    <mergeCell ref="DO671:DY671"/>
    <mergeCell ref="DZ671:EK671"/>
    <mergeCell ref="EL671:EX671"/>
    <mergeCell ref="A672:E672"/>
    <mergeCell ref="F672:N672"/>
    <mergeCell ref="O672:W672"/>
    <mergeCell ref="X672:AI672"/>
    <mergeCell ref="AJ672:AX672"/>
    <mergeCell ref="AY672:BD672"/>
    <mergeCell ref="BE672:BM672"/>
    <mergeCell ref="CN672:DA672"/>
    <mergeCell ref="DB672:DN672"/>
    <mergeCell ref="DO672:DY672"/>
    <mergeCell ref="DZ672:EK672"/>
    <mergeCell ref="EL672:EX672"/>
    <mergeCell ref="BN672:BX672"/>
    <mergeCell ref="BY672:CD672"/>
    <mergeCell ref="CE672:CM672"/>
    <mergeCell ref="A668:E668"/>
    <mergeCell ref="F668:N668"/>
    <mergeCell ref="O668:W668"/>
    <mergeCell ref="X668:AI668"/>
    <mergeCell ref="AJ668:AX668"/>
    <mergeCell ref="AY668:BD668"/>
    <mergeCell ref="BE668:BM668"/>
    <mergeCell ref="BN668:BX668"/>
    <mergeCell ref="BY668:CD668"/>
    <mergeCell ref="CE668:CM668"/>
    <mergeCell ref="CN668:DA668"/>
    <mergeCell ref="DB668:DN668"/>
    <mergeCell ref="DO668:DY668"/>
    <mergeCell ref="DZ668:EK668"/>
    <mergeCell ref="EL668:EX668"/>
    <mergeCell ref="A669:E669"/>
    <mergeCell ref="F669:N669"/>
    <mergeCell ref="O669:W669"/>
    <mergeCell ref="X669:AI669"/>
    <mergeCell ref="AJ669:AX669"/>
    <mergeCell ref="AY669:BD669"/>
    <mergeCell ref="BE669:BM669"/>
    <mergeCell ref="BN669:BX669"/>
    <mergeCell ref="BY669:CD669"/>
    <mergeCell ref="CE669:CM669"/>
    <mergeCell ref="CN669:DA669"/>
    <mergeCell ref="DB669:DN669"/>
    <mergeCell ref="DO669:DY669"/>
    <mergeCell ref="DZ669:EK669"/>
    <mergeCell ref="EL669:EX669"/>
    <mergeCell ref="A667:E667"/>
    <mergeCell ref="F667:N667"/>
    <mergeCell ref="O667:W667"/>
    <mergeCell ref="BY666:CD666"/>
    <mergeCell ref="CE666:CM666"/>
    <mergeCell ref="CN666:DA666"/>
    <mergeCell ref="DB666:DN666"/>
    <mergeCell ref="DO666:DY666"/>
    <mergeCell ref="DZ666:EK666"/>
    <mergeCell ref="EL666:EX666"/>
    <mergeCell ref="A663:E663"/>
    <mergeCell ref="F663:N663"/>
    <mergeCell ref="O663:W663"/>
    <mergeCell ref="X663:AI663"/>
    <mergeCell ref="AJ663:AX663"/>
    <mergeCell ref="AY663:BD663"/>
    <mergeCell ref="BE663:BM663"/>
    <mergeCell ref="BN663:BX663"/>
    <mergeCell ref="BY663:CD663"/>
    <mergeCell ref="CE663:CM663"/>
    <mergeCell ref="CN663:DA663"/>
    <mergeCell ref="DB663:DN663"/>
    <mergeCell ref="DO663:DY663"/>
    <mergeCell ref="DZ663:EK663"/>
    <mergeCell ref="A664:E664"/>
    <mergeCell ref="F664:N664"/>
    <mergeCell ref="O664:W664"/>
    <mergeCell ref="X664:AI664"/>
    <mergeCell ref="AJ664:AX664"/>
    <mergeCell ref="X667:AI667"/>
    <mergeCell ref="AJ667:AX667"/>
    <mergeCell ref="AY667:BD667"/>
    <mergeCell ref="BE667:BM667"/>
    <mergeCell ref="BN667:BX667"/>
    <mergeCell ref="BY667:CD667"/>
    <mergeCell ref="CE667:CM667"/>
    <mergeCell ref="CN667:DA667"/>
    <mergeCell ref="DB667:DN667"/>
    <mergeCell ref="DO667:DY667"/>
    <mergeCell ref="DZ667:EK667"/>
    <mergeCell ref="EL667:EX667"/>
    <mergeCell ref="BN655:BX655"/>
    <mergeCell ref="BY655:CD655"/>
    <mergeCell ref="CE655:CM655"/>
    <mergeCell ref="CN655:DA655"/>
    <mergeCell ref="DB655:DN655"/>
    <mergeCell ref="DO655:DY655"/>
    <mergeCell ref="DZ655:EK655"/>
    <mergeCell ref="EL655:EX655"/>
    <mergeCell ref="EL659:EX659"/>
    <mergeCell ref="BE664:BM664"/>
    <mergeCell ref="BN664:BX664"/>
    <mergeCell ref="BY664:CD664"/>
    <mergeCell ref="CE664:CM664"/>
    <mergeCell ref="CN664:DA664"/>
    <mergeCell ref="DB664:DN664"/>
    <mergeCell ref="DO664:DY664"/>
    <mergeCell ref="DZ664:EK664"/>
    <mergeCell ref="EL664:EX664"/>
    <mergeCell ref="EL663:EX663"/>
    <mergeCell ref="CN659:DA659"/>
    <mergeCell ref="DB659:DN659"/>
    <mergeCell ref="DO659:DY659"/>
    <mergeCell ref="DZ659:EK659"/>
    <mergeCell ref="AY664:BD664"/>
    <mergeCell ref="A658:E658"/>
    <mergeCell ref="F658:N658"/>
    <mergeCell ref="O658:W658"/>
    <mergeCell ref="X658:AI658"/>
    <mergeCell ref="AJ658:AX658"/>
    <mergeCell ref="AY658:BD658"/>
    <mergeCell ref="BE658:BM658"/>
    <mergeCell ref="BN658:BX658"/>
    <mergeCell ref="BY658:CD658"/>
    <mergeCell ref="CE658:CM658"/>
    <mergeCell ref="CN658:DA658"/>
    <mergeCell ref="DB658:DN658"/>
    <mergeCell ref="DO658:DY658"/>
    <mergeCell ref="DZ658:EK658"/>
    <mergeCell ref="EL658:EX658"/>
    <mergeCell ref="A662:E662"/>
    <mergeCell ref="F662:N662"/>
    <mergeCell ref="O662:W662"/>
    <mergeCell ref="EL647:EX647"/>
    <mergeCell ref="EL648:EX648"/>
    <mergeCell ref="A649:E649"/>
    <mergeCell ref="F649:N649"/>
    <mergeCell ref="O649:W649"/>
    <mergeCell ref="X649:AI649"/>
    <mergeCell ref="EL654:EX654"/>
    <mergeCell ref="A653:E653"/>
    <mergeCell ref="F653:N653"/>
    <mergeCell ref="O653:W653"/>
    <mergeCell ref="X653:AI653"/>
    <mergeCell ref="AJ653:AX653"/>
    <mergeCell ref="AY653:BD653"/>
    <mergeCell ref="BE653:BM653"/>
    <mergeCell ref="BN653:BX653"/>
    <mergeCell ref="BY653:CD653"/>
    <mergeCell ref="CE653:CM653"/>
    <mergeCell ref="CN653:DA653"/>
    <mergeCell ref="DB653:DN653"/>
    <mergeCell ref="DO653:DY653"/>
    <mergeCell ref="DZ653:EK653"/>
    <mergeCell ref="EL653:EX653"/>
    <mergeCell ref="A656:E656"/>
    <mergeCell ref="F656:N656"/>
    <mergeCell ref="O656:W656"/>
    <mergeCell ref="X656:AI656"/>
    <mergeCell ref="AJ656:AX656"/>
    <mergeCell ref="AY656:BD656"/>
    <mergeCell ref="BE656:BM656"/>
    <mergeCell ref="BN656:BX656"/>
    <mergeCell ref="BY656:CD656"/>
    <mergeCell ref="CE656:CM656"/>
    <mergeCell ref="CN656:DA656"/>
    <mergeCell ref="DB656:DN656"/>
    <mergeCell ref="DO656:DY656"/>
    <mergeCell ref="DZ656:EK656"/>
    <mergeCell ref="EL656:EX656"/>
    <mergeCell ref="BY649:CD649"/>
    <mergeCell ref="CE649:CM649"/>
    <mergeCell ref="CN649:DA649"/>
    <mergeCell ref="DB649:DN649"/>
    <mergeCell ref="DO649:DY649"/>
    <mergeCell ref="DZ649:EK649"/>
    <mergeCell ref="EL649:EX649"/>
    <mergeCell ref="A651:E651"/>
    <mergeCell ref="F651:N651"/>
    <mergeCell ref="O651:W651"/>
    <mergeCell ref="X651:AI651"/>
    <mergeCell ref="AJ651:AX651"/>
    <mergeCell ref="AY651:BD651"/>
    <mergeCell ref="BE651:BM651"/>
    <mergeCell ref="BN651:BX651"/>
    <mergeCell ref="BY651:CD651"/>
    <mergeCell ref="CE651:CM651"/>
    <mergeCell ref="CN651:DA651"/>
    <mergeCell ref="DB651:DN651"/>
    <mergeCell ref="DO651:DY651"/>
    <mergeCell ref="DZ651:EK651"/>
    <mergeCell ref="EL651:EX651"/>
    <mergeCell ref="A652:E652"/>
    <mergeCell ref="F652:N652"/>
    <mergeCell ref="O652:W652"/>
    <mergeCell ref="X652:AI652"/>
    <mergeCell ref="AJ652:AX652"/>
    <mergeCell ref="CN637:DA637"/>
    <mergeCell ref="DB637:DN637"/>
    <mergeCell ref="DO637:DY637"/>
    <mergeCell ref="DZ637:EK637"/>
    <mergeCell ref="EL637:EX637"/>
    <mergeCell ref="A638:E638"/>
    <mergeCell ref="F638:N638"/>
    <mergeCell ref="O638:W638"/>
    <mergeCell ref="X638:AI638"/>
    <mergeCell ref="AJ638:AX638"/>
    <mergeCell ref="AY638:BD638"/>
    <mergeCell ref="BE638:BM638"/>
    <mergeCell ref="BN638:BX638"/>
    <mergeCell ref="BY638:CD638"/>
    <mergeCell ref="CE638:CM638"/>
    <mergeCell ref="CN638:DA638"/>
    <mergeCell ref="DB638:DN638"/>
    <mergeCell ref="DO638:DY638"/>
    <mergeCell ref="DZ638:EK638"/>
    <mergeCell ref="EL638:EX638"/>
    <mergeCell ref="A642:E642"/>
    <mergeCell ref="F642:N642"/>
    <mergeCell ref="O642:W642"/>
    <mergeCell ref="X642:AI642"/>
    <mergeCell ref="AJ642:AX642"/>
    <mergeCell ref="A645:E645"/>
    <mergeCell ref="F645:N645"/>
    <mergeCell ref="O645:W645"/>
    <mergeCell ref="X645:AI645"/>
    <mergeCell ref="AJ645:AX645"/>
    <mergeCell ref="AY645:BD645"/>
    <mergeCell ref="BE645:BM645"/>
    <mergeCell ref="BN645:BX645"/>
    <mergeCell ref="BY645:CD645"/>
    <mergeCell ref="CE645:CM645"/>
    <mergeCell ref="CN645:DA645"/>
    <mergeCell ref="DB645:DN645"/>
    <mergeCell ref="DO645:DY645"/>
    <mergeCell ref="DZ645:EK645"/>
    <mergeCell ref="EL645:EW645"/>
    <mergeCell ref="EL640:EX640"/>
    <mergeCell ref="EL639:EX639"/>
    <mergeCell ref="A641:E641"/>
    <mergeCell ref="F641:N641"/>
    <mergeCell ref="O641:W641"/>
    <mergeCell ref="X641:AI641"/>
    <mergeCell ref="AJ641:AX641"/>
    <mergeCell ref="AY641:BD641"/>
    <mergeCell ref="BE641:BM641"/>
    <mergeCell ref="BN641:BX641"/>
    <mergeCell ref="BY641:CD641"/>
    <mergeCell ref="CE641:CM641"/>
    <mergeCell ref="CN641:DA641"/>
    <mergeCell ref="DB641:DN641"/>
    <mergeCell ref="DO641:DY641"/>
    <mergeCell ref="DZ641:EK641"/>
    <mergeCell ref="EL641:EX641"/>
    <mergeCell ref="A639:E639"/>
    <mergeCell ref="F639:N639"/>
    <mergeCell ref="O639:W639"/>
    <mergeCell ref="X639:AI639"/>
    <mergeCell ref="AJ639:AX639"/>
    <mergeCell ref="AY639:BD639"/>
    <mergeCell ref="BE639:BM639"/>
    <mergeCell ref="A635:E635"/>
    <mergeCell ref="F635:N635"/>
    <mergeCell ref="O635:W635"/>
    <mergeCell ref="X635:AI635"/>
    <mergeCell ref="AJ635:AX635"/>
    <mergeCell ref="AY635:BD635"/>
    <mergeCell ref="BE635:BM635"/>
    <mergeCell ref="BN635:BX635"/>
    <mergeCell ref="BY635:CD635"/>
    <mergeCell ref="CE635:CM635"/>
    <mergeCell ref="CN635:DA635"/>
    <mergeCell ref="DB635:DN635"/>
    <mergeCell ref="DO635:DY635"/>
    <mergeCell ref="DZ635:EK635"/>
    <mergeCell ref="EL635:EX635"/>
    <mergeCell ref="A636:E636"/>
    <mergeCell ref="F636:N636"/>
    <mergeCell ref="O636:W636"/>
    <mergeCell ref="X636:AI636"/>
    <mergeCell ref="AJ636:AX636"/>
    <mergeCell ref="AY636:BD636"/>
    <mergeCell ref="BE636:BM636"/>
    <mergeCell ref="BN636:BX636"/>
    <mergeCell ref="BY636:CD636"/>
    <mergeCell ref="CE636:CM636"/>
    <mergeCell ref="CN636:DA636"/>
    <mergeCell ref="DB636:DN636"/>
    <mergeCell ref="DO636:DY636"/>
    <mergeCell ref="DZ636:EK636"/>
    <mergeCell ref="EL636:EX636"/>
    <mergeCell ref="F643:N643"/>
    <mergeCell ref="O643:W643"/>
    <mergeCell ref="X643:AI643"/>
    <mergeCell ref="AJ643:AX643"/>
    <mergeCell ref="AY643:BD643"/>
    <mergeCell ref="BE643:BM643"/>
    <mergeCell ref="BN643:BX643"/>
    <mergeCell ref="BY643:CD643"/>
    <mergeCell ref="CE643:CM643"/>
    <mergeCell ref="CN643:DA643"/>
    <mergeCell ref="DB643:DN643"/>
    <mergeCell ref="DO643:DY643"/>
    <mergeCell ref="DZ643:EK643"/>
    <mergeCell ref="EL643:EX643"/>
    <mergeCell ref="AY642:BD642"/>
    <mergeCell ref="BE642:BM642"/>
    <mergeCell ref="BN642:BX642"/>
    <mergeCell ref="BY642:CD642"/>
    <mergeCell ref="CE642:CM642"/>
    <mergeCell ref="CN642:DA642"/>
    <mergeCell ref="DB642:DN642"/>
    <mergeCell ref="DO642:DY642"/>
    <mergeCell ref="DZ642:EK642"/>
    <mergeCell ref="EL642:EX642"/>
    <mergeCell ref="A637:E637"/>
    <mergeCell ref="F637:N637"/>
    <mergeCell ref="O637:W637"/>
    <mergeCell ref="X637:AI637"/>
    <mergeCell ref="AJ637:AX637"/>
    <mergeCell ref="AY637:BD637"/>
    <mergeCell ref="BE637:BM637"/>
    <mergeCell ref="BN637:BX637"/>
    <mergeCell ref="BY637:CD637"/>
    <mergeCell ref="CE637:CM637"/>
    <mergeCell ref="A629:E629"/>
    <mergeCell ref="F629:N629"/>
    <mergeCell ref="O629:W629"/>
    <mergeCell ref="X629:AI629"/>
    <mergeCell ref="AJ629:AX629"/>
    <mergeCell ref="AY629:BD629"/>
    <mergeCell ref="BE629:BM629"/>
    <mergeCell ref="BN629:BX629"/>
    <mergeCell ref="BY629:CD629"/>
    <mergeCell ref="CE629:CM629"/>
    <mergeCell ref="CN629:DA629"/>
    <mergeCell ref="DB629:DN629"/>
    <mergeCell ref="DO629:DY629"/>
    <mergeCell ref="DZ629:EK629"/>
    <mergeCell ref="EL629:EX629"/>
    <mergeCell ref="A630:E630"/>
    <mergeCell ref="F630:N630"/>
    <mergeCell ref="O630:W630"/>
    <mergeCell ref="X630:AI630"/>
    <mergeCell ref="AJ630:AX630"/>
    <mergeCell ref="AY630:BD630"/>
    <mergeCell ref="BE630:BM630"/>
    <mergeCell ref="BN630:BX630"/>
    <mergeCell ref="BY630:CD630"/>
    <mergeCell ref="CE630:CM630"/>
    <mergeCell ref="CN630:DA630"/>
    <mergeCell ref="DB630:DN630"/>
    <mergeCell ref="DO630:DY630"/>
    <mergeCell ref="DZ630:EK630"/>
    <mergeCell ref="EL630:EX630"/>
    <mergeCell ref="A631:E631"/>
    <mergeCell ref="F631:N631"/>
    <mergeCell ref="O631:W631"/>
    <mergeCell ref="X631:AI631"/>
    <mergeCell ref="AJ631:AX631"/>
    <mergeCell ref="AY631:BD631"/>
    <mergeCell ref="BE631:BM631"/>
    <mergeCell ref="BN631:BX631"/>
    <mergeCell ref="BY631:CD631"/>
    <mergeCell ref="CE631:CM631"/>
    <mergeCell ref="CN631:DA631"/>
    <mergeCell ref="DB631:DN631"/>
    <mergeCell ref="DO631:DY631"/>
    <mergeCell ref="DZ631:EK631"/>
    <mergeCell ref="EL631:EX631"/>
    <mergeCell ref="A626:E626"/>
    <mergeCell ref="F626:N626"/>
    <mergeCell ref="O626:W626"/>
    <mergeCell ref="X626:AI626"/>
    <mergeCell ref="AJ626:AX626"/>
    <mergeCell ref="AY626:BD626"/>
    <mergeCell ref="BE626:BM626"/>
    <mergeCell ref="BN626:BX626"/>
    <mergeCell ref="BY626:CD626"/>
    <mergeCell ref="CE626:CM626"/>
    <mergeCell ref="CN626:DA626"/>
    <mergeCell ref="DB626:DN626"/>
    <mergeCell ref="DO626:DY626"/>
    <mergeCell ref="DZ626:EK626"/>
    <mergeCell ref="EL626:EX626"/>
    <mergeCell ref="A627:E627"/>
    <mergeCell ref="F627:N627"/>
    <mergeCell ref="O627:W627"/>
    <mergeCell ref="X627:AI627"/>
    <mergeCell ref="AJ627:AX627"/>
    <mergeCell ref="AY627:BD627"/>
    <mergeCell ref="BE627:BM627"/>
    <mergeCell ref="BN627:BX627"/>
    <mergeCell ref="BY627:CD627"/>
    <mergeCell ref="CE627:CM627"/>
    <mergeCell ref="CN627:DA627"/>
    <mergeCell ref="DB627:DN627"/>
    <mergeCell ref="DO627:DY627"/>
    <mergeCell ref="DZ627:EK627"/>
    <mergeCell ref="EL627:EX627"/>
    <mergeCell ref="A628:E628"/>
    <mergeCell ref="F628:N628"/>
    <mergeCell ref="O628:W628"/>
    <mergeCell ref="X628:AI628"/>
    <mergeCell ref="AJ628:AX628"/>
    <mergeCell ref="AY628:BD628"/>
    <mergeCell ref="BE628:BM628"/>
    <mergeCell ref="BN628:BX628"/>
    <mergeCell ref="BY628:CD628"/>
    <mergeCell ref="CE628:CM628"/>
    <mergeCell ref="CN628:DA628"/>
    <mergeCell ref="DB628:DN628"/>
    <mergeCell ref="DO628:DY628"/>
    <mergeCell ref="DZ628:EK628"/>
    <mergeCell ref="EL628:EX628"/>
    <mergeCell ref="A623:E623"/>
    <mergeCell ref="F623:N623"/>
    <mergeCell ref="O623:W623"/>
    <mergeCell ref="X623:AI623"/>
    <mergeCell ref="AJ623:AX623"/>
    <mergeCell ref="AY623:BD623"/>
    <mergeCell ref="BE623:BM623"/>
    <mergeCell ref="BN623:BX623"/>
    <mergeCell ref="BY623:CD623"/>
    <mergeCell ref="CE623:CM623"/>
    <mergeCell ref="CN623:DA623"/>
    <mergeCell ref="DB623:DN623"/>
    <mergeCell ref="DO623:DY623"/>
    <mergeCell ref="DZ623:EK623"/>
    <mergeCell ref="EL623:EX623"/>
    <mergeCell ref="A624:E624"/>
    <mergeCell ref="F624:N624"/>
    <mergeCell ref="O624:W624"/>
    <mergeCell ref="X624:AI624"/>
    <mergeCell ref="AJ624:AX624"/>
    <mergeCell ref="AY624:BD624"/>
    <mergeCell ref="BE624:BM624"/>
    <mergeCell ref="BN624:BX624"/>
    <mergeCell ref="BY624:CD624"/>
    <mergeCell ref="CE624:CM624"/>
    <mergeCell ref="CN624:DA624"/>
    <mergeCell ref="DB624:DN624"/>
    <mergeCell ref="DO624:DY624"/>
    <mergeCell ref="DZ624:EK624"/>
    <mergeCell ref="EL624:EX624"/>
    <mergeCell ref="A625:E625"/>
    <mergeCell ref="F625:N625"/>
    <mergeCell ref="O625:W625"/>
    <mergeCell ref="X625:AI625"/>
    <mergeCell ref="AJ625:AX625"/>
    <mergeCell ref="AY625:BD625"/>
    <mergeCell ref="BE625:BM625"/>
    <mergeCell ref="BN625:BX625"/>
    <mergeCell ref="BY625:CD625"/>
    <mergeCell ref="CE625:CM625"/>
    <mergeCell ref="CN625:DA625"/>
    <mergeCell ref="DB625:DN625"/>
    <mergeCell ref="DO625:DY625"/>
    <mergeCell ref="DZ625:EK625"/>
    <mergeCell ref="EL625:EX625"/>
    <mergeCell ref="A621:E621"/>
    <mergeCell ref="F621:N621"/>
    <mergeCell ref="O621:W621"/>
    <mergeCell ref="X621:AI621"/>
    <mergeCell ref="AJ621:AX621"/>
    <mergeCell ref="AY621:BD621"/>
    <mergeCell ref="BE621:BM621"/>
    <mergeCell ref="BN621:BX621"/>
    <mergeCell ref="BY621:CD621"/>
    <mergeCell ref="CE621:CM621"/>
    <mergeCell ref="CN621:DA621"/>
    <mergeCell ref="DB621:DN621"/>
    <mergeCell ref="DO621:DY621"/>
    <mergeCell ref="DZ621:EK621"/>
    <mergeCell ref="EL621:EX621"/>
    <mergeCell ref="BE620:BM620"/>
    <mergeCell ref="BN620:BX620"/>
    <mergeCell ref="BY620:CD620"/>
    <mergeCell ref="CE620:CM620"/>
    <mergeCell ref="CN620:DA620"/>
    <mergeCell ref="DB620:DN620"/>
    <mergeCell ref="DO620:DY620"/>
    <mergeCell ref="DZ620:EK620"/>
    <mergeCell ref="EL620:EX620"/>
    <mergeCell ref="A620:E620"/>
    <mergeCell ref="F620:N620"/>
    <mergeCell ref="O620:W620"/>
    <mergeCell ref="X620:AI620"/>
    <mergeCell ref="AJ620:AX620"/>
    <mergeCell ref="AY620:BD620"/>
    <mergeCell ref="CN611:DA611"/>
    <mergeCell ref="DB611:DN611"/>
    <mergeCell ref="DO611:DY611"/>
    <mergeCell ref="DZ611:EK611"/>
    <mergeCell ref="EL611:EX611"/>
    <mergeCell ref="A614:E614"/>
    <mergeCell ref="F614:N614"/>
    <mergeCell ref="O614:W614"/>
    <mergeCell ref="X614:AI614"/>
    <mergeCell ref="AJ614:AX614"/>
    <mergeCell ref="AY614:BD614"/>
    <mergeCell ref="BE614:BM614"/>
    <mergeCell ref="BN614:BX614"/>
    <mergeCell ref="BY614:CD614"/>
    <mergeCell ref="CE614:CM614"/>
    <mergeCell ref="CN614:DA614"/>
    <mergeCell ref="DB614:DN614"/>
    <mergeCell ref="DO614:DY614"/>
    <mergeCell ref="DZ614:EK614"/>
    <mergeCell ref="EL614:EX614"/>
    <mergeCell ref="A615:E615"/>
    <mergeCell ref="F615:N615"/>
    <mergeCell ref="O615:W615"/>
    <mergeCell ref="X615:AI615"/>
    <mergeCell ref="AJ615:AX615"/>
    <mergeCell ref="AY615:BD615"/>
    <mergeCell ref="BE615:BM615"/>
    <mergeCell ref="BN615:BX615"/>
    <mergeCell ref="BY615:CD615"/>
    <mergeCell ref="CE615:CM615"/>
    <mergeCell ref="CN615:DA615"/>
    <mergeCell ref="DB615:DN615"/>
    <mergeCell ref="DO615:DY615"/>
    <mergeCell ref="DZ615:EK615"/>
    <mergeCell ref="EL615:EX615"/>
    <mergeCell ref="A613:E613"/>
    <mergeCell ref="F613:N613"/>
    <mergeCell ref="O613:W613"/>
    <mergeCell ref="X613:AI613"/>
    <mergeCell ref="AJ613:AX613"/>
    <mergeCell ref="AY613:BD613"/>
    <mergeCell ref="BE613:BM613"/>
    <mergeCell ref="BN613:BX613"/>
    <mergeCell ref="BY613:CD613"/>
    <mergeCell ref="CE613:CM613"/>
    <mergeCell ref="CN613:DA613"/>
    <mergeCell ref="DB613:DN613"/>
    <mergeCell ref="DO613:DY613"/>
    <mergeCell ref="DZ613:EK613"/>
    <mergeCell ref="EL613:EX613"/>
    <mergeCell ref="DZ603:EK603"/>
    <mergeCell ref="EL603:EX603"/>
    <mergeCell ref="A599:E599"/>
    <mergeCell ref="F599:N599"/>
    <mergeCell ref="O599:W599"/>
    <mergeCell ref="X599:AI599"/>
    <mergeCell ref="AJ599:AX599"/>
    <mergeCell ref="AY599:BD599"/>
    <mergeCell ref="X603:AI603"/>
    <mergeCell ref="A612:E612"/>
    <mergeCell ref="F612:N612"/>
    <mergeCell ref="O612:W612"/>
    <mergeCell ref="X612:AI612"/>
    <mergeCell ref="AJ612:AX612"/>
    <mergeCell ref="AY612:BD612"/>
    <mergeCell ref="BE612:BM612"/>
    <mergeCell ref="BN612:BX612"/>
    <mergeCell ref="BY612:CD612"/>
    <mergeCell ref="CE612:CM612"/>
    <mergeCell ref="CN612:DA612"/>
    <mergeCell ref="DB612:DN612"/>
    <mergeCell ref="DO612:DY612"/>
    <mergeCell ref="DZ612:EK612"/>
    <mergeCell ref="EL612:EX612"/>
    <mergeCell ref="A609:E609"/>
    <mergeCell ref="F609:N609"/>
    <mergeCell ref="O609:W609"/>
    <mergeCell ref="X609:AI609"/>
    <mergeCell ref="AJ609:AX609"/>
    <mergeCell ref="AY609:BD609"/>
    <mergeCell ref="BE609:BM609"/>
    <mergeCell ref="BN609:BX609"/>
    <mergeCell ref="BY609:CD609"/>
    <mergeCell ref="CE609:CM609"/>
    <mergeCell ref="CN609:DA609"/>
    <mergeCell ref="DB609:DN609"/>
    <mergeCell ref="DO609:DY609"/>
    <mergeCell ref="DZ609:EK609"/>
    <mergeCell ref="EL609:EX609"/>
    <mergeCell ref="A610:E610"/>
    <mergeCell ref="F610:N610"/>
    <mergeCell ref="O610:W610"/>
    <mergeCell ref="X610:AI610"/>
    <mergeCell ref="AJ610:AX610"/>
    <mergeCell ref="AY610:BD610"/>
    <mergeCell ref="BE610:BM610"/>
    <mergeCell ref="BN610:BX610"/>
    <mergeCell ref="BY610:CD610"/>
    <mergeCell ref="CE610:CM610"/>
    <mergeCell ref="CN610:DA610"/>
    <mergeCell ref="DB610:DN610"/>
    <mergeCell ref="DO610:DY610"/>
    <mergeCell ref="DZ610:EK610"/>
    <mergeCell ref="EL610:EX610"/>
    <mergeCell ref="A611:E611"/>
    <mergeCell ref="F611:N611"/>
    <mergeCell ref="O611:W611"/>
    <mergeCell ref="X611:AI611"/>
    <mergeCell ref="AJ611:AX611"/>
    <mergeCell ref="AY611:BD611"/>
    <mergeCell ref="BE611:BM611"/>
    <mergeCell ref="BN611:BX611"/>
    <mergeCell ref="BY611:CD611"/>
    <mergeCell ref="CE611:CM611"/>
    <mergeCell ref="AJ607:AX607"/>
    <mergeCell ref="AY607:BD607"/>
    <mergeCell ref="BE607:BM607"/>
    <mergeCell ref="BN607:BX607"/>
    <mergeCell ref="BY607:CD607"/>
    <mergeCell ref="CE607:CM607"/>
    <mergeCell ref="CN607:DA607"/>
    <mergeCell ref="DB607:DN607"/>
    <mergeCell ref="DO607:DY607"/>
    <mergeCell ref="DZ607:EK607"/>
    <mergeCell ref="EL607:EX607"/>
    <mergeCell ref="AY597:BD597"/>
    <mergeCell ref="BE597:BM597"/>
    <mergeCell ref="BN597:BX597"/>
    <mergeCell ref="BY597:CD597"/>
    <mergeCell ref="CE597:CM597"/>
    <mergeCell ref="CN597:DA597"/>
    <mergeCell ref="DB597:DN597"/>
    <mergeCell ref="DO597:DY597"/>
    <mergeCell ref="DZ597:EK597"/>
    <mergeCell ref="EL597:EX597"/>
    <mergeCell ref="A600:E600"/>
    <mergeCell ref="F600:N600"/>
    <mergeCell ref="O600:W600"/>
    <mergeCell ref="X600:AI600"/>
    <mergeCell ref="AJ600:AX600"/>
    <mergeCell ref="AY600:BD600"/>
    <mergeCell ref="BE600:BM600"/>
    <mergeCell ref="BN600:BX600"/>
    <mergeCell ref="BY600:CD600"/>
    <mergeCell ref="CE600:CM600"/>
    <mergeCell ref="CN600:DA600"/>
    <mergeCell ref="DB600:DN600"/>
    <mergeCell ref="DO600:DY600"/>
    <mergeCell ref="DZ600:EK600"/>
    <mergeCell ref="EL600:EX600"/>
    <mergeCell ref="A598:E598"/>
    <mergeCell ref="F598:N598"/>
    <mergeCell ref="O598:W598"/>
    <mergeCell ref="X598:AI598"/>
    <mergeCell ref="AJ598:AX598"/>
    <mergeCell ref="AY598:BD598"/>
    <mergeCell ref="A603:E603"/>
    <mergeCell ref="F603:N603"/>
    <mergeCell ref="O603:W603"/>
    <mergeCell ref="BE598:BM598"/>
    <mergeCell ref="BN598:BX598"/>
    <mergeCell ref="BY598:CD598"/>
    <mergeCell ref="CE598:CM598"/>
    <mergeCell ref="CN598:DA598"/>
    <mergeCell ref="DB598:DN598"/>
    <mergeCell ref="DO598:DY598"/>
    <mergeCell ref="DZ598:EK598"/>
    <mergeCell ref="EL598:EX598"/>
    <mergeCell ref="A597:E597"/>
    <mergeCell ref="AJ603:AX603"/>
    <mergeCell ref="AY603:BD603"/>
    <mergeCell ref="BE603:BM603"/>
    <mergeCell ref="BN603:BX603"/>
    <mergeCell ref="BY603:CD603"/>
    <mergeCell ref="CE603:CM603"/>
    <mergeCell ref="CN603:DA603"/>
    <mergeCell ref="DB603:DN603"/>
    <mergeCell ref="DO603:DY603"/>
    <mergeCell ref="AJ591:AX591"/>
    <mergeCell ref="AY591:BD591"/>
    <mergeCell ref="BE591:BM591"/>
    <mergeCell ref="BN591:BX591"/>
    <mergeCell ref="BY591:CD591"/>
    <mergeCell ref="CE591:CM591"/>
    <mergeCell ref="CN591:DA591"/>
    <mergeCell ref="DB591:DN591"/>
    <mergeCell ref="DO591:DY591"/>
    <mergeCell ref="DZ591:EK591"/>
    <mergeCell ref="EL591:EX591"/>
    <mergeCell ref="A592:E592"/>
    <mergeCell ref="F592:N592"/>
    <mergeCell ref="O592:W592"/>
    <mergeCell ref="X592:AI592"/>
    <mergeCell ref="AJ592:AX592"/>
    <mergeCell ref="AY592:BD592"/>
    <mergeCell ref="BE592:BM592"/>
    <mergeCell ref="BN592:BX592"/>
    <mergeCell ref="BY592:CD592"/>
    <mergeCell ref="CE592:CM592"/>
    <mergeCell ref="CN592:DA592"/>
    <mergeCell ref="DB592:DN592"/>
    <mergeCell ref="DO592:DY592"/>
    <mergeCell ref="DZ592:EK592"/>
    <mergeCell ref="EL592:EX592"/>
    <mergeCell ref="EL595:EX595"/>
    <mergeCell ref="A596:E596"/>
    <mergeCell ref="F596:N596"/>
    <mergeCell ref="O596:W596"/>
    <mergeCell ref="X596:AI596"/>
    <mergeCell ref="AJ596:AX596"/>
    <mergeCell ref="AY596:BD596"/>
    <mergeCell ref="BE596:BM596"/>
    <mergeCell ref="BN596:BX596"/>
    <mergeCell ref="BN595:BX595"/>
    <mergeCell ref="BY595:CD595"/>
    <mergeCell ref="CE595:CM595"/>
    <mergeCell ref="CN595:DA595"/>
    <mergeCell ref="DB595:DN595"/>
    <mergeCell ref="DO595:DY595"/>
    <mergeCell ref="DZ595:EK595"/>
    <mergeCell ref="A593:E593"/>
    <mergeCell ref="F593:N593"/>
    <mergeCell ref="BE594:BM594"/>
    <mergeCell ref="BN594:BX594"/>
    <mergeCell ref="BY594:CD594"/>
    <mergeCell ref="CE594:CM594"/>
    <mergeCell ref="CN594:DA594"/>
    <mergeCell ref="DB594:DN594"/>
    <mergeCell ref="DO594:DY594"/>
    <mergeCell ref="DZ594:EK594"/>
    <mergeCell ref="EL594:EX594"/>
    <mergeCell ref="A595:E595"/>
    <mergeCell ref="F595:N595"/>
    <mergeCell ref="O595:W595"/>
    <mergeCell ref="X595:AI595"/>
    <mergeCell ref="AJ595:AX595"/>
    <mergeCell ref="AY595:BD595"/>
    <mergeCell ref="BE595:BM595"/>
    <mergeCell ref="A594:E594"/>
    <mergeCell ref="F594:N594"/>
    <mergeCell ref="O594:W594"/>
    <mergeCell ref="O593:W593"/>
    <mergeCell ref="BY570:CD570"/>
    <mergeCell ref="CE570:CM570"/>
    <mergeCell ref="CN570:DA570"/>
    <mergeCell ref="DB570:DN570"/>
    <mergeCell ref="DO570:DY570"/>
    <mergeCell ref="DZ570:EK570"/>
    <mergeCell ref="EL570:EX570"/>
    <mergeCell ref="A567:E567"/>
    <mergeCell ref="F567:N567"/>
    <mergeCell ref="O567:W567"/>
    <mergeCell ref="X567:AI567"/>
    <mergeCell ref="AJ567:AX567"/>
    <mergeCell ref="AY567:BD567"/>
    <mergeCell ref="BE567:BM567"/>
    <mergeCell ref="BN567:BX567"/>
    <mergeCell ref="BY567:CD567"/>
    <mergeCell ref="CE567:CM567"/>
    <mergeCell ref="CN567:DA567"/>
    <mergeCell ref="A575:E575"/>
    <mergeCell ref="F575:N575"/>
    <mergeCell ref="EL576:EX576"/>
    <mergeCell ref="EL577:EX577"/>
    <mergeCell ref="EL578:EX578"/>
    <mergeCell ref="BY576:CD576"/>
    <mergeCell ref="A576:E576"/>
    <mergeCell ref="F576:N576"/>
    <mergeCell ref="O576:W576"/>
    <mergeCell ref="X576:AI576"/>
    <mergeCell ref="AJ576:AX576"/>
    <mergeCell ref="A578:E578"/>
    <mergeCell ref="F578:N578"/>
    <mergeCell ref="O578:W578"/>
    <mergeCell ref="X578:AI578"/>
    <mergeCell ref="AJ578:AX578"/>
    <mergeCell ref="A577:E577"/>
    <mergeCell ref="F577:N577"/>
    <mergeCell ref="O577:W577"/>
    <mergeCell ref="X577:AI577"/>
    <mergeCell ref="AJ577:AX577"/>
    <mergeCell ref="DB576:DN576"/>
    <mergeCell ref="DB577:DN577"/>
    <mergeCell ref="DB578:DN578"/>
    <mergeCell ref="DO575:DY575"/>
    <mergeCell ref="DO576:DY576"/>
    <mergeCell ref="DO577:DY577"/>
    <mergeCell ref="DO578:DY578"/>
    <mergeCell ref="DZ575:EK575"/>
    <mergeCell ref="DZ576:EK576"/>
    <mergeCell ref="DZ577:EK577"/>
    <mergeCell ref="DZ578:EK578"/>
    <mergeCell ref="A579:E579"/>
    <mergeCell ref="F579:N579"/>
    <mergeCell ref="O579:W579"/>
    <mergeCell ref="X579:AI579"/>
    <mergeCell ref="AJ579:AX579"/>
    <mergeCell ref="AY579:BD579"/>
    <mergeCell ref="BE579:BM579"/>
    <mergeCell ref="BN579:BX579"/>
    <mergeCell ref="BY579:CD579"/>
    <mergeCell ref="CE579:CM579"/>
    <mergeCell ref="CN579:DA579"/>
    <mergeCell ref="DB579:DN579"/>
    <mergeCell ref="DO579:DY579"/>
    <mergeCell ref="A558:E558"/>
    <mergeCell ref="F558:N558"/>
    <mergeCell ref="O558:W558"/>
    <mergeCell ref="X558:AI558"/>
    <mergeCell ref="AJ558:AX558"/>
    <mergeCell ref="AY558:BD558"/>
    <mergeCell ref="BE558:BM558"/>
    <mergeCell ref="BN558:BX558"/>
    <mergeCell ref="BY558:CD558"/>
    <mergeCell ref="CE558:CM558"/>
    <mergeCell ref="CN558:DA558"/>
    <mergeCell ref="DB558:DN558"/>
    <mergeCell ref="DO558:DY558"/>
    <mergeCell ref="DZ558:EK558"/>
    <mergeCell ref="EL558:EX558"/>
    <mergeCell ref="A559:E559"/>
    <mergeCell ref="F559:N559"/>
    <mergeCell ref="O559:W559"/>
    <mergeCell ref="X559:AI559"/>
    <mergeCell ref="AJ559:AX559"/>
    <mergeCell ref="AY559:BD559"/>
    <mergeCell ref="BE559:BM559"/>
    <mergeCell ref="BN559:BX559"/>
    <mergeCell ref="BY559:CD559"/>
    <mergeCell ref="CE559:CM559"/>
    <mergeCell ref="CN559:DA559"/>
    <mergeCell ref="DB559:DN559"/>
    <mergeCell ref="DO559:DY559"/>
    <mergeCell ref="DZ559:EK559"/>
    <mergeCell ref="EL559:EX559"/>
    <mergeCell ref="A562:E562"/>
    <mergeCell ref="F562:N562"/>
    <mergeCell ref="O562:W562"/>
    <mergeCell ref="X562:AI562"/>
    <mergeCell ref="AJ562:AX562"/>
    <mergeCell ref="AY562:BD562"/>
    <mergeCell ref="BE562:BM562"/>
    <mergeCell ref="BN562:BX562"/>
    <mergeCell ref="BY562:CD562"/>
    <mergeCell ref="CE562:CM562"/>
    <mergeCell ref="CN562:DA562"/>
    <mergeCell ref="DB562:DN562"/>
    <mergeCell ref="DO562:DY562"/>
    <mergeCell ref="DZ562:EK562"/>
    <mergeCell ref="EL562:EX562"/>
    <mergeCell ref="A560:E560"/>
    <mergeCell ref="F560:N560"/>
    <mergeCell ref="O560:W560"/>
    <mergeCell ref="X560:AI560"/>
    <mergeCell ref="AJ560:AX560"/>
    <mergeCell ref="A561:E561"/>
    <mergeCell ref="F561:N561"/>
    <mergeCell ref="O561:W561"/>
    <mergeCell ref="X561:AI561"/>
    <mergeCell ref="AJ561:AX561"/>
    <mergeCell ref="AY561:BD561"/>
    <mergeCell ref="BE561:BM561"/>
    <mergeCell ref="BN561:BX561"/>
    <mergeCell ref="BY561:CD561"/>
    <mergeCell ref="CE561:CM561"/>
    <mergeCell ref="CN561:DA561"/>
    <mergeCell ref="DB561:DN561"/>
    <mergeCell ref="DO561:DY561"/>
    <mergeCell ref="DZ561:EK561"/>
    <mergeCell ref="A557:E557"/>
    <mergeCell ref="F557:N557"/>
    <mergeCell ref="O557:W557"/>
    <mergeCell ref="X557:AI557"/>
    <mergeCell ref="AJ557:AX557"/>
    <mergeCell ref="AY557:BD557"/>
    <mergeCell ref="BE557:BM557"/>
    <mergeCell ref="BN557:BX557"/>
    <mergeCell ref="BY557:CD557"/>
    <mergeCell ref="CE557:CM557"/>
    <mergeCell ref="CN557:DA557"/>
    <mergeCell ref="DB557:DN557"/>
    <mergeCell ref="DO557:DY557"/>
    <mergeCell ref="DZ557:EK557"/>
    <mergeCell ref="EL557:EX557"/>
    <mergeCell ref="A553:E553"/>
    <mergeCell ref="F553:N553"/>
    <mergeCell ref="O553:W553"/>
    <mergeCell ref="X553:AI553"/>
    <mergeCell ref="AJ553:AX553"/>
    <mergeCell ref="AY553:BD553"/>
    <mergeCell ref="BE553:BM553"/>
    <mergeCell ref="BN553:BX553"/>
    <mergeCell ref="BY553:CD553"/>
    <mergeCell ref="CE553:CM553"/>
    <mergeCell ref="CN553:DA553"/>
    <mergeCell ref="DB553:DN553"/>
    <mergeCell ref="DO553:DY553"/>
    <mergeCell ref="DZ553:EK553"/>
    <mergeCell ref="EL553:EX553"/>
    <mergeCell ref="A554:E554"/>
    <mergeCell ref="F554:N554"/>
    <mergeCell ref="O554:W554"/>
    <mergeCell ref="X554:AI554"/>
    <mergeCell ref="AJ554:AX554"/>
    <mergeCell ref="AY554:BD554"/>
    <mergeCell ref="BE554:BM554"/>
    <mergeCell ref="BN554:BX554"/>
    <mergeCell ref="BY554:CD554"/>
    <mergeCell ref="CE554:CM554"/>
    <mergeCell ref="CN554:DA554"/>
    <mergeCell ref="DB554:DN554"/>
    <mergeCell ref="DO554:DY554"/>
    <mergeCell ref="DZ554:EK554"/>
    <mergeCell ref="EL554:EX554"/>
    <mergeCell ref="A555:E555"/>
    <mergeCell ref="F555:N555"/>
    <mergeCell ref="O555:W555"/>
    <mergeCell ref="X555:AI555"/>
    <mergeCell ref="AY550:BD550"/>
    <mergeCell ref="BE550:BM550"/>
    <mergeCell ref="BN550:BX550"/>
    <mergeCell ref="BY550:CD550"/>
    <mergeCell ref="CE550:CM550"/>
    <mergeCell ref="CN550:DA550"/>
    <mergeCell ref="DB550:DN550"/>
    <mergeCell ref="DO550:DY550"/>
    <mergeCell ref="DZ550:EK550"/>
    <mergeCell ref="EL550:EX550"/>
    <mergeCell ref="A548:E548"/>
    <mergeCell ref="F548:N548"/>
    <mergeCell ref="O548:W548"/>
    <mergeCell ref="X548:AI548"/>
    <mergeCell ref="AJ548:AX548"/>
    <mergeCell ref="AY548:BD548"/>
    <mergeCell ref="BE548:BM548"/>
    <mergeCell ref="BN548:BX548"/>
    <mergeCell ref="BY548:CD548"/>
    <mergeCell ref="CE548:CM548"/>
    <mergeCell ref="CN548:DA548"/>
    <mergeCell ref="DB548:DN548"/>
    <mergeCell ref="A556:E556"/>
    <mergeCell ref="F556:N556"/>
    <mergeCell ref="O556:W556"/>
    <mergeCell ref="X556:AI556"/>
    <mergeCell ref="AJ556:AX556"/>
    <mergeCell ref="AY556:BD556"/>
    <mergeCell ref="BE556:BM556"/>
    <mergeCell ref="BN556:BX556"/>
    <mergeCell ref="BY556:CD556"/>
    <mergeCell ref="CE556:CM556"/>
    <mergeCell ref="CN556:DA556"/>
    <mergeCell ref="DB556:DN556"/>
    <mergeCell ref="DO556:DY556"/>
    <mergeCell ref="DZ556:EK556"/>
    <mergeCell ref="EL556:EX556"/>
    <mergeCell ref="A550:E550"/>
    <mergeCell ref="F550:N550"/>
    <mergeCell ref="O550:W550"/>
    <mergeCell ref="X550:AI550"/>
    <mergeCell ref="AJ550:AX550"/>
    <mergeCell ref="A545:E545"/>
    <mergeCell ref="F545:N545"/>
    <mergeCell ref="O545:W545"/>
    <mergeCell ref="X545:AI545"/>
    <mergeCell ref="AJ545:AX545"/>
    <mergeCell ref="AY545:BD545"/>
    <mergeCell ref="DB539:DN539"/>
    <mergeCell ref="DO539:DY539"/>
    <mergeCell ref="DZ539:EK539"/>
    <mergeCell ref="EL539:EX539"/>
    <mergeCell ref="AY544:BD544"/>
    <mergeCell ref="BE544:BM544"/>
    <mergeCell ref="BN544:BX544"/>
    <mergeCell ref="BY544:CD544"/>
    <mergeCell ref="CE544:CM544"/>
    <mergeCell ref="CN544:DA544"/>
    <mergeCell ref="DB544:DN544"/>
    <mergeCell ref="DO544:DY544"/>
    <mergeCell ref="DZ544:EK544"/>
    <mergeCell ref="EL544:EX544"/>
    <mergeCell ref="AY541:BD541"/>
    <mergeCell ref="BE541:BM541"/>
    <mergeCell ref="BN541:BX541"/>
    <mergeCell ref="BY541:CD541"/>
    <mergeCell ref="A546:E546"/>
    <mergeCell ref="F546:N546"/>
    <mergeCell ref="O546:W546"/>
    <mergeCell ref="X546:AI546"/>
    <mergeCell ref="AJ546:AX546"/>
    <mergeCell ref="AY546:BD546"/>
    <mergeCell ref="BE546:BM546"/>
    <mergeCell ref="AJ555:AX555"/>
    <mergeCell ref="AY555:BD555"/>
    <mergeCell ref="BE555:BM555"/>
    <mergeCell ref="BN555:BX555"/>
    <mergeCell ref="BY555:CD555"/>
    <mergeCell ref="CE555:CM555"/>
    <mergeCell ref="CN555:DA555"/>
    <mergeCell ref="DB555:DN555"/>
    <mergeCell ref="DO555:DY555"/>
    <mergeCell ref="DZ555:EK555"/>
    <mergeCell ref="EL555:EX555"/>
    <mergeCell ref="A552:E552"/>
    <mergeCell ref="F552:N552"/>
    <mergeCell ref="O552:W552"/>
    <mergeCell ref="X552:AI552"/>
    <mergeCell ref="AJ552:AX552"/>
    <mergeCell ref="AY552:BD552"/>
    <mergeCell ref="BE552:BM552"/>
    <mergeCell ref="BN552:BX552"/>
    <mergeCell ref="BY552:CD552"/>
    <mergeCell ref="CE552:CM552"/>
    <mergeCell ref="CN552:DA552"/>
    <mergeCell ref="DB552:DN552"/>
    <mergeCell ref="DO552:DY552"/>
    <mergeCell ref="DZ552:EK552"/>
    <mergeCell ref="EL552:EX552"/>
    <mergeCell ref="AJ547:AX547"/>
    <mergeCell ref="AY547:BD547"/>
    <mergeCell ref="BE547:BM547"/>
    <mergeCell ref="BN547:BX547"/>
    <mergeCell ref="BY547:CD547"/>
    <mergeCell ref="CE547:CM547"/>
    <mergeCell ref="CN547:DA547"/>
    <mergeCell ref="A535:E535"/>
    <mergeCell ref="F535:N535"/>
    <mergeCell ref="O535:W535"/>
    <mergeCell ref="X535:AI535"/>
    <mergeCell ref="AJ535:AX535"/>
    <mergeCell ref="AY535:BD535"/>
    <mergeCell ref="BE535:BM535"/>
    <mergeCell ref="BN535:BX535"/>
    <mergeCell ref="BY535:CD535"/>
    <mergeCell ref="EL532:EX532"/>
    <mergeCell ref="O539:W539"/>
    <mergeCell ref="X539:AI539"/>
    <mergeCell ref="AJ539:AX539"/>
    <mergeCell ref="DO535:DY535"/>
    <mergeCell ref="DZ535:EK535"/>
    <mergeCell ref="EL535:EX535"/>
    <mergeCell ref="A536:E536"/>
    <mergeCell ref="F536:N536"/>
    <mergeCell ref="O536:W536"/>
    <mergeCell ref="X536:AI536"/>
    <mergeCell ref="BE545:BM545"/>
    <mergeCell ref="BN545:BX545"/>
    <mergeCell ref="BY545:CD545"/>
    <mergeCell ref="CE545:CM545"/>
    <mergeCell ref="CN545:DA545"/>
    <mergeCell ref="DB545:DN545"/>
    <mergeCell ref="DO545:DY545"/>
    <mergeCell ref="DZ545:EK545"/>
    <mergeCell ref="EL545:EX545"/>
    <mergeCell ref="CE535:CM535"/>
    <mergeCell ref="CN535:DA535"/>
    <mergeCell ref="DB535:DN535"/>
    <mergeCell ref="A543:E543"/>
    <mergeCell ref="F543:N543"/>
    <mergeCell ref="O543:W543"/>
    <mergeCell ref="X543:AI543"/>
    <mergeCell ref="AJ543:AX543"/>
    <mergeCell ref="AY543:BD543"/>
    <mergeCell ref="BE543:BM543"/>
    <mergeCell ref="BN543:BX543"/>
    <mergeCell ref="BY543:CD543"/>
    <mergeCell ref="CE543:CM543"/>
    <mergeCell ref="CN543:DA543"/>
    <mergeCell ref="DB543:DN543"/>
    <mergeCell ref="DO543:DY543"/>
    <mergeCell ref="EL543:EX543"/>
    <mergeCell ref="DZ542:EK542"/>
    <mergeCell ref="A544:E544"/>
    <mergeCell ref="F544:N544"/>
    <mergeCell ref="O544:W544"/>
    <mergeCell ref="X544:AI544"/>
    <mergeCell ref="AJ544:AX544"/>
    <mergeCell ref="BN538:BX538"/>
    <mergeCell ref="BY538:CD538"/>
    <mergeCell ref="CE538:CM538"/>
    <mergeCell ref="CN538:DA538"/>
    <mergeCell ref="DO538:DY538"/>
    <mergeCell ref="DZ538:EK538"/>
    <mergeCell ref="EL538:EX538"/>
    <mergeCell ref="F538:N538"/>
    <mergeCell ref="O538:W538"/>
    <mergeCell ref="X538:AI538"/>
    <mergeCell ref="A541:E541"/>
    <mergeCell ref="F541:N541"/>
    <mergeCell ref="X527:AI527"/>
    <mergeCell ref="AJ527:AX527"/>
    <mergeCell ref="AY527:BD527"/>
    <mergeCell ref="BE527:BM527"/>
    <mergeCell ref="BN527:BX527"/>
    <mergeCell ref="BY527:CD527"/>
    <mergeCell ref="CE527:CM527"/>
    <mergeCell ref="CN527:DA527"/>
    <mergeCell ref="DB527:DN527"/>
    <mergeCell ref="DO527:DY527"/>
    <mergeCell ref="DZ527:EK527"/>
    <mergeCell ref="EL527:EX527"/>
    <mergeCell ref="AJ530:AX530"/>
    <mergeCell ref="AY530:BD530"/>
    <mergeCell ref="BE530:BM530"/>
    <mergeCell ref="BN530:BX530"/>
    <mergeCell ref="A534:E534"/>
    <mergeCell ref="F534:N534"/>
    <mergeCell ref="O534:W534"/>
    <mergeCell ref="X534:AI534"/>
    <mergeCell ref="AJ534:AX534"/>
    <mergeCell ref="AY534:BD534"/>
    <mergeCell ref="BE534:BM534"/>
    <mergeCell ref="BN534:BX534"/>
    <mergeCell ref="BY534:CD534"/>
    <mergeCell ref="CE534:CM534"/>
    <mergeCell ref="CN534:DA534"/>
    <mergeCell ref="DB534:DN534"/>
    <mergeCell ref="DO534:DY534"/>
    <mergeCell ref="DZ534:EK534"/>
    <mergeCell ref="EL534:EX534"/>
    <mergeCell ref="DO532:DY532"/>
    <mergeCell ref="DZ532:EK532"/>
    <mergeCell ref="A532:E532"/>
    <mergeCell ref="F532:N532"/>
    <mergeCell ref="O532:W532"/>
    <mergeCell ref="X532:AI532"/>
    <mergeCell ref="AJ532:AX532"/>
    <mergeCell ref="AY532:BD532"/>
    <mergeCell ref="BE532:BM532"/>
    <mergeCell ref="BN532:BX532"/>
    <mergeCell ref="BY532:CD532"/>
    <mergeCell ref="CE532:CM532"/>
    <mergeCell ref="CN532:DA532"/>
    <mergeCell ref="DB532:DN532"/>
    <mergeCell ref="BN533:BX533"/>
    <mergeCell ref="BY533:CD533"/>
    <mergeCell ref="CE533:CM533"/>
    <mergeCell ref="CN533:DA533"/>
    <mergeCell ref="DB533:DN533"/>
    <mergeCell ref="DO533:DY533"/>
    <mergeCell ref="DZ533:EK533"/>
    <mergeCell ref="EL533:EX533"/>
    <mergeCell ref="A531:E531"/>
    <mergeCell ref="DO531:DY531"/>
    <mergeCell ref="DZ531:EK531"/>
    <mergeCell ref="EL531:EX531"/>
    <mergeCell ref="A528:E528"/>
    <mergeCell ref="F528:N528"/>
    <mergeCell ref="O528:W528"/>
    <mergeCell ref="X528:AI528"/>
    <mergeCell ref="A533:E533"/>
    <mergeCell ref="F533:N533"/>
    <mergeCell ref="O533:W533"/>
    <mergeCell ref="X533:AI533"/>
    <mergeCell ref="AJ533:AX533"/>
    <mergeCell ref="AY533:BD533"/>
    <mergeCell ref="BE533:BM533"/>
    <mergeCell ref="DO541:DY541"/>
    <mergeCell ref="DZ541:EK541"/>
    <mergeCell ref="A539:E539"/>
    <mergeCell ref="F539:N539"/>
    <mergeCell ref="A525:E525"/>
    <mergeCell ref="F525:N525"/>
    <mergeCell ref="O525:W525"/>
    <mergeCell ref="X525:AI525"/>
    <mergeCell ref="AJ525:AX525"/>
    <mergeCell ref="AY525:BD525"/>
    <mergeCell ref="BE525:BM525"/>
    <mergeCell ref="BN525:BX525"/>
    <mergeCell ref="BY525:CD525"/>
    <mergeCell ref="CE525:CM525"/>
    <mergeCell ref="CN525:DA525"/>
    <mergeCell ref="DB525:DN525"/>
    <mergeCell ref="DO525:DY525"/>
    <mergeCell ref="DZ525:EK525"/>
    <mergeCell ref="EL525:EX525"/>
    <mergeCell ref="A530:E530"/>
    <mergeCell ref="F530:N530"/>
    <mergeCell ref="O530:W530"/>
    <mergeCell ref="X530:AI530"/>
    <mergeCell ref="DO530:DY530"/>
    <mergeCell ref="DZ530:EK530"/>
    <mergeCell ref="EL530:EX530"/>
    <mergeCell ref="DO537:DY537"/>
    <mergeCell ref="DZ537:EK537"/>
    <mergeCell ref="EL537:EX537"/>
    <mergeCell ref="A538:E538"/>
    <mergeCell ref="A526:E526"/>
    <mergeCell ref="F526:N526"/>
    <mergeCell ref="O526:W526"/>
    <mergeCell ref="X526:AI526"/>
    <mergeCell ref="AJ526:AX526"/>
    <mergeCell ref="AY526:BD526"/>
    <mergeCell ref="BE526:BM526"/>
    <mergeCell ref="BN526:BX526"/>
    <mergeCell ref="BY526:CD526"/>
    <mergeCell ref="CE526:CM526"/>
    <mergeCell ref="CN526:DA526"/>
    <mergeCell ref="DB526:DN526"/>
    <mergeCell ref="DO526:DY526"/>
    <mergeCell ref="DZ526:EK526"/>
    <mergeCell ref="EL526:EX526"/>
    <mergeCell ref="AJ536:AX536"/>
    <mergeCell ref="AY536:BD536"/>
    <mergeCell ref="BE536:BM536"/>
    <mergeCell ref="BN536:BX536"/>
    <mergeCell ref="BY536:CD536"/>
    <mergeCell ref="CE536:CM536"/>
    <mergeCell ref="CN536:DA536"/>
    <mergeCell ref="DB536:DN536"/>
    <mergeCell ref="DO536:DY536"/>
    <mergeCell ref="A527:E527"/>
    <mergeCell ref="F527:N527"/>
    <mergeCell ref="O527:W527"/>
    <mergeCell ref="F531:N531"/>
    <mergeCell ref="O531:W531"/>
    <mergeCell ref="X531:AI531"/>
    <mergeCell ref="AJ531:AX531"/>
    <mergeCell ref="AY531:BD531"/>
    <mergeCell ref="BE531:BM531"/>
    <mergeCell ref="BN531:BX531"/>
    <mergeCell ref="BY531:CD531"/>
    <mergeCell ref="CE531:CM531"/>
    <mergeCell ref="CN531:DA531"/>
    <mergeCell ref="DB531:DN531"/>
    <mergeCell ref="A521:E521"/>
    <mergeCell ref="F521:N521"/>
    <mergeCell ref="O521:W521"/>
    <mergeCell ref="X521:AI521"/>
    <mergeCell ref="AJ521:AX521"/>
    <mergeCell ref="AY521:BD521"/>
    <mergeCell ref="BE521:BM521"/>
    <mergeCell ref="BN521:BX521"/>
    <mergeCell ref="BY521:CD521"/>
    <mergeCell ref="CE521:CM521"/>
    <mergeCell ref="CN521:DA521"/>
    <mergeCell ref="DB521:DN521"/>
    <mergeCell ref="DO521:DY521"/>
    <mergeCell ref="DZ521:EK521"/>
    <mergeCell ref="EL521:EX521"/>
    <mergeCell ref="A522:E522"/>
    <mergeCell ref="F522:N522"/>
    <mergeCell ref="O522:W522"/>
    <mergeCell ref="X522:AI522"/>
    <mergeCell ref="AJ522:AX522"/>
    <mergeCell ref="AY522:BD522"/>
    <mergeCell ref="BE522:BM522"/>
    <mergeCell ref="BN522:BX522"/>
    <mergeCell ref="BY522:CD522"/>
    <mergeCell ref="CE522:CM522"/>
    <mergeCell ref="CN522:DA522"/>
    <mergeCell ref="DB522:DN522"/>
    <mergeCell ref="DO522:DY522"/>
    <mergeCell ref="DZ522:EK522"/>
    <mergeCell ref="EL522:EX522"/>
    <mergeCell ref="BY530:CD530"/>
    <mergeCell ref="CE530:CM530"/>
    <mergeCell ref="CN530:DA530"/>
    <mergeCell ref="DB530:DN530"/>
    <mergeCell ref="A523:E523"/>
    <mergeCell ref="F523:N523"/>
    <mergeCell ref="O523:W523"/>
    <mergeCell ref="X523:AI523"/>
    <mergeCell ref="AJ523:AX523"/>
    <mergeCell ref="AY523:BD523"/>
    <mergeCell ref="BE523:BM523"/>
    <mergeCell ref="BN523:BX523"/>
    <mergeCell ref="BY523:CD523"/>
    <mergeCell ref="CE523:CM523"/>
    <mergeCell ref="CN523:DA523"/>
    <mergeCell ref="DB523:DN523"/>
    <mergeCell ref="DO523:DY523"/>
    <mergeCell ref="DZ523:EK523"/>
    <mergeCell ref="EL523:EX523"/>
    <mergeCell ref="A524:E524"/>
    <mergeCell ref="F524:N524"/>
    <mergeCell ref="O524:W524"/>
    <mergeCell ref="X524:AI524"/>
    <mergeCell ref="AJ524:AX524"/>
    <mergeCell ref="AY524:BD524"/>
    <mergeCell ref="BE524:BM524"/>
    <mergeCell ref="BN524:BX524"/>
    <mergeCell ref="BY524:CD524"/>
    <mergeCell ref="CE524:CM524"/>
    <mergeCell ref="CN524:DA524"/>
    <mergeCell ref="DB524:DN524"/>
    <mergeCell ref="DO524:DY524"/>
    <mergeCell ref="DZ524:EK524"/>
    <mergeCell ref="EL524:EX524"/>
    <mergeCell ref="A520:E520"/>
    <mergeCell ref="F520:N520"/>
    <mergeCell ref="O520:W520"/>
    <mergeCell ref="X520:AI520"/>
    <mergeCell ref="AJ520:AX520"/>
    <mergeCell ref="AY520:BD520"/>
    <mergeCell ref="BE520:BM520"/>
    <mergeCell ref="BN520:BX520"/>
    <mergeCell ref="BY520:CD520"/>
    <mergeCell ref="CE520:CM520"/>
    <mergeCell ref="CN520:DA520"/>
    <mergeCell ref="DB520:DN520"/>
    <mergeCell ref="DO520:DY520"/>
    <mergeCell ref="DZ520:EK520"/>
    <mergeCell ref="EL520:EX520"/>
    <mergeCell ref="A518:E518"/>
    <mergeCell ref="F518:N518"/>
    <mergeCell ref="O518:W518"/>
    <mergeCell ref="X518:AI518"/>
    <mergeCell ref="AJ518:AX518"/>
    <mergeCell ref="AY518:BD518"/>
    <mergeCell ref="BE518:BM518"/>
    <mergeCell ref="BN518:BX518"/>
    <mergeCell ref="BY518:CD518"/>
    <mergeCell ref="CE518:CM518"/>
    <mergeCell ref="CN518:DA518"/>
    <mergeCell ref="DB518:DN518"/>
    <mergeCell ref="DO518:DY518"/>
    <mergeCell ref="DZ518:EK518"/>
    <mergeCell ref="EL518:EX518"/>
    <mergeCell ref="DZ513:EK513"/>
    <mergeCell ref="EL513:EX513"/>
    <mergeCell ref="A515:E515"/>
    <mergeCell ref="F515:N515"/>
    <mergeCell ref="O515:W515"/>
    <mergeCell ref="X515:AI515"/>
    <mergeCell ref="AJ515:AX515"/>
    <mergeCell ref="AY515:BD515"/>
    <mergeCell ref="BE515:BM515"/>
    <mergeCell ref="BN515:BX515"/>
    <mergeCell ref="BY515:CD515"/>
    <mergeCell ref="CE515:CM515"/>
    <mergeCell ref="CN515:DA515"/>
    <mergeCell ref="DB515:DN515"/>
    <mergeCell ref="DO515:DY515"/>
    <mergeCell ref="DZ515:EK515"/>
    <mergeCell ref="EL515:EX515"/>
    <mergeCell ref="A516:E516"/>
    <mergeCell ref="F516:N516"/>
    <mergeCell ref="O516:W516"/>
    <mergeCell ref="X516:AI516"/>
    <mergeCell ref="AJ516:AX516"/>
    <mergeCell ref="AY516:BD516"/>
    <mergeCell ref="BE516:BM516"/>
    <mergeCell ref="BN516:BX516"/>
    <mergeCell ref="BY516:CD516"/>
    <mergeCell ref="CE516:CM516"/>
    <mergeCell ref="CN516:DA516"/>
    <mergeCell ref="DB516:DN516"/>
    <mergeCell ref="DO516:DY516"/>
    <mergeCell ref="DZ516:EK516"/>
    <mergeCell ref="EL516:EX516"/>
    <mergeCell ref="A517:E517"/>
    <mergeCell ref="F517:N517"/>
    <mergeCell ref="O517:W517"/>
    <mergeCell ref="X517:AI517"/>
    <mergeCell ref="DB511:DN511"/>
    <mergeCell ref="DO511:DY511"/>
    <mergeCell ref="DZ511:EK511"/>
    <mergeCell ref="EL511:EX511"/>
    <mergeCell ref="BE509:BM509"/>
    <mergeCell ref="BN509:BX509"/>
    <mergeCell ref="BY509:CD509"/>
    <mergeCell ref="CE509:CM509"/>
    <mergeCell ref="CN509:DA509"/>
    <mergeCell ref="DB509:DN509"/>
    <mergeCell ref="A512:E512"/>
    <mergeCell ref="F512:N512"/>
    <mergeCell ref="O512:W512"/>
    <mergeCell ref="X512:AI512"/>
    <mergeCell ref="AJ512:AX512"/>
    <mergeCell ref="AY512:BD512"/>
    <mergeCell ref="BE512:BM512"/>
    <mergeCell ref="BN512:BX512"/>
    <mergeCell ref="BY512:CD512"/>
    <mergeCell ref="CE512:CM512"/>
    <mergeCell ref="CN512:DA512"/>
    <mergeCell ref="DB512:DN512"/>
    <mergeCell ref="DO512:DY512"/>
    <mergeCell ref="DZ512:EK512"/>
    <mergeCell ref="EL512:EX512"/>
    <mergeCell ref="AJ517:AX517"/>
    <mergeCell ref="AY517:BD517"/>
    <mergeCell ref="BE517:BM517"/>
    <mergeCell ref="BN517:BX517"/>
    <mergeCell ref="BY517:CD517"/>
    <mergeCell ref="CE517:CM517"/>
    <mergeCell ref="CN517:DA517"/>
    <mergeCell ref="DB517:DN517"/>
    <mergeCell ref="DO517:DY517"/>
    <mergeCell ref="DZ517:EK517"/>
    <mergeCell ref="EL517:EX517"/>
    <mergeCell ref="A514:E514"/>
    <mergeCell ref="F514:N514"/>
    <mergeCell ref="O514:W514"/>
    <mergeCell ref="X514:AI514"/>
    <mergeCell ref="AJ514:AX514"/>
    <mergeCell ref="AY514:BD514"/>
    <mergeCell ref="BE514:BM514"/>
    <mergeCell ref="BN514:BX514"/>
    <mergeCell ref="BY514:CD514"/>
    <mergeCell ref="CE514:CM514"/>
    <mergeCell ref="CN514:DA514"/>
    <mergeCell ref="DB514:DN514"/>
    <mergeCell ref="DO514:DY514"/>
    <mergeCell ref="DZ514:EK514"/>
    <mergeCell ref="EL514:EX514"/>
    <mergeCell ref="A513:E513"/>
    <mergeCell ref="F513:N513"/>
    <mergeCell ref="O513:W513"/>
    <mergeCell ref="X513:AI513"/>
    <mergeCell ref="AJ513:AX513"/>
    <mergeCell ref="AY513:BD513"/>
    <mergeCell ref="BE513:BM513"/>
    <mergeCell ref="BN513:BX513"/>
    <mergeCell ref="BY513:CD513"/>
    <mergeCell ref="CE513:CM513"/>
    <mergeCell ref="CN513:DA513"/>
    <mergeCell ref="DB513:DN513"/>
    <mergeCell ref="DO513:DY513"/>
    <mergeCell ref="AY502:BD502"/>
    <mergeCell ref="BE502:BM502"/>
    <mergeCell ref="EL502:EX502"/>
    <mergeCell ref="A503:E503"/>
    <mergeCell ref="F503:N503"/>
    <mergeCell ref="O503:W503"/>
    <mergeCell ref="X503:AI503"/>
    <mergeCell ref="AJ503:AX503"/>
    <mergeCell ref="AY503:BD503"/>
    <mergeCell ref="BE503:BM503"/>
    <mergeCell ref="BN503:BX503"/>
    <mergeCell ref="BY503:CD503"/>
    <mergeCell ref="CE503:CM503"/>
    <mergeCell ref="CN503:DA503"/>
    <mergeCell ref="DB503:DN503"/>
    <mergeCell ref="DO503:DY503"/>
    <mergeCell ref="DZ503:EK503"/>
    <mergeCell ref="EL503:EX503"/>
    <mergeCell ref="A505:E505"/>
    <mergeCell ref="F505:N505"/>
    <mergeCell ref="O505:W505"/>
    <mergeCell ref="X505:AI505"/>
    <mergeCell ref="AJ505:AX505"/>
    <mergeCell ref="AY505:BD505"/>
    <mergeCell ref="BE505:BM505"/>
    <mergeCell ref="BN505:BX505"/>
    <mergeCell ref="BY505:CD505"/>
    <mergeCell ref="CE505:CM505"/>
    <mergeCell ref="CN505:DA505"/>
    <mergeCell ref="X510:AI510"/>
    <mergeCell ref="AJ510:AX510"/>
    <mergeCell ref="AY510:BD510"/>
    <mergeCell ref="BE510:BM510"/>
    <mergeCell ref="BN510:BX510"/>
    <mergeCell ref="BY510:CD510"/>
    <mergeCell ref="CE510:CM510"/>
    <mergeCell ref="CN510:DA510"/>
    <mergeCell ref="DB510:DN510"/>
    <mergeCell ref="DO510:DY510"/>
    <mergeCell ref="DZ510:EK510"/>
    <mergeCell ref="EL510:EX510"/>
    <mergeCell ref="A499:E499"/>
    <mergeCell ref="F499:N499"/>
    <mergeCell ref="O499:W499"/>
    <mergeCell ref="X499:AI499"/>
    <mergeCell ref="AJ499:AX499"/>
    <mergeCell ref="AY499:BD499"/>
    <mergeCell ref="BE499:BM499"/>
    <mergeCell ref="BN499:BX499"/>
    <mergeCell ref="BY499:CD499"/>
    <mergeCell ref="CE499:CM499"/>
    <mergeCell ref="CN499:DA499"/>
    <mergeCell ref="DB499:DN499"/>
    <mergeCell ref="DO499:DY499"/>
    <mergeCell ref="DZ499:EK499"/>
    <mergeCell ref="EL499:EX499"/>
    <mergeCell ref="A500:E500"/>
    <mergeCell ref="F500:N500"/>
    <mergeCell ref="O500:W500"/>
    <mergeCell ref="X500:AI500"/>
    <mergeCell ref="AJ500:AX500"/>
    <mergeCell ref="AY500:BD500"/>
    <mergeCell ref="BE500:BM500"/>
    <mergeCell ref="BN500:BX500"/>
    <mergeCell ref="BY500:CD500"/>
    <mergeCell ref="CE500:CM500"/>
    <mergeCell ref="CN500:DA500"/>
    <mergeCell ref="DB500:DN500"/>
    <mergeCell ref="DO500:DY500"/>
    <mergeCell ref="DZ500:EK500"/>
    <mergeCell ref="EL500:EX500"/>
    <mergeCell ref="A507:E507"/>
    <mergeCell ref="F507:N507"/>
    <mergeCell ref="O507:W507"/>
    <mergeCell ref="X507:AI507"/>
    <mergeCell ref="AJ507:AX507"/>
    <mergeCell ref="AY507:BD507"/>
    <mergeCell ref="BE507:BM507"/>
    <mergeCell ref="BN507:BX507"/>
    <mergeCell ref="BY507:CD507"/>
    <mergeCell ref="CE507:CM507"/>
    <mergeCell ref="CN507:DA507"/>
    <mergeCell ref="DB507:DN507"/>
    <mergeCell ref="DO507:DY507"/>
    <mergeCell ref="DZ507:EK507"/>
    <mergeCell ref="EL507:EX507"/>
    <mergeCell ref="A501:E501"/>
    <mergeCell ref="F501:N501"/>
    <mergeCell ref="O501:W501"/>
    <mergeCell ref="X501:AI501"/>
    <mergeCell ref="AJ501:AX501"/>
    <mergeCell ref="AY501:BD501"/>
    <mergeCell ref="BE501:BM501"/>
    <mergeCell ref="BN501:BX501"/>
    <mergeCell ref="BY501:CD501"/>
    <mergeCell ref="CE501:CM501"/>
    <mergeCell ref="CN501:DA501"/>
    <mergeCell ref="DB501:DN501"/>
    <mergeCell ref="DO501:DY501"/>
    <mergeCell ref="DZ501:EK501"/>
    <mergeCell ref="EL501:EX501"/>
    <mergeCell ref="A502:E502"/>
    <mergeCell ref="F502:N502"/>
    <mergeCell ref="O502:W502"/>
    <mergeCell ref="X502:AI502"/>
    <mergeCell ref="EL433:EX433"/>
    <mergeCell ref="EL434:EX434"/>
    <mergeCell ref="EL435:EX435"/>
    <mergeCell ref="A493:E493"/>
    <mergeCell ref="F493:N493"/>
    <mergeCell ref="O493:W493"/>
    <mergeCell ref="X493:AI493"/>
    <mergeCell ref="AJ493:AX493"/>
    <mergeCell ref="AY493:BD493"/>
    <mergeCell ref="BE493:BM493"/>
    <mergeCell ref="BN493:BX493"/>
    <mergeCell ref="BY493:CD493"/>
    <mergeCell ref="CE493:CM493"/>
    <mergeCell ref="CN493:DA493"/>
    <mergeCell ref="DB493:DN493"/>
    <mergeCell ref="DO493:DY493"/>
    <mergeCell ref="DZ493:EK493"/>
    <mergeCell ref="EL493:EX493"/>
    <mergeCell ref="A494:E494"/>
    <mergeCell ref="F494:N494"/>
    <mergeCell ref="O494:W494"/>
    <mergeCell ref="X494:AI494"/>
    <mergeCell ref="AJ494:AX494"/>
    <mergeCell ref="AY494:BD494"/>
    <mergeCell ref="BE494:BM494"/>
    <mergeCell ref="BN494:BX494"/>
    <mergeCell ref="BY494:CD494"/>
    <mergeCell ref="CE494:CM494"/>
    <mergeCell ref="CN494:DA494"/>
    <mergeCell ref="DB494:DN494"/>
    <mergeCell ref="DO494:DY494"/>
    <mergeCell ref="DZ494:EK494"/>
    <mergeCell ref="EL494:EX494"/>
    <mergeCell ref="A433:E433"/>
    <mergeCell ref="F433:N433"/>
    <mergeCell ref="O433:W433"/>
    <mergeCell ref="X433:AI433"/>
    <mergeCell ref="AJ433:AX433"/>
    <mergeCell ref="AY433:BD433"/>
    <mergeCell ref="BE433:BM433"/>
    <mergeCell ref="BN433:BX433"/>
    <mergeCell ref="BY433:CD433"/>
    <mergeCell ref="CE433:CM433"/>
    <mergeCell ref="CN433:DA433"/>
    <mergeCell ref="DB433:DN433"/>
    <mergeCell ref="DO433:DY433"/>
    <mergeCell ref="DZ433:EK433"/>
    <mergeCell ref="A434:E434"/>
    <mergeCell ref="F434:N434"/>
    <mergeCell ref="O434:W434"/>
    <mergeCell ref="X434:AI434"/>
    <mergeCell ref="AJ434:AX434"/>
    <mergeCell ref="AY434:BD434"/>
    <mergeCell ref="BE434:BM434"/>
    <mergeCell ref="BN434:BX434"/>
    <mergeCell ref="BY434:CD434"/>
    <mergeCell ref="CE434:CM434"/>
    <mergeCell ref="CN434:DA434"/>
    <mergeCell ref="DB434:DN434"/>
    <mergeCell ref="DO434:DY434"/>
    <mergeCell ref="DZ434:EK434"/>
    <mergeCell ref="A435:E435"/>
    <mergeCell ref="F435:N435"/>
    <mergeCell ref="O435:W435"/>
    <mergeCell ref="X435:AI435"/>
    <mergeCell ref="AJ435:AX435"/>
    <mergeCell ref="AY435:BD435"/>
    <mergeCell ref="BE435:BM435"/>
    <mergeCell ref="BN435:BX435"/>
    <mergeCell ref="BY435:CD435"/>
    <mergeCell ref="CE435:CM435"/>
    <mergeCell ref="CN435:DA435"/>
    <mergeCell ref="DB435:DN435"/>
    <mergeCell ref="DO435:DY435"/>
    <mergeCell ref="DZ435:EK435"/>
    <mergeCell ref="EL425:EX425"/>
    <mergeCell ref="DB425:DN425"/>
    <mergeCell ref="DO425:DY425"/>
    <mergeCell ref="DZ425:EK425"/>
    <mergeCell ref="AJ429:AX429"/>
    <mergeCell ref="AY429:BD429"/>
    <mergeCell ref="BE429:BM429"/>
    <mergeCell ref="BN429:BX429"/>
    <mergeCell ref="BY429:CD429"/>
    <mergeCell ref="CE429:CM429"/>
    <mergeCell ref="CN429:DA429"/>
    <mergeCell ref="DB429:DN429"/>
    <mergeCell ref="DO429:DY429"/>
    <mergeCell ref="DZ429:EK429"/>
    <mergeCell ref="EL429:EX429"/>
    <mergeCell ref="A430:E430"/>
    <mergeCell ref="F430:N430"/>
    <mergeCell ref="O430:W430"/>
    <mergeCell ref="X430:AI430"/>
    <mergeCell ref="AJ430:AX430"/>
    <mergeCell ref="AY430:BD430"/>
    <mergeCell ref="BE430:BM430"/>
    <mergeCell ref="BN430:BX430"/>
    <mergeCell ref="BY430:CD430"/>
    <mergeCell ref="CE430:CM430"/>
    <mergeCell ref="CN430:DA430"/>
    <mergeCell ref="DB430:DN430"/>
    <mergeCell ref="DO430:DY430"/>
    <mergeCell ref="DZ430:EK430"/>
    <mergeCell ref="EL430:EX430"/>
    <mergeCell ref="A431:E431"/>
    <mergeCell ref="F431:N431"/>
    <mergeCell ref="O431:W431"/>
    <mergeCell ref="X431:AI431"/>
    <mergeCell ref="AJ431:AX431"/>
    <mergeCell ref="AY431:BD431"/>
    <mergeCell ref="BE431:BM431"/>
    <mergeCell ref="BN431:BX431"/>
    <mergeCell ref="BY431:CD431"/>
    <mergeCell ref="CE431:CM431"/>
    <mergeCell ref="CN431:DA431"/>
    <mergeCell ref="DB431:DN431"/>
    <mergeCell ref="DO431:DY431"/>
    <mergeCell ref="DZ431:EK431"/>
    <mergeCell ref="EL431:EX431"/>
    <mergeCell ref="A432:E432"/>
    <mergeCell ref="F432:N432"/>
    <mergeCell ref="O432:W432"/>
    <mergeCell ref="X432:AI432"/>
    <mergeCell ref="AJ432:AX432"/>
    <mergeCell ref="AY432:BD432"/>
    <mergeCell ref="BE432:BM432"/>
    <mergeCell ref="BN432:BX432"/>
    <mergeCell ref="A422:E422"/>
    <mergeCell ref="F422:N422"/>
    <mergeCell ref="O422:W422"/>
    <mergeCell ref="X422:AI422"/>
    <mergeCell ref="AJ422:AX422"/>
    <mergeCell ref="AY422:BD422"/>
    <mergeCell ref="BE422:BM422"/>
    <mergeCell ref="BN422:BX422"/>
    <mergeCell ref="BY422:CD422"/>
    <mergeCell ref="CE422:CM422"/>
    <mergeCell ref="CN422:DA422"/>
    <mergeCell ref="DB422:DN422"/>
    <mergeCell ref="DO422:DY422"/>
    <mergeCell ref="DZ422:EK422"/>
    <mergeCell ref="EL422:EX422"/>
    <mergeCell ref="A426:E426"/>
    <mergeCell ref="F426:N426"/>
    <mergeCell ref="O426:W426"/>
    <mergeCell ref="X426:AI426"/>
    <mergeCell ref="AJ426:AX426"/>
    <mergeCell ref="AY426:BD426"/>
    <mergeCell ref="BE426:BM426"/>
    <mergeCell ref="BN426:BX426"/>
    <mergeCell ref="BY426:CD426"/>
    <mergeCell ref="CE426:CM426"/>
    <mergeCell ref="CN426:DA426"/>
    <mergeCell ref="DB426:DN426"/>
    <mergeCell ref="DO426:DY426"/>
    <mergeCell ref="DZ426:EK426"/>
    <mergeCell ref="EL426:EX426"/>
    <mergeCell ref="A423:E423"/>
    <mergeCell ref="F423:N423"/>
    <mergeCell ref="O423:W423"/>
    <mergeCell ref="X423:AI423"/>
    <mergeCell ref="AJ423:AX423"/>
    <mergeCell ref="AY423:BD423"/>
    <mergeCell ref="BE423:BM423"/>
    <mergeCell ref="BN423:BX423"/>
    <mergeCell ref="BY423:CD423"/>
    <mergeCell ref="CE423:CM423"/>
    <mergeCell ref="CN423:DA423"/>
    <mergeCell ref="DB423:DN423"/>
    <mergeCell ref="DO423:DY423"/>
    <mergeCell ref="DZ423:EK423"/>
    <mergeCell ref="EL423:EX423"/>
    <mergeCell ref="A424:E424"/>
    <mergeCell ref="F424:N424"/>
    <mergeCell ref="O424:W424"/>
    <mergeCell ref="X424:AI424"/>
    <mergeCell ref="AJ424:AX424"/>
    <mergeCell ref="AY424:BD424"/>
    <mergeCell ref="BE424:BM424"/>
    <mergeCell ref="BN424:BX424"/>
    <mergeCell ref="BY424:CD424"/>
    <mergeCell ref="CE424:CM424"/>
    <mergeCell ref="CN424:DA424"/>
    <mergeCell ref="DB424:DN424"/>
    <mergeCell ref="DO424:DY424"/>
    <mergeCell ref="DZ424:EK424"/>
    <mergeCell ref="EL424:EX424"/>
    <mergeCell ref="A425:E425"/>
    <mergeCell ref="F425:N425"/>
    <mergeCell ref="O425:W425"/>
    <mergeCell ref="X425:AI425"/>
    <mergeCell ref="X416:AI416"/>
    <mergeCell ref="AJ416:AX416"/>
    <mergeCell ref="AY416:BD416"/>
    <mergeCell ref="BE416:BM416"/>
    <mergeCell ref="BN416:BX416"/>
    <mergeCell ref="BY416:CD416"/>
    <mergeCell ref="CE416:CM416"/>
    <mergeCell ref="CN416:DA416"/>
    <mergeCell ref="DB416:DN416"/>
    <mergeCell ref="DO416:DY416"/>
    <mergeCell ref="DZ416:EK416"/>
    <mergeCell ref="A417:E417"/>
    <mergeCell ref="F417:N417"/>
    <mergeCell ref="O417:W417"/>
    <mergeCell ref="X417:AI417"/>
    <mergeCell ref="AJ417:AX417"/>
    <mergeCell ref="A420:E420"/>
    <mergeCell ref="F420:N420"/>
    <mergeCell ref="O420:W420"/>
    <mergeCell ref="X420:AI420"/>
    <mergeCell ref="AJ420:AX420"/>
    <mergeCell ref="AY420:BD420"/>
    <mergeCell ref="BE420:BM420"/>
    <mergeCell ref="BN420:BX420"/>
    <mergeCell ref="BY420:CD420"/>
    <mergeCell ref="CE420:CM420"/>
    <mergeCell ref="CN420:DA420"/>
    <mergeCell ref="DB420:DN420"/>
    <mergeCell ref="DO420:DY420"/>
    <mergeCell ref="DZ420:EK420"/>
    <mergeCell ref="DB419:DN419"/>
    <mergeCell ref="DO419:DY419"/>
    <mergeCell ref="DZ419:EK419"/>
    <mergeCell ref="EL420:EX420"/>
    <mergeCell ref="A421:E421"/>
    <mergeCell ref="F421:N421"/>
    <mergeCell ref="O421:W421"/>
    <mergeCell ref="X421:AI421"/>
    <mergeCell ref="AJ421:AX421"/>
    <mergeCell ref="AY421:BD421"/>
    <mergeCell ref="BE421:BM421"/>
    <mergeCell ref="BN421:BX421"/>
    <mergeCell ref="BY421:CD421"/>
    <mergeCell ref="CE421:CM421"/>
    <mergeCell ref="CN421:DA421"/>
    <mergeCell ref="DB421:DN421"/>
    <mergeCell ref="DO421:DY421"/>
    <mergeCell ref="DZ421:EK421"/>
    <mergeCell ref="EL421:EX421"/>
    <mergeCell ref="AJ425:AX425"/>
    <mergeCell ref="AY425:BD425"/>
    <mergeCell ref="BE425:BM425"/>
    <mergeCell ref="BN425:BX425"/>
    <mergeCell ref="BY425:CD425"/>
    <mergeCell ref="CE425:CM425"/>
    <mergeCell ref="CN425:DA425"/>
    <mergeCell ref="EL413:EX413"/>
    <mergeCell ref="A414:E414"/>
    <mergeCell ref="F414:N414"/>
    <mergeCell ref="O414:W414"/>
    <mergeCell ref="X414:AI414"/>
    <mergeCell ref="AJ414:AX414"/>
    <mergeCell ref="AY414:BD414"/>
    <mergeCell ref="BE414:BM414"/>
    <mergeCell ref="BN414:BX414"/>
    <mergeCell ref="BY414:CD414"/>
    <mergeCell ref="CE414:CM414"/>
    <mergeCell ref="CN414:DA414"/>
    <mergeCell ref="DB414:DN414"/>
    <mergeCell ref="DO414:DY414"/>
    <mergeCell ref="DZ414:EK414"/>
    <mergeCell ref="EL414:EX414"/>
    <mergeCell ref="A418:E418"/>
    <mergeCell ref="F418:N418"/>
    <mergeCell ref="O418:W418"/>
    <mergeCell ref="X418:AI418"/>
    <mergeCell ref="AJ418:AX418"/>
    <mergeCell ref="AY418:BD418"/>
    <mergeCell ref="BE418:BM418"/>
    <mergeCell ref="BN418:BX418"/>
    <mergeCell ref="BY418:CD418"/>
    <mergeCell ref="CE418:CM418"/>
    <mergeCell ref="CN418:DA418"/>
    <mergeCell ref="DB418:DN418"/>
    <mergeCell ref="DO418:DY418"/>
    <mergeCell ref="DZ418:EK418"/>
    <mergeCell ref="A419:E419"/>
    <mergeCell ref="F419:N419"/>
    <mergeCell ref="O419:W419"/>
    <mergeCell ref="X419:AI419"/>
    <mergeCell ref="AJ419:AX419"/>
    <mergeCell ref="AY419:BD419"/>
    <mergeCell ref="BE419:BM419"/>
    <mergeCell ref="BN419:BX419"/>
    <mergeCell ref="BY419:CD419"/>
    <mergeCell ref="CE419:CM419"/>
    <mergeCell ref="CN419:DA419"/>
    <mergeCell ref="EL417:EX417"/>
    <mergeCell ref="EL418:EX418"/>
    <mergeCell ref="EL419:EX419"/>
    <mergeCell ref="A415:E415"/>
    <mergeCell ref="F415:N415"/>
    <mergeCell ref="O415:W415"/>
    <mergeCell ref="X415:AI415"/>
    <mergeCell ref="AJ415:AX415"/>
    <mergeCell ref="AY415:BD415"/>
    <mergeCell ref="BE415:BM415"/>
    <mergeCell ref="BN415:BX415"/>
    <mergeCell ref="BY415:CD415"/>
    <mergeCell ref="CE415:CM415"/>
    <mergeCell ref="CN415:DA415"/>
    <mergeCell ref="DB415:DN415"/>
    <mergeCell ref="DO415:DY415"/>
    <mergeCell ref="DZ415:EK415"/>
    <mergeCell ref="A416:E416"/>
    <mergeCell ref="F416:N416"/>
    <mergeCell ref="O416:W416"/>
    <mergeCell ref="BE410:BM410"/>
    <mergeCell ref="BN410:BX410"/>
    <mergeCell ref="BY410:CD410"/>
    <mergeCell ref="CE410:CM410"/>
    <mergeCell ref="CN410:DA410"/>
    <mergeCell ref="DB410:DN410"/>
    <mergeCell ref="DO410:DY410"/>
    <mergeCell ref="DZ410:EK410"/>
    <mergeCell ref="EL410:EX410"/>
    <mergeCell ref="A411:E411"/>
    <mergeCell ref="F411:N411"/>
    <mergeCell ref="O411:W411"/>
    <mergeCell ref="X411:AI411"/>
    <mergeCell ref="AJ411:AX411"/>
    <mergeCell ref="AY411:BD411"/>
    <mergeCell ref="BE411:BM411"/>
    <mergeCell ref="BN411:BX411"/>
    <mergeCell ref="BY411:CD411"/>
    <mergeCell ref="CE411:CM411"/>
    <mergeCell ref="CN411:DA411"/>
    <mergeCell ref="DB411:DN411"/>
    <mergeCell ref="DO411:DY411"/>
    <mergeCell ref="DZ411:EK411"/>
    <mergeCell ref="EL411:EX411"/>
    <mergeCell ref="AY417:BD417"/>
    <mergeCell ref="BE417:BM417"/>
    <mergeCell ref="BN417:BX417"/>
    <mergeCell ref="BY417:CD417"/>
    <mergeCell ref="CE417:CM417"/>
    <mergeCell ref="CN417:DA417"/>
    <mergeCell ref="DB417:DN417"/>
    <mergeCell ref="DO417:DY417"/>
    <mergeCell ref="DZ417:EK417"/>
    <mergeCell ref="EL415:EX415"/>
    <mergeCell ref="EL416:EX416"/>
    <mergeCell ref="A412:E412"/>
    <mergeCell ref="F412:N412"/>
    <mergeCell ref="O412:W412"/>
    <mergeCell ref="X412:AI412"/>
    <mergeCell ref="AJ412:AX412"/>
    <mergeCell ref="AY412:BD412"/>
    <mergeCell ref="BE412:BM412"/>
    <mergeCell ref="BN412:BX412"/>
    <mergeCell ref="BY412:CD412"/>
    <mergeCell ref="CE412:CM412"/>
    <mergeCell ref="CN412:DA412"/>
    <mergeCell ref="DB412:DN412"/>
    <mergeCell ref="DO412:DY412"/>
    <mergeCell ref="DZ412:EK412"/>
    <mergeCell ref="EL412:EX412"/>
    <mergeCell ref="A413:E413"/>
    <mergeCell ref="F413:N413"/>
    <mergeCell ref="O413:W413"/>
    <mergeCell ref="X413:AI413"/>
    <mergeCell ref="AJ413:AX413"/>
    <mergeCell ref="AY413:BD413"/>
    <mergeCell ref="BE413:BM413"/>
    <mergeCell ref="BN413:BX413"/>
    <mergeCell ref="BY413:CD413"/>
    <mergeCell ref="CE413:CM413"/>
    <mergeCell ref="CN413:DA413"/>
    <mergeCell ref="DB413:DN413"/>
    <mergeCell ref="DO413:DY413"/>
    <mergeCell ref="DZ413:EK413"/>
    <mergeCell ref="BY395:CD395"/>
    <mergeCell ref="CE395:CM395"/>
    <mergeCell ref="CN395:DA395"/>
    <mergeCell ref="DB395:DN395"/>
    <mergeCell ref="DO395:DY395"/>
    <mergeCell ref="DZ395:EK395"/>
    <mergeCell ref="EL395:EX395"/>
    <mergeCell ref="A396:E396"/>
    <mergeCell ref="F396:N396"/>
    <mergeCell ref="O396:W396"/>
    <mergeCell ref="X396:AI396"/>
    <mergeCell ref="AJ396:AX396"/>
    <mergeCell ref="AY396:BD396"/>
    <mergeCell ref="BE396:BM396"/>
    <mergeCell ref="BN396:BX396"/>
    <mergeCell ref="BY396:CD396"/>
    <mergeCell ref="CE396:CM396"/>
    <mergeCell ref="CN396:DA396"/>
    <mergeCell ref="DB396:DN396"/>
    <mergeCell ref="DO396:DY396"/>
    <mergeCell ref="DZ396:EK396"/>
    <mergeCell ref="EL396:EX396"/>
    <mergeCell ref="A397:E397"/>
    <mergeCell ref="F397:N397"/>
    <mergeCell ref="O397:W397"/>
    <mergeCell ref="X397:AI397"/>
    <mergeCell ref="AJ397:AX397"/>
    <mergeCell ref="AY397:BD397"/>
    <mergeCell ref="BE397:BM397"/>
    <mergeCell ref="BN397:BX397"/>
    <mergeCell ref="BY397:CD397"/>
    <mergeCell ref="CE397:CM397"/>
    <mergeCell ref="CN397:DA397"/>
    <mergeCell ref="DB397:DN397"/>
    <mergeCell ref="A395:E395"/>
    <mergeCell ref="F395:N395"/>
    <mergeCell ref="O395:W395"/>
    <mergeCell ref="X395:AI395"/>
    <mergeCell ref="AJ395:AX395"/>
    <mergeCell ref="AY395:BD395"/>
    <mergeCell ref="BE395:BM395"/>
    <mergeCell ref="BN395:BX395"/>
    <mergeCell ref="A400:E400"/>
    <mergeCell ref="F400:N400"/>
    <mergeCell ref="A394:E394"/>
    <mergeCell ref="F394:N394"/>
    <mergeCell ref="O394:W394"/>
    <mergeCell ref="X394:AI394"/>
    <mergeCell ref="AJ394:AX394"/>
    <mergeCell ref="AY394:BD394"/>
    <mergeCell ref="BE394:BM394"/>
    <mergeCell ref="BN394:BX394"/>
    <mergeCell ref="BY394:CD394"/>
    <mergeCell ref="CE394:CM394"/>
    <mergeCell ref="CN394:DA394"/>
    <mergeCell ref="DB394:DN394"/>
    <mergeCell ref="DO394:DY394"/>
    <mergeCell ref="DZ394:EK394"/>
    <mergeCell ref="EL394:EX394"/>
    <mergeCell ref="A391:E391"/>
    <mergeCell ref="F391:N391"/>
    <mergeCell ref="O391:W391"/>
    <mergeCell ref="X391:AI391"/>
    <mergeCell ref="AJ391:AX391"/>
    <mergeCell ref="AY391:BD391"/>
    <mergeCell ref="BE391:BM391"/>
    <mergeCell ref="BN391:BX391"/>
    <mergeCell ref="BY391:CD391"/>
    <mergeCell ref="CE391:CM391"/>
    <mergeCell ref="CN391:DA391"/>
    <mergeCell ref="DB391:DN391"/>
    <mergeCell ref="DO391:DY391"/>
    <mergeCell ref="DZ391:EK391"/>
    <mergeCell ref="EL391:EX391"/>
    <mergeCell ref="A392:E392"/>
    <mergeCell ref="F392:N392"/>
    <mergeCell ref="O392:W392"/>
    <mergeCell ref="X392:AI392"/>
    <mergeCell ref="AJ392:AX392"/>
    <mergeCell ref="AY392:BD392"/>
    <mergeCell ref="BE392:BM392"/>
    <mergeCell ref="BN392:BX392"/>
    <mergeCell ref="BY392:CD392"/>
    <mergeCell ref="CE392:CM392"/>
    <mergeCell ref="CN392:DA392"/>
    <mergeCell ref="DB392:DN392"/>
    <mergeCell ref="DO392:DY392"/>
    <mergeCell ref="DZ392:EK392"/>
    <mergeCell ref="EL392:EX392"/>
    <mergeCell ref="A393:E393"/>
    <mergeCell ref="F393:N393"/>
    <mergeCell ref="O393:W393"/>
    <mergeCell ref="X393:AI393"/>
    <mergeCell ref="AJ393:AX393"/>
    <mergeCell ref="AY393:BD393"/>
    <mergeCell ref="BE393:BM393"/>
    <mergeCell ref="BN393:BX393"/>
    <mergeCell ref="BY393:CD393"/>
    <mergeCell ref="CE393:CM393"/>
    <mergeCell ref="CN393:DA393"/>
    <mergeCell ref="DB393:DN393"/>
    <mergeCell ref="DO393:DY393"/>
    <mergeCell ref="DZ393:EK393"/>
    <mergeCell ref="EL393:EX393"/>
    <mergeCell ref="AJ385:AX385"/>
    <mergeCell ref="AY385:BD385"/>
    <mergeCell ref="BE385:BM385"/>
    <mergeCell ref="BN385:BX385"/>
    <mergeCell ref="BY385:CD385"/>
    <mergeCell ref="CE385:CM385"/>
    <mergeCell ref="CN385:DA385"/>
    <mergeCell ref="DB385:DN385"/>
    <mergeCell ref="DO385:DY385"/>
    <mergeCell ref="DZ385:EK385"/>
    <mergeCell ref="EL385:EX385"/>
    <mergeCell ref="A386:E386"/>
    <mergeCell ref="F386:N386"/>
    <mergeCell ref="O386:W386"/>
    <mergeCell ref="X386:AI386"/>
    <mergeCell ref="A387:E387"/>
    <mergeCell ref="F387:N387"/>
    <mergeCell ref="O387:W387"/>
    <mergeCell ref="X387:AI387"/>
    <mergeCell ref="AJ387:AX387"/>
    <mergeCell ref="AY387:BD387"/>
    <mergeCell ref="BE387:BM387"/>
    <mergeCell ref="BN387:BX387"/>
    <mergeCell ref="BY387:CD387"/>
    <mergeCell ref="CE387:CM387"/>
    <mergeCell ref="CN387:DA387"/>
    <mergeCell ref="DB387:DN387"/>
    <mergeCell ref="DO387:DY387"/>
    <mergeCell ref="DZ387:EK387"/>
    <mergeCell ref="EL387:EX387"/>
    <mergeCell ref="AJ386:AX386"/>
    <mergeCell ref="AY386:BD386"/>
    <mergeCell ref="BE386:BM386"/>
    <mergeCell ref="BN386:BX386"/>
    <mergeCell ref="BY386:CD386"/>
    <mergeCell ref="CE386:CM386"/>
    <mergeCell ref="CN386:DA386"/>
    <mergeCell ref="DB386:DN386"/>
    <mergeCell ref="DO386:DY386"/>
    <mergeCell ref="DZ386:EK386"/>
    <mergeCell ref="EL386:EX386"/>
    <mergeCell ref="EL372:EX372"/>
    <mergeCell ref="A373:E373"/>
    <mergeCell ref="F373:N373"/>
    <mergeCell ref="O373:W373"/>
    <mergeCell ref="X373:AI373"/>
    <mergeCell ref="AJ373:AX373"/>
    <mergeCell ref="AY373:BD373"/>
    <mergeCell ref="BE373:BM373"/>
    <mergeCell ref="BN373:BX373"/>
    <mergeCell ref="BY373:CD373"/>
    <mergeCell ref="CE373:CM373"/>
    <mergeCell ref="CN373:DA373"/>
    <mergeCell ref="DB373:DN373"/>
    <mergeCell ref="DO373:DY373"/>
    <mergeCell ref="DZ373:EK373"/>
    <mergeCell ref="EL373:EX373"/>
    <mergeCell ref="A375:E375"/>
    <mergeCell ref="F375:N375"/>
    <mergeCell ref="O375:W375"/>
    <mergeCell ref="X375:AI375"/>
    <mergeCell ref="AJ375:AX375"/>
    <mergeCell ref="AY375:BD375"/>
    <mergeCell ref="BE375:BM375"/>
    <mergeCell ref="BN375:BX375"/>
    <mergeCell ref="BY375:CD375"/>
    <mergeCell ref="CE375:CM375"/>
    <mergeCell ref="CN375:DA375"/>
    <mergeCell ref="DB375:DN375"/>
    <mergeCell ref="DO375:DY375"/>
    <mergeCell ref="DZ375:EK375"/>
    <mergeCell ref="EL375:EX375"/>
    <mergeCell ref="A376:E376"/>
    <mergeCell ref="F376:N376"/>
    <mergeCell ref="O376:W376"/>
    <mergeCell ref="X376:AI376"/>
    <mergeCell ref="X371:AI371"/>
    <mergeCell ref="AJ371:AX371"/>
    <mergeCell ref="AY371:BD371"/>
    <mergeCell ref="BE371:BM371"/>
    <mergeCell ref="BN371:BX371"/>
    <mergeCell ref="BY371:CD371"/>
    <mergeCell ref="CE371:CM371"/>
    <mergeCell ref="CN371:DA371"/>
    <mergeCell ref="DB371:DN371"/>
    <mergeCell ref="DO371:DY371"/>
    <mergeCell ref="DZ371:EK371"/>
    <mergeCell ref="EL371:EX371"/>
    <mergeCell ref="A369:E369"/>
    <mergeCell ref="F369:N369"/>
    <mergeCell ref="O369:W369"/>
    <mergeCell ref="X369:AI369"/>
    <mergeCell ref="AJ369:AX369"/>
    <mergeCell ref="AY369:BD369"/>
    <mergeCell ref="BE369:BM369"/>
    <mergeCell ref="BN369:BX369"/>
    <mergeCell ref="BY369:CD369"/>
    <mergeCell ref="CE369:CM369"/>
    <mergeCell ref="CN369:DA369"/>
    <mergeCell ref="DB369:DN369"/>
    <mergeCell ref="DO369:DY369"/>
    <mergeCell ref="DZ369:EK369"/>
    <mergeCell ref="EL369:EX369"/>
    <mergeCell ref="BE370:BM370"/>
    <mergeCell ref="BN370:BX370"/>
    <mergeCell ref="CE365:CM365"/>
    <mergeCell ref="CN365:DA365"/>
    <mergeCell ref="DB365:DN365"/>
    <mergeCell ref="DO365:DY365"/>
    <mergeCell ref="DZ365:EK365"/>
    <mergeCell ref="EL365:EX365"/>
    <mergeCell ref="BE350:BM350"/>
    <mergeCell ref="BN350:BX350"/>
    <mergeCell ref="BY350:CD350"/>
    <mergeCell ref="CE350:CM350"/>
    <mergeCell ref="CN350:DA350"/>
    <mergeCell ref="DB350:DN350"/>
    <mergeCell ref="A350:E350"/>
    <mergeCell ref="F350:N350"/>
    <mergeCell ref="O350:W350"/>
    <mergeCell ref="X350:AI350"/>
    <mergeCell ref="AJ350:AX350"/>
    <mergeCell ref="AY350:BD350"/>
    <mergeCell ref="CE349:CM349"/>
    <mergeCell ref="CN349:DA349"/>
    <mergeCell ref="DB349:DN349"/>
    <mergeCell ref="F362:N362"/>
    <mergeCell ref="O362:W362"/>
    <mergeCell ref="X362:AI362"/>
    <mergeCell ref="AJ361:AX361"/>
    <mergeCell ref="AY361:BD361"/>
    <mergeCell ref="BE361:BM361"/>
    <mergeCell ref="BN361:BX361"/>
    <mergeCell ref="BY361:CD361"/>
    <mergeCell ref="CE361:CM361"/>
    <mergeCell ref="CN361:DA361"/>
    <mergeCell ref="DB361:DN361"/>
    <mergeCell ref="DO361:DY361"/>
    <mergeCell ref="DZ361:EK361"/>
    <mergeCell ref="EL361:EX361"/>
    <mergeCell ref="A361:E361"/>
    <mergeCell ref="F361:N361"/>
    <mergeCell ref="O361:W361"/>
    <mergeCell ref="X361:AI361"/>
    <mergeCell ref="AJ362:AX362"/>
    <mergeCell ref="AY362:BD362"/>
    <mergeCell ref="BE362:BM362"/>
    <mergeCell ref="A337:E337"/>
    <mergeCell ref="F337:N337"/>
    <mergeCell ref="O337:W337"/>
    <mergeCell ref="X337:AI337"/>
    <mergeCell ref="AJ337:AX337"/>
    <mergeCell ref="AY337:BD337"/>
    <mergeCell ref="BE337:BM337"/>
    <mergeCell ref="BE336:BM336"/>
    <mergeCell ref="BN336:BX336"/>
    <mergeCell ref="BY336:CD336"/>
    <mergeCell ref="CE336:CM336"/>
    <mergeCell ref="CN336:DA336"/>
    <mergeCell ref="DB336:DN336"/>
    <mergeCell ref="A336:E336"/>
    <mergeCell ref="F336:N336"/>
    <mergeCell ref="A353:E353"/>
    <mergeCell ref="F353:N353"/>
    <mergeCell ref="O353:W353"/>
    <mergeCell ref="X353:AI353"/>
    <mergeCell ref="AJ353:AX353"/>
    <mergeCell ref="AY353:BD353"/>
    <mergeCell ref="AJ356:AX356"/>
    <mergeCell ref="AY356:BD356"/>
    <mergeCell ref="BE356:BM356"/>
    <mergeCell ref="BN356:BX356"/>
    <mergeCell ref="BY356:CD356"/>
    <mergeCell ref="CE356:CM356"/>
    <mergeCell ref="CN356:DA356"/>
    <mergeCell ref="DB356:DN356"/>
    <mergeCell ref="DO356:DY356"/>
    <mergeCell ref="DZ356:EK356"/>
    <mergeCell ref="EL356:EX356"/>
    <mergeCell ref="O349:W349"/>
    <mergeCell ref="X349:AI349"/>
    <mergeCell ref="AY349:BD349"/>
    <mergeCell ref="BE349:BM349"/>
    <mergeCell ref="BN349:BX349"/>
    <mergeCell ref="BY349:CD349"/>
    <mergeCell ref="BY348:CD348"/>
    <mergeCell ref="CE348:CM348"/>
    <mergeCell ref="CN348:DA348"/>
    <mergeCell ref="DB348:DN348"/>
    <mergeCell ref="DO348:DY348"/>
    <mergeCell ref="DZ348:EK348"/>
    <mergeCell ref="DZ347:EK347"/>
    <mergeCell ref="EL347:EX347"/>
    <mergeCell ref="A348:E348"/>
    <mergeCell ref="F348:N348"/>
    <mergeCell ref="O348:W348"/>
    <mergeCell ref="X348:AI348"/>
    <mergeCell ref="AJ348:AX348"/>
    <mergeCell ref="AY348:BD348"/>
    <mergeCell ref="BE348:BM348"/>
    <mergeCell ref="BN348:BX348"/>
    <mergeCell ref="BN347:BX347"/>
    <mergeCell ref="BY347:CD347"/>
    <mergeCell ref="CE347:CM347"/>
    <mergeCell ref="CN347:DA347"/>
    <mergeCell ref="DB347:DN347"/>
    <mergeCell ref="DO347:DY347"/>
    <mergeCell ref="EL352:EX352"/>
    <mergeCell ref="BY352:CD352"/>
    <mergeCell ref="CE352:CM352"/>
    <mergeCell ref="CN352:DA352"/>
    <mergeCell ref="DO349:DY349"/>
    <mergeCell ref="DZ349:EK349"/>
    <mergeCell ref="EL349:EX349"/>
    <mergeCell ref="EL348:EX348"/>
    <mergeCell ref="A349:E349"/>
    <mergeCell ref="F349:N349"/>
    <mergeCell ref="A310:E310"/>
    <mergeCell ref="F310:N310"/>
    <mergeCell ref="O310:W310"/>
    <mergeCell ref="X310:AI310"/>
    <mergeCell ref="AJ310:AX310"/>
    <mergeCell ref="AY310:BD310"/>
    <mergeCell ref="BY374:CD374"/>
    <mergeCell ref="CE374:CM374"/>
    <mergeCell ref="CN374:DA374"/>
    <mergeCell ref="AJ295:AX295"/>
    <mergeCell ref="AY295:BD295"/>
    <mergeCell ref="BE295:BM295"/>
    <mergeCell ref="BN295:BX295"/>
    <mergeCell ref="BY295:CD295"/>
    <mergeCell ref="CE295:CM295"/>
    <mergeCell ref="CN295:DA295"/>
    <mergeCell ref="DB295:DN295"/>
    <mergeCell ref="DO295:DY295"/>
    <mergeCell ref="DZ295:EK295"/>
    <mergeCell ref="EL295:EX295"/>
    <mergeCell ref="A290:E290"/>
    <mergeCell ref="F290:N290"/>
    <mergeCell ref="O290:W290"/>
    <mergeCell ref="X290:AI290"/>
    <mergeCell ref="AJ290:AX290"/>
    <mergeCell ref="AY290:BD290"/>
    <mergeCell ref="BE290:BM290"/>
    <mergeCell ref="BN290:BX290"/>
    <mergeCell ref="A291:E291"/>
    <mergeCell ref="F291:N291"/>
    <mergeCell ref="O291:W291"/>
    <mergeCell ref="X291:AI291"/>
    <mergeCell ref="AJ291:AX291"/>
    <mergeCell ref="AY291:BD291"/>
    <mergeCell ref="BE291:BM291"/>
    <mergeCell ref="BN291:BX291"/>
    <mergeCell ref="BY291:CD291"/>
    <mergeCell ref="CE291:CM291"/>
    <mergeCell ref="CN291:DA291"/>
    <mergeCell ref="DO291:DY291"/>
    <mergeCell ref="DZ291:EK291"/>
    <mergeCell ref="EL291:EX291"/>
    <mergeCell ref="A292:E292"/>
    <mergeCell ref="F292:N292"/>
    <mergeCell ref="O292:W292"/>
    <mergeCell ref="X292:AI292"/>
    <mergeCell ref="DZ293:EK293"/>
    <mergeCell ref="EL293:EX293"/>
    <mergeCell ref="A294:E294"/>
    <mergeCell ref="F294:N294"/>
    <mergeCell ref="O294:W294"/>
    <mergeCell ref="X294:AI294"/>
    <mergeCell ref="AJ294:AX294"/>
    <mergeCell ref="AY294:BD294"/>
    <mergeCell ref="BE294:BM294"/>
    <mergeCell ref="BN294:BX294"/>
    <mergeCell ref="BY294:CD294"/>
    <mergeCell ref="CE294:CM294"/>
    <mergeCell ref="DZ290:EK290"/>
    <mergeCell ref="EL290:EX290"/>
    <mergeCell ref="F287:N287"/>
    <mergeCell ref="O287:W287"/>
    <mergeCell ref="X287:AI287"/>
    <mergeCell ref="AJ287:AX287"/>
    <mergeCell ref="AY287:BD287"/>
    <mergeCell ref="BE287:BM287"/>
    <mergeCell ref="BN287:BX287"/>
    <mergeCell ref="BY289:CD289"/>
    <mergeCell ref="CE289:CM289"/>
    <mergeCell ref="CN289:DA289"/>
    <mergeCell ref="DB289:DN289"/>
    <mergeCell ref="DO289:DY289"/>
    <mergeCell ref="DZ289:EK289"/>
    <mergeCell ref="EL289:EX289"/>
    <mergeCell ref="A289:E289"/>
    <mergeCell ref="F289:N289"/>
    <mergeCell ref="O289:W289"/>
    <mergeCell ref="X289:AI289"/>
    <mergeCell ref="AJ289:AX289"/>
    <mergeCell ref="AY289:BD289"/>
    <mergeCell ref="BE289:BM289"/>
    <mergeCell ref="BN289:BX289"/>
    <mergeCell ref="O298:W298"/>
    <mergeCell ref="A299:E299"/>
    <mergeCell ref="F299:N299"/>
    <mergeCell ref="O299:W299"/>
    <mergeCell ref="X299:AI299"/>
    <mergeCell ref="AJ299:AX299"/>
    <mergeCell ref="O343:W343"/>
    <mergeCell ref="X343:AI343"/>
    <mergeCell ref="AJ343:AX343"/>
    <mergeCell ref="AY343:BD343"/>
    <mergeCell ref="BE343:BM343"/>
    <mergeCell ref="BN343:BX343"/>
    <mergeCell ref="BY343:CD343"/>
    <mergeCell ref="BY342:CD342"/>
    <mergeCell ref="CE342:CM342"/>
    <mergeCell ref="CN342:DA342"/>
    <mergeCell ref="DB342:DN342"/>
    <mergeCell ref="DO342:DY342"/>
    <mergeCell ref="DZ341:EK341"/>
    <mergeCell ref="EL341:EX341"/>
    <mergeCell ref="A342:E342"/>
    <mergeCell ref="F342:N342"/>
    <mergeCell ref="O342:W342"/>
    <mergeCell ref="X342:AI342"/>
    <mergeCell ref="AJ342:AX342"/>
    <mergeCell ref="AY342:BD342"/>
    <mergeCell ref="BE342:BM342"/>
    <mergeCell ref="BN342:BX342"/>
    <mergeCell ref="BN341:BX341"/>
    <mergeCell ref="DZ342:EK342"/>
    <mergeCell ref="AY299:BD299"/>
    <mergeCell ref="BE299:BM299"/>
    <mergeCell ref="BN299:BX299"/>
    <mergeCell ref="BY299:CD299"/>
    <mergeCell ref="CE338:CM338"/>
    <mergeCell ref="CN338:DA338"/>
    <mergeCell ref="DB338:DN338"/>
    <mergeCell ref="CN341:DA341"/>
    <mergeCell ref="DB341:DN341"/>
    <mergeCell ref="DO341:DY341"/>
    <mergeCell ref="DO353:DY353"/>
    <mergeCell ref="DZ353:EK353"/>
    <mergeCell ref="EL353:EX353"/>
    <mergeCell ref="BE353:BM353"/>
    <mergeCell ref="BN353:BX353"/>
    <mergeCell ref="BY353:CD353"/>
    <mergeCell ref="CE353:CM353"/>
    <mergeCell ref="CN353:DA353"/>
    <mergeCell ref="DB353:DN353"/>
    <mergeCell ref="A345:E345"/>
    <mergeCell ref="F345:N345"/>
    <mergeCell ref="O345:W345"/>
    <mergeCell ref="X345:AI345"/>
    <mergeCell ref="AJ345:AX345"/>
    <mergeCell ref="AY345:BD345"/>
    <mergeCell ref="BE345:BM345"/>
    <mergeCell ref="BN345:BX345"/>
    <mergeCell ref="BY345:CD345"/>
    <mergeCell ref="CE345:CM345"/>
    <mergeCell ref="CN345:DA345"/>
    <mergeCell ref="DB345:DN345"/>
    <mergeCell ref="DO345:DY345"/>
    <mergeCell ref="DZ345:EK345"/>
    <mergeCell ref="EL345:EX345"/>
    <mergeCell ref="A295:E295"/>
    <mergeCell ref="F295:N295"/>
    <mergeCell ref="O295:W295"/>
    <mergeCell ref="DB352:DN352"/>
    <mergeCell ref="DO352:DY352"/>
    <mergeCell ref="DZ352:EK352"/>
    <mergeCell ref="DZ351:EK351"/>
    <mergeCell ref="EL351:EX351"/>
    <mergeCell ref="A352:E352"/>
    <mergeCell ref="F352:N352"/>
    <mergeCell ref="O352:W352"/>
    <mergeCell ref="X352:AI352"/>
    <mergeCell ref="AJ352:AX352"/>
    <mergeCell ref="AY352:BD352"/>
    <mergeCell ref="BE352:BM352"/>
    <mergeCell ref="BN352:BX352"/>
    <mergeCell ref="BN351:BX351"/>
    <mergeCell ref="BY351:CD351"/>
    <mergeCell ref="CE351:CM351"/>
    <mergeCell ref="CN351:DA351"/>
    <mergeCell ref="DB351:DN351"/>
    <mergeCell ref="DO351:DY351"/>
    <mergeCell ref="DO350:DY350"/>
    <mergeCell ref="DZ350:EK350"/>
    <mergeCell ref="EL350:EX350"/>
    <mergeCell ref="A351:E351"/>
    <mergeCell ref="F351:N351"/>
    <mergeCell ref="O351:W351"/>
    <mergeCell ref="X347:AI347"/>
    <mergeCell ref="AJ347:AX347"/>
    <mergeCell ref="AY347:BD347"/>
    <mergeCell ref="BE347:BM347"/>
    <mergeCell ref="BE298:BM298"/>
    <mergeCell ref="BN298:BX298"/>
    <mergeCell ref="BY298:CD298"/>
    <mergeCell ref="CE298:CM298"/>
    <mergeCell ref="CN298:DA298"/>
    <mergeCell ref="DB298:DN298"/>
    <mergeCell ref="A298:E298"/>
    <mergeCell ref="F298:N298"/>
    <mergeCell ref="X351:AI351"/>
    <mergeCell ref="AJ351:AX351"/>
    <mergeCell ref="AY351:BD351"/>
    <mergeCell ref="BE351:BM351"/>
    <mergeCell ref="X295:AI295"/>
    <mergeCell ref="AJ349:AX349"/>
    <mergeCell ref="DO298:DY298"/>
    <mergeCell ref="DZ298:EK298"/>
    <mergeCell ref="EL298:EX298"/>
    <mergeCell ref="A347:E347"/>
    <mergeCell ref="F347:N347"/>
    <mergeCell ref="O347:W347"/>
    <mergeCell ref="A262:E262"/>
    <mergeCell ref="F262:N262"/>
    <mergeCell ref="O262:W262"/>
    <mergeCell ref="X262:AI262"/>
    <mergeCell ref="AJ262:AX262"/>
    <mergeCell ref="AY262:BD262"/>
    <mergeCell ref="BE262:BM262"/>
    <mergeCell ref="BN262:BX262"/>
    <mergeCell ref="BY262:CD262"/>
    <mergeCell ref="CE262:CM262"/>
    <mergeCell ref="CN262:DA262"/>
    <mergeCell ref="DB262:DN262"/>
    <mergeCell ref="DO262:DY262"/>
    <mergeCell ref="DZ262:EK262"/>
    <mergeCell ref="EL262:EX262"/>
    <mergeCell ref="A263:E263"/>
    <mergeCell ref="F263:N263"/>
    <mergeCell ref="O263:W263"/>
    <mergeCell ref="X263:AI263"/>
    <mergeCell ref="AJ263:AX263"/>
    <mergeCell ref="AY277:BD277"/>
    <mergeCell ref="BE277:BM277"/>
    <mergeCell ref="BN277:BX277"/>
    <mergeCell ref="O346:W346"/>
    <mergeCell ref="X346:AI346"/>
    <mergeCell ref="AJ346:AX346"/>
    <mergeCell ref="AY346:BD346"/>
    <mergeCell ref="BE346:BM346"/>
    <mergeCell ref="BN346:BX346"/>
    <mergeCell ref="BY346:CD346"/>
    <mergeCell ref="CE340:CM340"/>
    <mergeCell ref="CN340:DA340"/>
    <mergeCell ref="DB340:DN340"/>
    <mergeCell ref="A340:E340"/>
    <mergeCell ref="F340:N340"/>
    <mergeCell ref="O340:W340"/>
    <mergeCell ref="X340:AI340"/>
    <mergeCell ref="DB339:DN339"/>
    <mergeCell ref="DO339:DY339"/>
    <mergeCell ref="DZ339:EK339"/>
    <mergeCell ref="EL339:EX339"/>
    <mergeCell ref="EL338:EX338"/>
    <mergeCell ref="A339:E339"/>
    <mergeCell ref="F339:N339"/>
    <mergeCell ref="O339:W339"/>
    <mergeCell ref="X339:AI339"/>
    <mergeCell ref="AJ339:AX339"/>
    <mergeCell ref="AY339:BD339"/>
    <mergeCell ref="BE339:BM339"/>
    <mergeCell ref="BN339:BX339"/>
    <mergeCell ref="BY339:CD339"/>
    <mergeCell ref="BY338:CD338"/>
    <mergeCell ref="EL964:EX964"/>
    <mergeCell ref="EL966:EX966"/>
    <mergeCell ref="EL973:EX973"/>
    <mergeCell ref="EL974:EX974"/>
    <mergeCell ref="DZ1141:EK1141"/>
    <mergeCell ref="EL1141:EX1141"/>
    <mergeCell ref="BN1141:BX1141"/>
    <mergeCell ref="BY1141:CD1141"/>
    <mergeCell ref="CE1141:CM1141"/>
    <mergeCell ref="CN1141:DA1141"/>
    <mergeCell ref="DB1141:DN1141"/>
    <mergeCell ref="DO1141:DY1141"/>
    <mergeCell ref="DO1140:DY1140"/>
    <mergeCell ref="DZ1140:EK1140"/>
    <mergeCell ref="EL1140:EX1140"/>
    <mergeCell ref="A1141:E1141"/>
    <mergeCell ref="F1141:N1141"/>
    <mergeCell ref="O1141:W1141"/>
    <mergeCell ref="X1141:AI1141"/>
    <mergeCell ref="AJ1141:AX1141"/>
    <mergeCell ref="AY1141:BD1141"/>
    <mergeCell ref="BE1141:BM1141"/>
    <mergeCell ref="BE1140:BM1140"/>
    <mergeCell ref="BN1140:BX1140"/>
    <mergeCell ref="BY1140:CD1140"/>
    <mergeCell ref="CE1140:CM1140"/>
    <mergeCell ref="CN1140:DA1140"/>
    <mergeCell ref="DB1140:DN1140"/>
    <mergeCell ref="A1140:E1140"/>
    <mergeCell ref="F1140:N1140"/>
    <mergeCell ref="O1140:W1140"/>
    <mergeCell ref="X1140:AI1140"/>
    <mergeCell ref="AJ1140:AX1140"/>
    <mergeCell ref="AY1140:BD1140"/>
    <mergeCell ref="CE1133:CM1133"/>
    <mergeCell ref="CN1133:DA1133"/>
    <mergeCell ref="DB1133:DN1133"/>
    <mergeCell ref="DO1133:DY1133"/>
    <mergeCell ref="DZ1133:EK1133"/>
    <mergeCell ref="EL1133:EX1133"/>
    <mergeCell ref="EL1132:EX1132"/>
    <mergeCell ref="A1133:E1133"/>
    <mergeCell ref="F1133:N1133"/>
    <mergeCell ref="O1133:W1133"/>
    <mergeCell ref="X1133:AI1133"/>
    <mergeCell ref="AJ1133:AX1133"/>
    <mergeCell ref="AY1133:BD1133"/>
    <mergeCell ref="BE1133:BM1133"/>
    <mergeCell ref="BN1133:BX1133"/>
    <mergeCell ref="BY1133:CD1133"/>
    <mergeCell ref="BY1132:CD1132"/>
    <mergeCell ref="BE1132:BM1132"/>
    <mergeCell ref="BN1132:BX1132"/>
    <mergeCell ref="BN1131:BX1131"/>
    <mergeCell ref="BY1131:CD1131"/>
    <mergeCell ref="CE1131:CM1131"/>
    <mergeCell ref="CN1131:DA1131"/>
    <mergeCell ref="DB1131:DN1131"/>
    <mergeCell ref="DO1131:DY1131"/>
    <mergeCell ref="DO1130:DY1130"/>
    <mergeCell ref="DZ1130:EK1130"/>
    <mergeCell ref="EL1130:EX1130"/>
    <mergeCell ref="A1131:E1131"/>
    <mergeCell ref="F1131:N1131"/>
    <mergeCell ref="EL225:EX225"/>
    <mergeCell ref="EL226:EX226"/>
    <mergeCell ref="EL227:EX227"/>
    <mergeCell ref="EL228:EX228"/>
    <mergeCell ref="EL235:EX235"/>
    <mergeCell ref="EL236:EX236"/>
    <mergeCell ref="EL237:EX237"/>
    <mergeCell ref="EL748:EX748"/>
    <mergeCell ref="EL965:EX965"/>
    <mergeCell ref="A1220:E1220"/>
    <mergeCell ref="CE1220:CM1220"/>
    <mergeCell ref="EL1220:EX1220"/>
    <mergeCell ref="BY1220:CD1220"/>
    <mergeCell ref="CN1220:DA1220"/>
    <mergeCell ref="DB1220:DN1220"/>
    <mergeCell ref="DO1220:DY1220"/>
    <mergeCell ref="DZ1220:EK1220"/>
    <mergeCell ref="DZ1219:EK1219"/>
    <mergeCell ref="EL1219:EX1219"/>
    <mergeCell ref="F1220:N1220"/>
    <mergeCell ref="O1220:W1220"/>
    <mergeCell ref="X1220:AI1220"/>
    <mergeCell ref="AJ1220:AX1220"/>
    <mergeCell ref="AY1220:BD1220"/>
    <mergeCell ref="BE1220:BM1220"/>
    <mergeCell ref="BN1220:BX1220"/>
    <mergeCell ref="BN1219:BX1219"/>
    <mergeCell ref="BY1219:CD1219"/>
    <mergeCell ref="CE1219:CM1219"/>
    <mergeCell ref="CN1219:DA1219"/>
    <mergeCell ref="DB1219:DN1219"/>
    <mergeCell ref="DO1219:DY1219"/>
    <mergeCell ref="DO1218:DY1218"/>
    <mergeCell ref="DZ1218:EK1218"/>
    <mergeCell ref="EL1218:EX1218"/>
    <mergeCell ref="A1219:E1219"/>
    <mergeCell ref="F1219:N1219"/>
    <mergeCell ref="O1219:W1219"/>
    <mergeCell ref="X1219:AI1219"/>
    <mergeCell ref="AJ1219:AX1219"/>
    <mergeCell ref="AY1219:BD1219"/>
    <mergeCell ref="BE1219:BM1219"/>
    <mergeCell ref="BE1218:BM1218"/>
    <mergeCell ref="BN1218:BX1218"/>
    <mergeCell ref="BY1218:CD1218"/>
    <mergeCell ref="CE1218:CM1218"/>
    <mergeCell ref="CN1218:DA1218"/>
    <mergeCell ref="DB1218:DN1218"/>
    <mergeCell ref="A1218:E1218"/>
    <mergeCell ref="BY246:CD246"/>
    <mergeCell ref="CE246:CM246"/>
    <mergeCell ref="BE261:BM261"/>
    <mergeCell ref="BN261:BX261"/>
    <mergeCell ref="BY261:CD261"/>
    <mergeCell ref="CE261:CM261"/>
    <mergeCell ref="CN261:DA261"/>
    <mergeCell ref="DB261:DN261"/>
    <mergeCell ref="BY268:CD268"/>
    <mergeCell ref="CE268:CM268"/>
    <mergeCell ref="CN268:DA268"/>
    <mergeCell ref="DB268:DN268"/>
    <mergeCell ref="DO268:DY268"/>
    <mergeCell ref="DZ268:EK268"/>
    <mergeCell ref="A276:E276"/>
    <mergeCell ref="F1218:N1218"/>
    <mergeCell ref="O1218:W1218"/>
    <mergeCell ref="X1218:AI1218"/>
    <mergeCell ref="AJ1218:AX1218"/>
    <mergeCell ref="AY1218:BD1218"/>
    <mergeCell ref="CE1217:CM1217"/>
    <mergeCell ref="CN1217:DA1217"/>
    <mergeCell ref="DB1217:DN1217"/>
    <mergeCell ref="DO1217:DY1217"/>
    <mergeCell ref="DZ1217:EK1217"/>
    <mergeCell ref="EL1217:EX1217"/>
    <mergeCell ref="EL1216:EX1216"/>
    <mergeCell ref="A1217:E1217"/>
    <mergeCell ref="F1217:N1217"/>
    <mergeCell ref="O1217:W1217"/>
    <mergeCell ref="X1217:AI1217"/>
    <mergeCell ref="AJ1217:AX1217"/>
    <mergeCell ref="AY1217:BD1217"/>
    <mergeCell ref="BE1217:BM1217"/>
    <mergeCell ref="BN1217:BX1217"/>
    <mergeCell ref="BY1217:CD1217"/>
    <mergeCell ref="BY1216:CD1216"/>
    <mergeCell ref="CE1216:CM1216"/>
    <mergeCell ref="CN1216:DA1216"/>
    <mergeCell ref="DB1216:DN1216"/>
    <mergeCell ref="DO1216:DY1216"/>
    <mergeCell ref="DZ1216:EK1216"/>
    <mergeCell ref="DZ1215:EK1215"/>
    <mergeCell ref="EL1215:EX1215"/>
    <mergeCell ref="A1216:E1216"/>
    <mergeCell ref="F1216:N1216"/>
    <mergeCell ref="O1216:W1216"/>
    <mergeCell ref="X1216:AI1216"/>
    <mergeCell ref="AJ1216:AX1216"/>
    <mergeCell ref="AY1216:BD1216"/>
    <mergeCell ref="BE1216:BM1216"/>
    <mergeCell ref="BN1216:BX1216"/>
    <mergeCell ref="BN1215:BX1215"/>
    <mergeCell ref="BY1215:CD1215"/>
    <mergeCell ref="CE1215:CM1215"/>
    <mergeCell ref="CN1215:DA1215"/>
    <mergeCell ref="DB1215:DN1215"/>
    <mergeCell ref="DO1215:DY1215"/>
    <mergeCell ref="A1215:E1215"/>
    <mergeCell ref="F1215:N1215"/>
    <mergeCell ref="O1215:W1215"/>
    <mergeCell ref="X1215:AI1215"/>
    <mergeCell ref="AJ1215:AX1215"/>
    <mergeCell ref="AY1215:BD1215"/>
    <mergeCell ref="BE1215:BM1215"/>
    <mergeCell ref="CE1214:CM1214"/>
    <mergeCell ref="CN1214:DA1214"/>
    <mergeCell ref="DB1214:DN1214"/>
    <mergeCell ref="A1214:E1214"/>
    <mergeCell ref="F1214:N1214"/>
    <mergeCell ref="O1214:W1214"/>
    <mergeCell ref="X1214:AI1214"/>
    <mergeCell ref="AJ1214:AX1214"/>
    <mergeCell ref="AY1214:BD1214"/>
    <mergeCell ref="CE1213:CM1213"/>
    <mergeCell ref="CN1213:DA1213"/>
    <mergeCell ref="DB1213:DN1213"/>
    <mergeCell ref="DO1213:DY1213"/>
    <mergeCell ref="DZ1213:EK1213"/>
    <mergeCell ref="EL1213:EX1213"/>
    <mergeCell ref="EL1212:EX1212"/>
    <mergeCell ref="A1213:E1213"/>
    <mergeCell ref="F1213:N1213"/>
    <mergeCell ref="O1213:W1213"/>
    <mergeCell ref="X1213:AI1213"/>
    <mergeCell ref="AJ1213:AX1213"/>
    <mergeCell ref="AY1213:BD1213"/>
    <mergeCell ref="BE1213:BM1213"/>
    <mergeCell ref="BN1213:BX1213"/>
    <mergeCell ref="BY1213:CD1213"/>
    <mergeCell ref="BY1212:CD1212"/>
    <mergeCell ref="CE1212:CM1212"/>
    <mergeCell ref="CN1212:DA1212"/>
    <mergeCell ref="DB1212:DN1212"/>
    <mergeCell ref="DO1212:DY1212"/>
    <mergeCell ref="DZ1212:EK1212"/>
    <mergeCell ref="DZ1211:EK1211"/>
    <mergeCell ref="EL1211:EX1211"/>
    <mergeCell ref="A1212:E1212"/>
    <mergeCell ref="F1212:N1212"/>
    <mergeCell ref="O1212:W1212"/>
    <mergeCell ref="X1212:AI1212"/>
    <mergeCell ref="AJ1212:AX1212"/>
    <mergeCell ref="AY1212:BD1212"/>
    <mergeCell ref="BE1212:BM1212"/>
    <mergeCell ref="BN1212:BX1212"/>
    <mergeCell ref="BN1211:BX1211"/>
    <mergeCell ref="BY1211:CD1211"/>
    <mergeCell ref="CE1211:CM1211"/>
    <mergeCell ref="CN1211:DA1211"/>
    <mergeCell ref="DB1211:DN1211"/>
    <mergeCell ref="DO1211:DY1211"/>
    <mergeCell ref="DO1214:DY1214"/>
    <mergeCell ref="DZ1214:EK1214"/>
    <mergeCell ref="EL1214:EX1214"/>
    <mergeCell ref="BE1214:BM1214"/>
    <mergeCell ref="BN1214:BX1214"/>
    <mergeCell ref="BY1214:CD1214"/>
    <mergeCell ref="DO1210:DY1210"/>
    <mergeCell ref="DZ1210:EK1210"/>
    <mergeCell ref="EL1210:EX1210"/>
    <mergeCell ref="A1211:E1211"/>
    <mergeCell ref="F1211:N1211"/>
    <mergeCell ref="O1211:W1211"/>
    <mergeCell ref="X1211:AI1211"/>
    <mergeCell ref="AJ1211:AX1211"/>
    <mergeCell ref="AY1211:BD1211"/>
    <mergeCell ref="BE1211:BM1211"/>
    <mergeCell ref="BE1210:BM1210"/>
    <mergeCell ref="BN1210:BX1210"/>
    <mergeCell ref="BY1210:CD1210"/>
    <mergeCell ref="CE1210:CM1210"/>
    <mergeCell ref="CN1210:DA1210"/>
    <mergeCell ref="DB1210:DN1210"/>
    <mergeCell ref="A1210:E1210"/>
    <mergeCell ref="F1210:N1210"/>
    <mergeCell ref="O1210:W1210"/>
    <mergeCell ref="X1210:AI1210"/>
    <mergeCell ref="AJ1210:AX1210"/>
    <mergeCell ref="AY1210:BD1210"/>
    <mergeCell ref="CE1209:CM1209"/>
    <mergeCell ref="CN1209:DA1209"/>
    <mergeCell ref="DB1209:DN1209"/>
    <mergeCell ref="DO1209:DY1209"/>
    <mergeCell ref="DZ1209:EK1209"/>
    <mergeCell ref="EL1209:EX1209"/>
    <mergeCell ref="EL1208:EX1208"/>
    <mergeCell ref="A1209:E1209"/>
    <mergeCell ref="F1209:N1209"/>
    <mergeCell ref="O1209:W1209"/>
    <mergeCell ref="X1209:AI1209"/>
    <mergeCell ref="AJ1209:AX1209"/>
    <mergeCell ref="AY1209:BD1209"/>
    <mergeCell ref="BE1209:BM1209"/>
    <mergeCell ref="BN1209:BX1209"/>
    <mergeCell ref="BY1209:CD1209"/>
    <mergeCell ref="BY1208:CD1208"/>
    <mergeCell ref="CE1208:CM1208"/>
    <mergeCell ref="CN1208:DA1208"/>
    <mergeCell ref="DB1208:DN1208"/>
    <mergeCell ref="DO1208:DY1208"/>
    <mergeCell ref="DZ1208:EK1208"/>
    <mergeCell ref="DZ1207:EK1207"/>
    <mergeCell ref="EL1207:EX1207"/>
    <mergeCell ref="A1208:E1208"/>
    <mergeCell ref="F1208:N1208"/>
    <mergeCell ref="O1208:W1208"/>
    <mergeCell ref="X1208:AI1208"/>
    <mergeCell ref="AJ1208:AX1208"/>
    <mergeCell ref="AY1208:BD1208"/>
    <mergeCell ref="BE1208:BM1208"/>
    <mergeCell ref="BN1208:BX1208"/>
    <mergeCell ref="BN1207:BX1207"/>
    <mergeCell ref="BY1207:CD1207"/>
    <mergeCell ref="CE1207:CM1207"/>
    <mergeCell ref="CN1207:DA1207"/>
    <mergeCell ref="DB1207:DN1207"/>
    <mergeCell ref="DO1207:DY1207"/>
    <mergeCell ref="DO1206:DY1206"/>
    <mergeCell ref="DZ1206:EK1206"/>
    <mergeCell ref="EL1206:EX1206"/>
    <mergeCell ref="A1207:E1207"/>
    <mergeCell ref="F1207:N1207"/>
    <mergeCell ref="O1207:W1207"/>
    <mergeCell ref="X1207:AI1207"/>
    <mergeCell ref="AJ1207:AX1207"/>
    <mergeCell ref="AY1207:BD1207"/>
    <mergeCell ref="BE1207:BM1207"/>
    <mergeCell ref="BE1206:BM1206"/>
    <mergeCell ref="BN1206:BX1206"/>
    <mergeCell ref="BY1206:CD1206"/>
    <mergeCell ref="CE1206:CM1206"/>
    <mergeCell ref="CN1206:DA1206"/>
    <mergeCell ref="DB1206:DN1206"/>
    <mergeCell ref="A1206:E1206"/>
    <mergeCell ref="F1206:N1206"/>
    <mergeCell ref="O1206:W1206"/>
    <mergeCell ref="X1206:AI1206"/>
    <mergeCell ref="AJ1206:AX1206"/>
    <mergeCell ref="AY1206:BD1206"/>
    <mergeCell ref="CE1205:CM1205"/>
    <mergeCell ref="CN1205:DA1205"/>
    <mergeCell ref="DB1205:DN1205"/>
    <mergeCell ref="DO1205:DY1205"/>
    <mergeCell ref="DZ1205:EK1205"/>
    <mergeCell ref="EL1205:EX1205"/>
    <mergeCell ref="EL1204:EX1204"/>
    <mergeCell ref="A1205:E1205"/>
    <mergeCell ref="F1205:N1205"/>
    <mergeCell ref="O1205:W1205"/>
    <mergeCell ref="X1205:AI1205"/>
    <mergeCell ref="AJ1205:AX1205"/>
    <mergeCell ref="AY1205:BD1205"/>
    <mergeCell ref="BE1205:BM1205"/>
    <mergeCell ref="BN1205:BX1205"/>
    <mergeCell ref="BY1205:CD1205"/>
    <mergeCell ref="BY1204:CD1204"/>
    <mergeCell ref="CE1204:CM1204"/>
    <mergeCell ref="CN1204:DA1204"/>
    <mergeCell ref="DB1204:DN1204"/>
    <mergeCell ref="DO1204:DY1204"/>
    <mergeCell ref="DZ1204:EK1204"/>
    <mergeCell ref="DZ1203:EK1203"/>
    <mergeCell ref="EL1203:EX1203"/>
    <mergeCell ref="A1204:E1204"/>
    <mergeCell ref="F1204:N1204"/>
    <mergeCell ref="O1204:W1204"/>
    <mergeCell ref="X1204:AI1204"/>
    <mergeCell ref="AJ1204:AX1204"/>
    <mergeCell ref="AY1204:BD1204"/>
    <mergeCell ref="BE1204:BM1204"/>
    <mergeCell ref="BN1204:BX1204"/>
    <mergeCell ref="BN1203:BX1203"/>
    <mergeCell ref="BY1203:CD1203"/>
    <mergeCell ref="CE1203:CM1203"/>
    <mergeCell ref="CN1203:DA1203"/>
    <mergeCell ref="DB1203:DN1203"/>
    <mergeCell ref="DO1203:DY1203"/>
    <mergeCell ref="DO1202:DY1202"/>
    <mergeCell ref="DZ1202:EK1202"/>
    <mergeCell ref="EL1202:EX1202"/>
    <mergeCell ref="A1203:E1203"/>
    <mergeCell ref="F1203:N1203"/>
    <mergeCell ref="O1203:W1203"/>
    <mergeCell ref="X1203:AI1203"/>
    <mergeCell ref="AJ1203:AX1203"/>
    <mergeCell ref="AY1203:BD1203"/>
    <mergeCell ref="BE1203:BM1203"/>
    <mergeCell ref="BE1202:BM1202"/>
    <mergeCell ref="BN1202:BX1202"/>
    <mergeCell ref="BY1202:CD1202"/>
    <mergeCell ref="CE1202:CM1202"/>
    <mergeCell ref="CN1202:DA1202"/>
    <mergeCell ref="DB1202:DN1202"/>
    <mergeCell ref="A1202:E1202"/>
    <mergeCell ref="F1202:N1202"/>
    <mergeCell ref="O1202:W1202"/>
    <mergeCell ref="X1202:AI1202"/>
    <mergeCell ref="AJ1202:AX1202"/>
    <mergeCell ref="AY1202:BD1202"/>
    <mergeCell ref="CE1201:CM1201"/>
    <mergeCell ref="CN1201:DA1201"/>
    <mergeCell ref="DB1201:DN1201"/>
    <mergeCell ref="DO1201:DY1201"/>
    <mergeCell ref="DZ1201:EK1201"/>
    <mergeCell ref="EL1201:EX1201"/>
    <mergeCell ref="EL1200:EX1200"/>
    <mergeCell ref="A1201:E1201"/>
    <mergeCell ref="F1201:N1201"/>
    <mergeCell ref="O1201:W1201"/>
    <mergeCell ref="X1201:AI1201"/>
    <mergeCell ref="AJ1201:AX1201"/>
    <mergeCell ref="AY1201:BD1201"/>
    <mergeCell ref="BE1201:BM1201"/>
    <mergeCell ref="BN1201:BX1201"/>
    <mergeCell ref="BY1201:CD1201"/>
    <mergeCell ref="BY1200:CD1200"/>
    <mergeCell ref="CE1200:CM1200"/>
    <mergeCell ref="CN1200:DA1200"/>
    <mergeCell ref="DB1200:DN1200"/>
    <mergeCell ref="DO1200:DY1200"/>
    <mergeCell ref="DZ1200:EK1200"/>
    <mergeCell ref="DZ1199:EK1199"/>
    <mergeCell ref="EL1199:EX1199"/>
    <mergeCell ref="A1200:E1200"/>
    <mergeCell ref="F1200:N1200"/>
    <mergeCell ref="O1200:W1200"/>
    <mergeCell ref="X1200:AI1200"/>
    <mergeCell ref="AJ1200:AX1200"/>
    <mergeCell ref="AY1200:BD1200"/>
    <mergeCell ref="BE1200:BM1200"/>
    <mergeCell ref="BN1200:BX1200"/>
    <mergeCell ref="BN1199:BX1199"/>
    <mergeCell ref="BY1199:CD1199"/>
    <mergeCell ref="CE1199:CM1199"/>
    <mergeCell ref="CN1199:DA1199"/>
    <mergeCell ref="DB1199:DN1199"/>
    <mergeCell ref="DO1199:DY1199"/>
    <mergeCell ref="DO1198:DY1198"/>
    <mergeCell ref="DZ1198:EK1198"/>
    <mergeCell ref="EL1198:EX1198"/>
    <mergeCell ref="A1199:E1199"/>
    <mergeCell ref="F1199:N1199"/>
    <mergeCell ref="O1199:W1199"/>
    <mergeCell ref="X1199:AI1199"/>
    <mergeCell ref="AJ1199:AX1199"/>
    <mergeCell ref="AY1199:BD1199"/>
    <mergeCell ref="BE1199:BM1199"/>
    <mergeCell ref="BE1198:BM1198"/>
    <mergeCell ref="BN1198:BX1198"/>
    <mergeCell ref="BY1198:CD1198"/>
    <mergeCell ref="CE1198:CM1198"/>
    <mergeCell ref="CN1198:DA1198"/>
    <mergeCell ref="DB1198:DN1198"/>
    <mergeCell ref="DB1197:DN1197"/>
    <mergeCell ref="DO1197:DY1197"/>
    <mergeCell ref="DZ1197:EK1197"/>
    <mergeCell ref="EL1197:EX1197"/>
    <mergeCell ref="A1198:E1198"/>
    <mergeCell ref="F1198:N1198"/>
    <mergeCell ref="O1198:W1198"/>
    <mergeCell ref="X1198:AI1198"/>
    <mergeCell ref="AJ1198:AX1198"/>
    <mergeCell ref="AY1198:BD1198"/>
    <mergeCell ref="AY1197:BD1197"/>
    <mergeCell ref="BE1197:BM1197"/>
    <mergeCell ref="BN1197:BX1197"/>
    <mergeCell ref="BY1197:CD1197"/>
    <mergeCell ref="CE1197:CM1197"/>
    <mergeCell ref="CN1197:DA1197"/>
    <mergeCell ref="IB1196:IO1196"/>
    <mergeCell ref="IP1196:JB1196"/>
    <mergeCell ref="JC1196:JM1196"/>
    <mergeCell ref="JN1196:JY1196"/>
    <mergeCell ref="JZ1196:KP1196"/>
    <mergeCell ref="A1197:E1197"/>
    <mergeCell ref="F1197:N1197"/>
    <mergeCell ref="O1197:W1197"/>
    <mergeCell ref="X1197:AI1197"/>
    <mergeCell ref="AJ1197:AX1197"/>
    <mergeCell ref="FX1196:GL1196"/>
    <mergeCell ref="GM1196:GR1196"/>
    <mergeCell ref="GS1196:HA1196"/>
    <mergeCell ref="HB1196:HL1196"/>
    <mergeCell ref="HM1196:HR1196"/>
    <mergeCell ref="HS1196:IA1196"/>
    <mergeCell ref="DO1196:DY1196"/>
    <mergeCell ref="DZ1196:EK1196"/>
    <mergeCell ref="EL1196:EX1196"/>
    <mergeCell ref="EY1196:FB1196"/>
    <mergeCell ref="FC1196:FK1196"/>
    <mergeCell ref="FL1196:FW1196"/>
    <mergeCell ref="BE1196:BM1196"/>
    <mergeCell ref="BN1196:BX1196"/>
    <mergeCell ref="BY1196:CD1196"/>
    <mergeCell ref="CE1196:CM1196"/>
    <mergeCell ref="CN1196:DA1196"/>
    <mergeCell ref="DB1196:DN1196"/>
    <mergeCell ref="A1196:E1196"/>
    <mergeCell ref="F1196:N1196"/>
    <mergeCell ref="O1196:W1196"/>
    <mergeCell ref="X1196:AI1196"/>
    <mergeCell ref="AJ1196:AX1196"/>
    <mergeCell ref="AY1196:BD1196"/>
    <mergeCell ref="HS1195:IA1195"/>
    <mergeCell ref="IB1195:IO1195"/>
    <mergeCell ref="IP1195:JB1195"/>
    <mergeCell ref="JC1195:JM1195"/>
    <mergeCell ref="JN1195:JY1195"/>
    <mergeCell ref="JZ1195:KP1195"/>
    <mergeCell ref="FL1195:FW1195"/>
    <mergeCell ref="FX1195:GL1195"/>
    <mergeCell ref="GM1195:GR1195"/>
    <mergeCell ref="GS1195:HA1195"/>
    <mergeCell ref="HB1195:HL1195"/>
    <mergeCell ref="HM1195:HR1195"/>
    <mergeCell ref="DB1195:DN1195"/>
    <mergeCell ref="DO1195:DY1195"/>
    <mergeCell ref="DZ1195:EK1195"/>
    <mergeCell ref="EL1195:EX1195"/>
    <mergeCell ref="EY1195:FB1195"/>
    <mergeCell ref="FC1195:FK1195"/>
    <mergeCell ref="AY1195:BD1195"/>
    <mergeCell ref="BE1195:BM1195"/>
    <mergeCell ref="BN1195:BX1195"/>
    <mergeCell ref="BY1195:CD1195"/>
    <mergeCell ref="CE1195:CM1195"/>
    <mergeCell ref="CN1195:DA1195"/>
    <mergeCell ref="IB1194:IO1194"/>
    <mergeCell ref="IP1194:JB1194"/>
    <mergeCell ref="JC1194:JM1194"/>
    <mergeCell ref="JN1194:JY1194"/>
    <mergeCell ref="JZ1194:KP1194"/>
    <mergeCell ref="A1195:E1195"/>
    <mergeCell ref="F1195:N1195"/>
    <mergeCell ref="O1195:W1195"/>
    <mergeCell ref="X1195:AI1195"/>
    <mergeCell ref="AJ1195:AX1195"/>
    <mergeCell ref="FX1194:GL1194"/>
    <mergeCell ref="GM1194:GR1194"/>
    <mergeCell ref="GS1194:HA1194"/>
    <mergeCell ref="HB1194:HL1194"/>
    <mergeCell ref="HM1194:HR1194"/>
    <mergeCell ref="HS1194:IA1194"/>
    <mergeCell ref="DO1194:DY1194"/>
    <mergeCell ref="DZ1194:EK1194"/>
    <mergeCell ref="EL1194:EX1194"/>
    <mergeCell ref="EY1194:FB1194"/>
    <mergeCell ref="FC1194:FK1194"/>
    <mergeCell ref="FL1194:FW1194"/>
    <mergeCell ref="BE1194:BM1194"/>
    <mergeCell ref="BN1194:BX1194"/>
    <mergeCell ref="BY1194:CD1194"/>
    <mergeCell ref="CE1194:CM1194"/>
    <mergeCell ref="CN1194:DA1194"/>
    <mergeCell ref="DB1194:DN1194"/>
    <mergeCell ref="A1194:E1194"/>
    <mergeCell ref="F1194:N1194"/>
    <mergeCell ref="O1194:W1194"/>
    <mergeCell ref="X1194:AI1194"/>
    <mergeCell ref="AJ1194:AX1194"/>
    <mergeCell ref="AY1194:BD1194"/>
    <mergeCell ref="HS1193:IA1193"/>
    <mergeCell ref="IB1193:IO1193"/>
    <mergeCell ref="IP1193:JB1193"/>
    <mergeCell ref="JC1193:JM1193"/>
    <mergeCell ref="JN1193:JY1193"/>
    <mergeCell ref="JZ1193:KP1193"/>
    <mergeCell ref="FL1193:FW1193"/>
    <mergeCell ref="FX1193:GL1193"/>
    <mergeCell ref="GM1193:GR1193"/>
    <mergeCell ref="GS1193:HA1193"/>
    <mergeCell ref="HB1193:HL1193"/>
    <mergeCell ref="HM1193:HR1193"/>
    <mergeCell ref="DB1193:DN1193"/>
    <mergeCell ref="DO1193:DY1193"/>
    <mergeCell ref="DZ1193:EK1193"/>
    <mergeCell ref="EL1193:EX1193"/>
    <mergeCell ref="EY1193:FB1193"/>
    <mergeCell ref="FC1193:FK1193"/>
    <mergeCell ref="AY1193:BD1193"/>
    <mergeCell ref="BE1193:BM1193"/>
    <mergeCell ref="BN1193:BX1193"/>
    <mergeCell ref="BY1193:CD1193"/>
    <mergeCell ref="CE1193:CM1193"/>
    <mergeCell ref="CN1193:DA1193"/>
    <mergeCell ref="IB1192:IO1192"/>
    <mergeCell ref="IP1192:JB1192"/>
    <mergeCell ref="JC1192:JM1192"/>
    <mergeCell ref="JN1192:JY1192"/>
    <mergeCell ref="JZ1192:KP1192"/>
    <mergeCell ref="A1193:E1193"/>
    <mergeCell ref="F1193:N1193"/>
    <mergeCell ref="O1193:W1193"/>
    <mergeCell ref="X1193:AI1193"/>
    <mergeCell ref="AJ1193:AX1193"/>
    <mergeCell ref="FX1192:GL1192"/>
    <mergeCell ref="GM1192:GR1192"/>
    <mergeCell ref="GS1192:HA1192"/>
    <mergeCell ref="HB1192:HL1192"/>
    <mergeCell ref="HM1192:HR1192"/>
    <mergeCell ref="HS1192:IA1192"/>
    <mergeCell ref="DO1192:DY1192"/>
    <mergeCell ref="DZ1192:EK1192"/>
    <mergeCell ref="EL1192:EX1192"/>
    <mergeCell ref="EY1192:FB1192"/>
    <mergeCell ref="FC1192:FK1192"/>
    <mergeCell ref="FL1192:FW1192"/>
    <mergeCell ref="BE1192:BM1192"/>
    <mergeCell ref="BN1192:BX1192"/>
    <mergeCell ref="BY1192:CD1192"/>
    <mergeCell ref="CE1192:CM1192"/>
    <mergeCell ref="CN1192:DA1192"/>
    <mergeCell ref="DB1192:DN1192"/>
    <mergeCell ref="A1192:E1192"/>
    <mergeCell ref="F1192:N1192"/>
    <mergeCell ref="O1192:W1192"/>
    <mergeCell ref="X1192:AI1192"/>
    <mergeCell ref="AJ1192:AX1192"/>
    <mergeCell ref="AY1192:BD1192"/>
    <mergeCell ref="HS1191:IA1191"/>
    <mergeCell ref="IB1191:IO1191"/>
    <mergeCell ref="IP1191:JB1191"/>
    <mergeCell ref="JC1191:JM1191"/>
    <mergeCell ref="JN1191:JY1191"/>
    <mergeCell ref="JZ1191:KP1191"/>
    <mergeCell ref="FL1191:FW1191"/>
    <mergeCell ref="FX1191:GL1191"/>
    <mergeCell ref="GM1191:GR1191"/>
    <mergeCell ref="GS1191:HA1191"/>
    <mergeCell ref="HB1191:HL1191"/>
    <mergeCell ref="HM1191:HR1191"/>
    <mergeCell ref="DB1191:DN1191"/>
    <mergeCell ref="DO1191:DY1191"/>
    <mergeCell ref="DZ1191:EK1191"/>
    <mergeCell ref="EL1191:EX1191"/>
    <mergeCell ref="EY1191:FB1191"/>
    <mergeCell ref="FC1191:FK1191"/>
    <mergeCell ref="AY1191:BD1191"/>
    <mergeCell ref="BE1191:BM1191"/>
    <mergeCell ref="BN1191:BX1191"/>
    <mergeCell ref="BY1191:CD1191"/>
    <mergeCell ref="CE1191:CM1191"/>
    <mergeCell ref="CN1191:DA1191"/>
    <mergeCell ref="IB1190:IO1190"/>
    <mergeCell ref="IP1190:JB1190"/>
    <mergeCell ref="JC1190:JM1190"/>
    <mergeCell ref="JN1190:JY1190"/>
    <mergeCell ref="JZ1190:KP1190"/>
    <mergeCell ref="A1191:E1191"/>
    <mergeCell ref="F1191:N1191"/>
    <mergeCell ref="O1191:W1191"/>
    <mergeCell ref="X1191:AI1191"/>
    <mergeCell ref="AJ1191:AX1191"/>
    <mergeCell ref="FX1190:GL1190"/>
    <mergeCell ref="GM1190:GR1190"/>
    <mergeCell ref="GS1190:HA1190"/>
    <mergeCell ref="HB1190:HL1190"/>
    <mergeCell ref="HM1190:HR1190"/>
    <mergeCell ref="HS1190:IA1190"/>
    <mergeCell ref="DO1190:DY1190"/>
    <mergeCell ref="DZ1190:EK1190"/>
    <mergeCell ref="EL1190:EX1190"/>
    <mergeCell ref="EY1190:FB1190"/>
    <mergeCell ref="FC1190:FK1190"/>
    <mergeCell ref="FL1190:FW1190"/>
    <mergeCell ref="BE1190:BM1190"/>
    <mergeCell ref="BN1190:BX1190"/>
    <mergeCell ref="BY1190:CD1190"/>
    <mergeCell ref="CE1190:CM1190"/>
    <mergeCell ref="CN1190:DA1190"/>
    <mergeCell ref="DB1190:DN1190"/>
    <mergeCell ref="A1190:E1190"/>
    <mergeCell ref="F1190:N1190"/>
    <mergeCell ref="O1190:W1190"/>
    <mergeCell ref="X1190:AI1190"/>
    <mergeCell ref="AJ1190:AX1190"/>
    <mergeCell ref="AY1190:BD1190"/>
    <mergeCell ref="HS1189:IA1189"/>
    <mergeCell ref="IB1189:IO1189"/>
    <mergeCell ref="IP1189:JB1189"/>
    <mergeCell ref="JC1189:JM1189"/>
    <mergeCell ref="JN1189:JY1189"/>
    <mergeCell ref="JZ1189:KP1189"/>
    <mergeCell ref="FL1189:FW1189"/>
    <mergeCell ref="FX1189:GL1189"/>
    <mergeCell ref="GM1189:GR1189"/>
    <mergeCell ref="GS1189:HA1189"/>
    <mergeCell ref="HB1189:HL1189"/>
    <mergeCell ref="HM1189:HR1189"/>
    <mergeCell ref="DB1189:DN1189"/>
    <mergeCell ref="DO1189:DY1189"/>
    <mergeCell ref="DZ1189:EK1189"/>
    <mergeCell ref="EL1189:EX1189"/>
    <mergeCell ref="EY1189:FB1189"/>
    <mergeCell ref="FC1189:FK1189"/>
    <mergeCell ref="AY1189:BD1189"/>
    <mergeCell ref="BE1189:BM1189"/>
    <mergeCell ref="BN1189:BX1189"/>
    <mergeCell ref="BY1189:CD1189"/>
    <mergeCell ref="CE1189:CM1189"/>
    <mergeCell ref="CN1189:DA1189"/>
    <mergeCell ref="IB1188:IO1188"/>
    <mergeCell ref="IP1188:JB1188"/>
    <mergeCell ref="JC1188:JM1188"/>
    <mergeCell ref="JN1188:JY1188"/>
    <mergeCell ref="JZ1188:KP1188"/>
    <mergeCell ref="A1189:E1189"/>
    <mergeCell ref="F1189:N1189"/>
    <mergeCell ref="O1189:W1189"/>
    <mergeCell ref="X1189:AI1189"/>
    <mergeCell ref="AJ1189:AX1189"/>
    <mergeCell ref="FX1188:GL1188"/>
    <mergeCell ref="GM1188:GR1188"/>
    <mergeCell ref="GS1188:HA1188"/>
    <mergeCell ref="HB1188:HL1188"/>
    <mergeCell ref="HM1188:HR1188"/>
    <mergeCell ref="HS1188:IA1188"/>
    <mergeCell ref="DO1188:DY1188"/>
    <mergeCell ref="DZ1188:EK1188"/>
    <mergeCell ref="EL1188:EX1188"/>
    <mergeCell ref="EY1188:FB1188"/>
    <mergeCell ref="FC1188:FK1188"/>
    <mergeCell ref="FL1188:FW1188"/>
    <mergeCell ref="BE1188:BM1188"/>
    <mergeCell ref="BN1188:BX1188"/>
    <mergeCell ref="BY1188:CD1188"/>
    <mergeCell ref="CE1188:CM1188"/>
    <mergeCell ref="CN1188:DA1188"/>
    <mergeCell ref="DB1188:DN1188"/>
    <mergeCell ref="A1188:E1188"/>
    <mergeCell ref="F1188:N1188"/>
    <mergeCell ref="O1188:W1188"/>
    <mergeCell ref="X1188:AI1188"/>
    <mergeCell ref="AJ1188:AX1188"/>
    <mergeCell ref="AY1188:BD1188"/>
    <mergeCell ref="HS1187:IA1187"/>
    <mergeCell ref="IB1187:IO1187"/>
    <mergeCell ref="IP1187:JB1187"/>
    <mergeCell ref="JC1187:JM1187"/>
    <mergeCell ref="JN1187:JY1187"/>
    <mergeCell ref="JZ1187:KP1187"/>
    <mergeCell ref="FL1187:FW1187"/>
    <mergeCell ref="FX1187:GL1187"/>
    <mergeCell ref="GM1187:GR1187"/>
    <mergeCell ref="GS1187:HA1187"/>
    <mergeCell ref="HB1187:HL1187"/>
    <mergeCell ref="HM1187:HR1187"/>
    <mergeCell ref="DB1187:DN1187"/>
    <mergeCell ref="DO1187:DY1187"/>
    <mergeCell ref="DZ1187:EK1187"/>
    <mergeCell ref="EL1187:EX1187"/>
    <mergeCell ref="EY1187:FB1187"/>
    <mergeCell ref="FC1187:FK1187"/>
    <mergeCell ref="AY1187:BD1187"/>
    <mergeCell ref="BE1187:BM1187"/>
    <mergeCell ref="BN1187:BX1187"/>
    <mergeCell ref="BY1187:CD1187"/>
    <mergeCell ref="CE1187:CM1187"/>
    <mergeCell ref="CN1187:DA1187"/>
    <mergeCell ref="IB1186:IO1186"/>
    <mergeCell ref="IP1186:JB1186"/>
    <mergeCell ref="JC1186:JM1186"/>
    <mergeCell ref="JN1186:JY1186"/>
    <mergeCell ref="JZ1186:KP1186"/>
    <mergeCell ref="A1187:E1187"/>
    <mergeCell ref="F1187:N1187"/>
    <mergeCell ref="O1187:W1187"/>
    <mergeCell ref="X1187:AI1187"/>
    <mergeCell ref="AJ1187:AX1187"/>
    <mergeCell ref="FX1186:GL1186"/>
    <mergeCell ref="GM1186:GR1186"/>
    <mergeCell ref="GS1186:HA1186"/>
    <mergeCell ref="HB1186:HL1186"/>
    <mergeCell ref="HM1186:HR1186"/>
    <mergeCell ref="HS1186:IA1186"/>
    <mergeCell ref="DO1186:DY1186"/>
    <mergeCell ref="DZ1186:EK1186"/>
    <mergeCell ref="EL1186:EX1186"/>
    <mergeCell ref="EY1186:FB1186"/>
    <mergeCell ref="FC1186:FK1186"/>
    <mergeCell ref="FL1186:FW1186"/>
    <mergeCell ref="BE1186:BM1186"/>
    <mergeCell ref="BN1186:BX1186"/>
    <mergeCell ref="BY1186:CD1186"/>
    <mergeCell ref="CE1186:CM1186"/>
    <mergeCell ref="CN1186:DA1186"/>
    <mergeCell ref="DB1186:DN1186"/>
    <mergeCell ref="A1186:E1186"/>
    <mergeCell ref="F1186:N1186"/>
    <mergeCell ref="O1186:W1186"/>
    <mergeCell ref="X1186:AI1186"/>
    <mergeCell ref="AJ1186:AX1186"/>
    <mergeCell ref="AY1186:BD1186"/>
    <mergeCell ref="HS1185:IA1185"/>
    <mergeCell ref="IB1185:IO1185"/>
    <mergeCell ref="IP1185:JB1185"/>
    <mergeCell ref="JC1185:JM1185"/>
    <mergeCell ref="JN1185:JY1185"/>
    <mergeCell ref="JZ1185:KP1185"/>
    <mergeCell ref="FL1185:FW1185"/>
    <mergeCell ref="FX1185:GL1185"/>
    <mergeCell ref="GM1185:GR1185"/>
    <mergeCell ref="GS1185:HA1185"/>
    <mergeCell ref="HB1185:HL1185"/>
    <mergeCell ref="HM1185:HR1185"/>
    <mergeCell ref="DB1185:DN1185"/>
    <mergeCell ref="DO1185:DY1185"/>
    <mergeCell ref="DZ1185:EK1185"/>
    <mergeCell ref="EL1185:EX1185"/>
    <mergeCell ref="EY1185:FB1185"/>
    <mergeCell ref="FC1185:FK1185"/>
    <mergeCell ref="AY1185:BD1185"/>
    <mergeCell ref="BE1185:BM1185"/>
    <mergeCell ref="BN1185:BX1185"/>
    <mergeCell ref="BY1185:CD1185"/>
    <mergeCell ref="CE1185:CM1185"/>
    <mergeCell ref="CN1185:DA1185"/>
    <mergeCell ref="IB1184:IO1184"/>
    <mergeCell ref="IP1184:JB1184"/>
    <mergeCell ref="JC1184:JM1184"/>
    <mergeCell ref="JN1184:JY1184"/>
    <mergeCell ref="JZ1184:KP1184"/>
    <mergeCell ref="A1185:E1185"/>
    <mergeCell ref="F1185:N1185"/>
    <mergeCell ref="O1185:W1185"/>
    <mergeCell ref="X1185:AI1185"/>
    <mergeCell ref="AJ1185:AX1185"/>
    <mergeCell ref="FX1184:GL1184"/>
    <mergeCell ref="GM1184:GR1184"/>
    <mergeCell ref="GS1184:HA1184"/>
    <mergeCell ref="HB1184:HL1184"/>
    <mergeCell ref="HM1184:HR1184"/>
    <mergeCell ref="HS1184:IA1184"/>
    <mergeCell ref="DO1184:DY1184"/>
    <mergeCell ref="DZ1184:EK1184"/>
    <mergeCell ref="EL1184:EX1184"/>
    <mergeCell ref="EY1184:FB1184"/>
    <mergeCell ref="FC1184:FK1184"/>
    <mergeCell ref="FL1184:FW1184"/>
    <mergeCell ref="BE1184:BM1184"/>
    <mergeCell ref="BN1184:BX1184"/>
    <mergeCell ref="BY1184:CD1184"/>
    <mergeCell ref="CE1184:CM1184"/>
    <mergeCell ref="CN1184:DA1184"/>
    <mergeCell ref="DB1184:DN1184"/>
    <mergeCell ref="A1184:E1184"/>
    <mergeCell ref="F1184:N1184"/>
    <mergeCell ref="O1184:W1184"/>
    <mergeCell ref="X1184:AI1184"/>
    <mergeCell ref="AJ1184:AX1184"/>
    <mergeCell ref="AY1184:BD1184"/>
    <mergeCell ref="HS1183:IA1183"/>
    <mergeCell ref="IB1183:IO1183"/>
    <mergeCell ref="IP1183:JB1183"/>
    <mergeCell ref="JC1183:JM1183"/>
    <mergeCell ref="JN1183:JY1183"/>
    <mergeCell ref="JZ1183:KP1183"/>
    <mergeCell ref="FL1183:FW1183"/>
    <mergeCell ref="FX1183:GL1183"/>
    <mergeCell ref="GM1183:GR1183"/>
    <mergeCell ref="GS1183:HA1183"/>
    <mergeCell ref="HB1183:HL1183"/>
    <mergeCell ref="HM1183:HR1183"/>
    <mergeCell ref="DB1183:DN1183"/>
    <mergeCell ref="DO1183:DY1183"/>
    <mergeCell ref="DZ1183:EK1183"/>
    <mergeCell ref="EL1183:EX1183"/>
    <mergeCell ref="EY1183:FB1183"/>
    <mergeCell ref="FC1183:FK1183"/>
    <mergeCell ref="AY1183:BD1183"/>
    <mergeCell ref="BE1183:BM1183"/>
    <mergeCell ref="BN1183:BX1183"/>
    <mergeCell ref="BY1183:CD1183"/>
    <mergeCell ref="CE1183:CM1183"/>
    <mergeCell ref="CN1183:DA1183"/>
    <mergeCell ref="IB1182:IO1182"/>
    <mergeCell ref="IP1182:JB1182"/>
    <mergeCell ref="JC1182:JM1182"/>
    <mergeCell ref="JN1182:JY1182"/>
    <mergeCell ref="JZ1182:KP1182"/>
    <mergeCell ref="A1183:E1183"/>
    <mergeCell ref="F1183:N1183"/>
    <mergeCell ref="O1183:W1183"/>
    <mergeCell ref="X1183:AI1183"/>
    <mergeCell ref="AJ1183:AX1183"/>
    <mergeCell ref="FX1182:GL1182"/>
    <mergeCell ref="GM1182:GR1182"/>
    <mergeCell ref="GS1182:HA1182"/>
    <mergeCell ref="HB1182:HL1182"/>
    <mergeCell ref="HM1182:HR1182"/>
    <mergeCell ref="HS1182:IA1182"/>
    <mergeCell ref="DO1182:DY1182"/>
    <mergeCell ref="DZ1182:EK1182"/>
    <mergeCell ref="EL1182:EX1182"/>
    <mergeCell ref="EY1182:FB1182"/>
    <mergeCell ref="FC1182:FK1182"/>
    <mergeCell ref="FL1182:FW1182"/>
    <mergeCell ref="BE1182:BM1182"/>
    <mergeCell ref="BN1182:BX1182"/>
    <mergeCell ref="BY1182:CD1182"/>
    <mergeCell ref="CE1182:CM1182"/>
    <mergeCell ref="CN1182:DA1182"/>
    <mergeCell ref="DB1182:DN1182"/>
    <mergeCell ref="A1182:E1182"/>
    <mergeCell ref="F1182:N1182"/>
    <mergeCell ref="O1182:W1182"/>
    <mergeCell ref="X1182:AI1182"/>
    <mergeCell ref="AJ1182:AX1182"/>
    <mergeCell ref="AY1182:BD1182"/>
    <mergeCell ref="HS1181:IA1181"/>
    <mergeCell ref="IB1181:IO1181"/>
    <mergeCell ref="IP1181:JB1181"/>
    <mergeCell ref="JC1181:JM1181"/>
    <mergeCell ref="JN1181:JY1181"/>
    <mergeCell ref="JZ1181:KP1181"/>
    <mergeCell ref="FL1181:FW1181"/>
    <mergeCell ref="FX1181:GL1181"/>
    <mergeCell ref="GM1181:GR1181"/>
    <mergeCell ref="GS1181:HA1181"/>
    <mergeCell ref="HB1181:HL1181"/>
    <mergeCell ref="HM1181:HR1181"/>
    <mergeCell ref="DB1181:DN1181"/>
    <mergeCell ref="DO1181:DY1181"/>
    <mergeCell ref="DZ1181:EK1181"/>
    <mergeCell ref="EL1181:EX1181"/>
    <mergeCell ref="EY1181:FB1181"/>
    <mergeCell ref="FC1181:FK1181"/>
    <mergeCell ref="AY1181:BD1181"/>
    <mergeCell ref="BE1181:BM1181"/>
    <mergeCell ref="BN1181:BX1181"/>
    <mergeCell ref="BY1181:CD1181"/>
    <mergeCell ref="CE1181:CM1181"/>
    <mergeCell ref="CN1181:DA1181"/>
    <mergeCell ref="IB1180:IO1180"/>
    <mergeCell ref="IP1180:JB1180"/>
    <mergeCell ref="JC1180:JM1180"/>
    <mergeCell ref="JN1180:JY1180"/>
    <mergeCell ref="JZ1180:KP1180"/>
    <mergeCell ref="A1181:E1181"/>
    <mergeCell ref="F1181:N1181"/>
    <mergeCell ref="O1181:W1181"/>
    <mergeCell ref="X1181:AI1181"/>
    <mergeCell ref="AJ1181:AX1181"/>
    <mergeCell ref="FX1180:GL1180"/>
    <mergeCell ref="GM1180:GR1180"/>
    <mergeCell ref="GS1180:HA1180"/>
    <mergeCell ref="HB1180:HL1180"/>
    <mergeCell ref="HM1180:HR1180"/>
    <mergeCell ref="HS1180:IA1180"/>
    <mergeCell ref="DO1180:DY1180"/>
    <mergeCell ref="DZ1180:EK1180"/>
    <mergeCell ref="EL1180:EX1180"/>
    <mergeCell ref="EY1180:FB1180"/>
    <mergeCell ref="FC1180:FK1180"/>
    <mergeCell ref="FL1180:FW1180"/>
    <mergeCell ref="BE1180:BM1180"/>
    <mergeCell ref="BN1180:BX1180"/>
    <mergeCell ref="BY1180:CD1180"/>
    <mergeCell ref="CE1180:CM1180"/>
    <mergeCell ref="CN1180:DA1180"/>
    <mergeCell ref="DB1180:DN1180"/>
    <mergeCell ref="A1180:E1180"/>
    <mergeCell ref="F1180:N1180"/>
    <mergeCell ref="O1180:W1180"/>
    <mergeCell ref="X1180:AI1180"/>
    <mergeCell ref="AJ1180:AX1180"/>
    <mergeCell ref="AY1180:BD1180"/>
    <mergeCell ref="HS1179:IA1179"/>
    <mergeCell ref="IB1179:IO1179"/>
    <mergeCell ref="IP1179:JB1179"/>
    <mergeCell ref="JC1179:JM1179"/>
    <mergeCell ref="JN1179:JY1179"/>
    <mergeCell ref="JZ1179:KP1179"/>
    <mergeCell ref="FL1179:FW1179"/>
    <mergeCell ref="FX1179:GL1179"/>
    <mergeCell ref="GM1179:GR1179"/>
    <mergeCell ref="GS1179:HA1179"/>
    <mergeCell ref="HB1179:HL1179"/>
    <mergeCell ref="HM1179:HR1179"/>
    <mergeCell ref="DB1179:DN1179"/>
    <mergeCell ref="DO1179:DY1179"/>
    <mergeCell ref="DZ1179:EK1179"/>
    <mergeCell ref="EL1179:EX1179"/>
    <mergeCell ref="EY1179:FB1179"/>
    <mergeCell ref="FC1179:FK1179"/>
    <mergeCell ref="AY1179:BD1179"/>
    <mergeCell ref="BE1179:BM1179"/>
    <mergeCell ref="BN1179:BX1179"/>
    <mergeCell ref="BY1179:CD1179"/>
    <mergeCell ref="CE1179:CM1179"/>
    <mergeCell ref="CN1179:DA1179"/>
    <mergeCell ref="IB1178:IO1178"/>
    <mergeCell ref="IP1178:JB1178"/>
    <mergeCell ref="JC1178:JM1178"/>
    <mergeCell ref="JN1178:JY1178"/>
    <mergeCell ref="JZ1178:KP1178"/>
    <mergeCell ref="A1179:E1179"/>
    <mergeCell ref="F1179:N1179"/>
    <mergeCell ref="O1179:W1179"/>
    <mergeCell ref="X1179:AI1179"/>
    <mergeCell ref="AJ1179:AX1179"/>
    <mergeCell ref="FX1178:GL1178"/>
    <mergeCell ref="GM1178:GR1178"/>
    <mergeCell ref="GS1178:HA1178"/>
    <mergeCell ref="HB1178:HL1178"/>
    <mergeCell ref="HM1178:HR1178"/>
    <mergeCell ref="HS1178:IA1178"/>
    <mergeCell ref="DO1178:DY1178"/>
    <mergeCell ref="DZ1178:EK1178"/>
    <mergeCell ref="EL1178:EX1178"/>
    <mergeCell ref="EY1178:FB1178"/>
    <mergeCell ref="FC1178:FK1178"/>
    <mergeCell ref="FL1178:FW1178"/>
    <mergeCell ref="BE1178:BM1178"/>
    <mergeCell ref="BN1178:BX1178"/>
    <mergeCell ref="BY1178:CD1178"/>
    <mergeCell ref="CE1178:CM1178"/>
    <mergeCell ref="CN1178:DA1178"/>
    <mergeCell ref="DB1178:DN1178"/>
    <mergeCell ref="A1178:E1178"/>
    <mergeCell ref="F1178:N1178"/>
    <mergeCell ref="O1178:W1178"/>
    <mergeCell ref="X1178:AI1178"/>
    <mergeCell ref="AJ1178:AX1178"/>
    <mergeCell ref="AY1178:BD1178"/>
    <mergeCell ref="HS1177:IA1177"/>
    <mergeCell ref="IB1177:IO1177"/>
    <mergeCell ref="IP1177:JB1177"/>
    <mergeCell ref="JC1177:JM1177"/>
    <mergeCell ref="JN1177:JY1177"/>
    <mergeCell ref="JZ1177:KP1177"/>
    <mergeCell ref="FL1177:FW1177"/>
    <mergeCell ref="FX1177:GL1177"/>
    <mergeCell ref="GM1177:GR1177"/>
    <mergeCell ref="GS1177:HA1177"/>
    <mergeCell ref="HB1177:HL1177"/>
    <mergeCell ref="HM1177:HR1177"/>
    <mergeCell ref="DB1177:DN1177"/>
    <mergeCell ref="DO1177:DY1177"/>
    <mergeCell ref="DZ1177:EK1177"/>
    <mergeCell ref="EL1177:EX1177"/>
    <mergeCell ref="EY1177:FB1177"/>
    <mergeCell ref="FC1177:FK1177"/>
    <mergeCell ref="AY1177:BD1177"/>
    <mergeCell ref="BE1177:BM1177"/>
    <mergeCell ref="BN1177:BX1177"/>
    <mergeCell ref="BY1177:CD1177"/>
    <mergeCell ref="CE1177:CM1177"/>
    <mergeCell ref="CN1177:DA1177"/>
    <mergeCell ref="IB1176:IO1176"/>
    <mergeCell ref="IP1176:JB1176"/>
    <mergeCell ref="JC1176:JM1176"/>
    <mergeCell ref="JN1176:JY1176"/>
    <mergeCell ref="JZ1176:KP1176"/>
    <mergeCell ref="A1177:E1177"/>
    <mergeCell ref="F1177:N1177"/>
    <mergeCell ref="O1177:W1177"/>
    <mergeCell ref="X1177:AI1177"/>
    <mergeCell ref="AJ1177:AX1177"/>
    <mergeCell ref="FX1176:GL1176"/>
    <mergeCell ref="GM1176:GR1176"/>
    <mergeCell ref="GS1176:HA1176"/>
    <mergeCell ref="HB1176:HL1176"/>
    <mergeCell ref="HM1176:HR1176"/>
    <mergeCell ref="HS1176:IA1176"/>
    <mergeCell ref="DO1176:DY1176"/>
    <mergeCell ref="DZ1176:EK1176"/>
    <mergeCell ref="EL1176:EX1176"/>
    <mergeCell ref="EY1176:FB1176"/>
    <mergeCell ref="FC1176:FK1176"/>
    <mergeCell ref="FL1176:FW1176"/>
    <mergeCell ref="BE1176:BM1176"/>
    <mergeCell ref="BN1176:BX1176"/>
    <mergeCell ref="BY1176:CD1176"/>
    <mergeCell ref="CE1176:CM1176"/>
    <mergeCell ref="CN1176:DA1176"/>
    <mergeCell ref="DB1176:DN1176"/>
    <mergeCell ref="A1176:E1176"/>
    <mergeCell ref="F1176:N1176"/>
    <mergeCell ref="O1176:W1176"/>
    <mergeCell ref="X1176:AI1176"/>
    <mergeCell ref="AJ1176:AX1176"/>
    <mergeCell ref="AY1176:BD1176"/>
    <mergeCell ref="HS1175:IA1175"/>
    <mergeCell ref="IB1175:IO1175"/>
    <mergeCell ref="IP1175:JB1175"/>
    <mergeCell ref="JC1175:JM1175"/>
    <mergeCell ref="JN1175:JY1175"/>
    <mergeCell ref="JZ1175:KP1175"/>
    <mergeCell ref="FL1175:FW1175"/>
    <mergeCell ref="FX1175:GL1175"/>
    <mergeCell ref="GM1175:GR1175"/>
    <mergeCell ref="GS1175:HA1175"/>
    <mergeCell ref="HB1175:HL1175"/>
    <mergeCell ref="HM1175:HR1175"/>
    <mergeCell ref="DB1175:DN1175"/>
    <mergeCell ref="DO1175:DY1175"/>
    <mergeCell ref="DZ1175:EK1175"/>
    <mergeCell ref="EL1175:EX1175"/>
    <mergeCell ref="EY1175:FB1175"/>
    <mergeCell ref="FC1175:FK1175"/>
    <mergeCell ref="AY1175:BD1175"/>
    <mergeCell ref="BE1175:BM1175"/>
    <mergeCell ref="BN1175:BX1175"/>
    <mergeCell ref="BY1175:CD1175"/>
    <mergeCell ref="CE1175:CM1175"/>
    <mergeCell ref="CN1175:DA1175"/>
    <mergeCell ref="IB1174:IO1174"/>
    <mergeCell ref="IP1174:JB1174"/>
    <mergeCell ref="JC1174:JM1174"/>
    <mergeCell ref="JN1174:JY1174"/>
    <mergeCell ref="JZ1174:KP1174"/>
    <mergeCell ref="A1175:E1175"/>
    <mergeCell ref="F1175:N1175"/>
    <mergeCell ref="O1175:W1175"/>
    <mergeCell ref="X1175:AI1175"/>
    <mergeCell ref="AJ1175:AX1175"/>
    <mergeCell ref="FX1174:GL1174"/>
    <mergeCell ref="GM1174:GR1174"/>
    <mergeCell ref="GS1174:HA1174"/>
    <mergeCell ref="HB1174:HL1174"/>
    <mergeCell ref="HM1174:HR1174"/>
    <mergeCell ref="HS1174:IA1174"/>
    <mergeCell ref="DO1174:DY1174"/>
    <mergeCell ref="DZ1174:EK1174"/>
    <mergeCell ref="EL1174:EX1174"/>
    <mergeCell ref="EY1174:FB1174"/>
    <mergeCell ref="FC1174:FK1174"/>
    <mergeCell ref="FL1174:FW1174"/>
    <mergeCell ref="BE1174:BM1174"/>
    <mergeCell ref="BN1174:BX1174"/>
    <mergeCell ref="BY1174:CD1174"/>
    <mergeCell ref="CE1174:CM1174"/>
    <mergeCell ref="CN1174:DA1174"/>
    <mergeCell ref="DB1174:DN1174"/>
    <mergeCell ref="A1174:E1174"/>
    <mergeCell ref="F1174:N1174"/>
    <mergeCell ref="O1174:W1174"/>
    <mergeCell ref="X1174:AI1174"/>
    <mergeCell ref="AJ1174:AX1174"/>
    <mergeCell ref="AY1174:BD1174"/>
    <mergeCell ref="HS1173:IA1173"/>
    <mergeCell ref="IB1173:IO1173"/>
    <mergeCell ref="IP1173:JB1173"/>
    <mergeCell ref="JC1173:JM1173"/>
    <mergeCell ref="JN1173:JY1173"/>
    <mergeCell ref="JZ1173:KP1173"/>
    <mergeCell ref="FL1173:FW1173"/>
    <mergeCell ref="FX1173:GL1173"/>
    <mergeCell ref="GM1173:GR1173"/>
    <mergeCell ref="GS1173:HA1173"/>
    <mergeCell ref="HB1173:HL1173"/>
    <mergeCell ref="HM1173:HR1173"/>
    <mergeCell ref="DB1173:DN1173"/>
    <mergeCell ref="DO1173:DY1173"/>
    <mergeCell ref="DZ1173:EK1173"/>
    <mergeCell ref="EL1173:EX1173"/>
    <mergeCell ref="EY1173:FB1173"/>
    <mergeCell ref="FC1173:FK1173"/>
    <mergeCell ref="AY1173:BD1173"/>
    <mergeCell ref="BE1173:BM1173"/>
    <mergeCell ref="BN1173:BX1173"/>
    <mergeCell ref="BY1173:CD1173"/>
    <mergeCell ref="CE1173:CM1173"/>
    <mergeCell ref="CN1173:DA1173"/>
    <mergeCell ref="IB1172:IO1172"/>
    <mergeCell ref="IP1172:JB1172"/>
    <mergeCell ref="JC1172:JM1172"/>
    <mergeCell ref="JN1172:JY1172"/>
    <mergeCell ref="JZ1172:KP1172"/>
    <mergeCell ref="A1173:E1173"/>
    <mergeCell ref="F1173:N1173"/>
    <mergeCell ref="O1173:W1173"/>
    <mergeCell ref="X1173:AI1173"/>
    <mergeCell ref="AJ1173:AX1173"/>
    <mergeCell ref="FX1172:GL1172"/>
    <mergeCell ref="GM1172:GR1172"/>
    <mergeCell ref="GS1172:HA1172"/>
    <mergeCell ref="HB1172:HL1172"/>
    <mergeCell ref="HM1172:HR1172"/>
    <mergeCell ref="HS1172:IA1172"/>
    <mergeCell ref="DO1172:DY1172"/>
    <mergeCell ref="DZ1172:EK1172"/>
    <mergeCell ref="EL1172:EX1172"/>
    <mergeCell ref="EY1172:FB1172"/>
    <mergeCell ref="FC1172:FK1172"/>
    <mergeCell ref="FL1172:FW1172"/>
    <mergeCell ref="BE1172:BM1172"/>
    <mergeCell ref="BN1172:BX1172"/>
    <mergeCell ref="BY1172:CD1172"/>
    <mergeCell ref="CE1172:CM1172"/>
    <mergeCell ref="CN1172:DA1172"/>
    <mergeCell ref="DB1172:DN1172"/>
    <mergeCell ref="A1172:E1172"/>
    <mergeCell ref="F1172:N1172"/>
    <mergeCell ref="O1172:W1172"/>
    <mergeCell ref="X1172:AI1172"/>
    <mergeCell ref="AJ1172:AX1172"/>
    <mergeCell ref="AY1172:BD1172"/>
    <mergeCell ref="HS1171:IA1171"/>
    <mergeCell ref="IB1171:IO1171"/>
    <mergeCell ref="IP1171:JB1171"/>
    <mergeCell ref="JC1171:JM1171"/>
    <mergeCell ref="JN1171:JY1171"/>
    <mergeCell ref="JZ1171:KP1171"/>
    <mergeCell ref="FL1171:FW1171"/>
    <mergeCell ref="FX1171:GL1171"/>
    <mergeCell ref="GM1171:GR1171"/>
    <mergeCell ref="GS1171:HA1171"/>
    <mergeCell ref="HB1171:HL1171"/>
    <mergeCell ref="HM1171:HR1171"/>
    <mergeCell ref="DB1171:DN1171"/>
    <mergeCell ref="DO1171:DY1171"/>
    <mergeCell ref="DZ1171:EK1171"/>
    <mergeCell ref="EL1171:EX1171"/>
    <mergeCell ref="EY1171:FB1171"/>
    <mergeCell ref="FC1171:FK1171"/>
    <mergeCell ref="AY1171:BD1171"/>
    <mergeCell ref="BE1171:BM1171"/>
    <mergeCell ref="BN1171:BX1171"/>
    <mergeCell ref="BY1171:CD1171"/>
    <mergeCell ref="CE1171:CM1171"/>
    <mergeCell ref="CN1171:DA1171"/>
    <mergeCell ref="IB1170:IO1170"/>
    <mergeCell ref="IP1170:JB1170"/>
    <mergeCell ref="JC1170:JM1170"/>
    <mergeCell ref="JN1170:JY1170"/>
    <mergeCell ref="JZ1170:KP1170"/>
    <mergeCell ref="A1171:E1171"/>
    <mergeCell ref="F1171:N1171"/>
    <mergeCell ref="O1171:W1171"/>
    <mergeCell ref="X1171:AI1171"/>
    <mergeCell ref="AJ1171:AX1171"/>
    <mergeCell ref="FX1170:GL1170"/>
    <mergeCell ref="GM1170:GR1170"/>
    <mergeCell ref="GS1170:HA1170"/>
    <mergeCell ref="HB1170:HL1170"/>
    <mergeCell ref="HM1170:HR1170"/>
    <mergeCell ref="HS1170:IA1170"/>
    <mergeCell ref="DO1170:DY1170"/>
    <mergeCell ref="DZ1170:EK1170"/>
    <mergeCell ref="EL1170:EX1170"/>
    <mergeCell ref="EY1170:FB1170"/>
    <mergeCell ref="FC1170:FK1170"/>
    <mergeCell ref="FL1170:FW1170"/>
    <mergeCell ref="BE1170:BM1170"/>
    <mergeCell ref="BN1170:BX1170"/>
    <mergeCell ref="BY1170:CD1170"/>
    <mergeCell ref="CE1170:CM1170"/>
    <mergeCell ref="CN1170:DA1170"/>
    <mergeCell ref="DB1170:DN1170"/>
    <mergeCell ref="A1170:E1170"/>
    <mergeCell ref="F1170:N1170"/>
    <mergeCell ref="O1170:W1170"/>
    <mergeCell ref="X1170:AI1170"/>
    <mergeCell ref="AJ1170:AX1170"/>
    <mergeCell ref="AY1170:BD1170"/>
    <mergeCell ref="HS1169:IA1169"/>
    <mergeCell ref="IB1169:IO1169"/>
    <mergeCell ref="IP1169:JB1169"/>
    <mergeCell ref="JC1169:JM1169"/>
    <mergeCell ref="JN1169:JY1169"/>
    <mergeCell ref="JZ1169:KP1169"/>
    <mergeCell ref="FL1169:FW1169"/>
    <mergeCell ref="FX1169:GL1169"/>
    <mergeCell ref="GM1169:GR1169"/>
    <mergeCell ref="GS1169:HA1169"/>
    <mergeCell ref="HB1169:HL1169"/>
    <mergeCell ref="HM1169:HR1169"/>
    <mergeCell ref="DB1169:DN1169"/>
    <mergeCell ref="DO1169:DY1169"/>
    <mergeCell ref="DZ1169:EK1169"/>
    <mergeCell ref="EL1169:EX1169"/>
    <mergeCell ref="EY1169:FB1169"/>
    <mergeCell ref="FC1169:FK1169"/>
    <mergeCell ref="AY1169:BD1169"/>
    <mergeCell ref="BE1169:BM1169"/>
    <mergeCell ref="BN1169:BX1169"/>
    <mergeCell ref="BY1169:CD1169"/>
    <mergeCell ref="CE1169:CM1169"/>
    <mergeCell ref="CN1169:DA1169"/>
    <mergeCell ref="IB1168:IO1168"/>
    <mergeCell ref="IP1168:JB1168"/>
    <mergeCell ref="JC1168:JM1168"/>
    <mergeCell ref="JN1168:JY1168"/>
    <mergeCell ref="JZ1168:KP1168"/>
    <mergeCell ref="A1169:E1169"/>
    <mergeCell ref="F1169:N1169"/>
    <mergeCell ref="O1169:W1169"/>
    <mergeCell ref="X1169:AI1169"/>
    <mergeCell ref="AJ1169:AX1169"/>
    <mergeCell ref="FX1168:GL1168"/>
    <mergeCell ref="GM1168:GR1168"/>
    <mergeCell ref="GS1168:HA1168"/>
    <mergeCell ref="HB1168:HL1168"/>
    <mergeCell ref="HM1168:HR1168"/>
    <mergeCell ref="HS1168:IA1168"/>
    <mergeCell ref="DO1168:DY1168"/>
    <mergeCell ref="DZ1168:EK1168"/>
    <mergeCell ref="EL1168:EX1168"/>
    <mergeCell ref="EY1168:FB1168"/>
    <mergeCell ref="FC1168:FK1168"/>
    <mergeCell ref="FL1168:FW1168"/>
    <mergeCell ref="BE1168:BM1168"/>
    <mergeCell ref="BN1168:BX1168"/>
    <mergeCell ref="BY1168:CD1168"/>
    <mergeCell ref="CE1168:CM1168"/>
    <mergeCell ref="CN1168:DA1168"/>
    <mergeCell ref="DB1168:DN1168"/>
    <mergeCell ref="A1168:E1168"/>
    <mergeCell ref="F1168:N1168"/>
    <mergeCell ref="O1168:W1168"/>
    <mergeCell ref="X1168:AI1168"/>
    <mergeCell ref="AJ1168:AX1168"/>
    <mergeCell ref="AY1168:BD1168"/>
    <mergeCell ref="HS1167:IA1167"/>
    <mergeCell ref="IB1167:IO1167"/>
    <mergeCell ref="IP1167:JB1167"/>
    <mergeCell ref="JC1167:JM1167"/>
    <mergeCell ref="JN1167:JY1167"/>
    <mergeCell ref="JZ1167:KP1167"/>
    <mergeCell ref="FL1167:FW1167"/>
    <mergeCell ref="FX1167:GL1167"/>
    <mergeCell ref="GM1167:GR1167"/>
    <mergeCell ref="GS1167:HA1167"/>
    <mergeCell ref="HB1167:HL1167"/>
    <mergeCell ref="HM1167:HR1167"/>
    <mergeCell ref="DB1167:DN1167"/>
    <mergeCell ref="DO1167:DY1167"/>
    <mergeCell ref="DZ1167:EK1167"/>
    <mergeCell ref="EL1167:EX1167"/>
    <mergeCell ref="EY1167:FB1167"/>
    <mergeCell ref="FC1167:FK1167"/>
    <mergeCell ref="AY1167:BD1167"/>
    <mergeCell ref="BE1167:BM1167"/>
    <mergeCell ref="BN1167:BX1167"/>
    <mergeCell ref="BY1167:CD1167"/>
    <mergeCell ref="CE1167:CM1167"/>
    <mergeCell ref="CN1167:DA1167"/>
    <mergeCell ref="IB1166:IO1166"/>
    <mergeCell ref="IP1166:JB1166"/>
    <mergeCell ref="JC1166:JM1166"/>
    <mergeCell ref="JN1166:JY1166"/>
    <mergeCell ref="JZ1166:KP1166"/>
    <mergeCell ref="A1167:E1167"/>
    <mergeCell ref="F1167:N1167"/>
    <mergeCell ref="O1167:W1167"/>
    <mergeCell ref="X1167:AI1167"/>
    <mergeCell ref="AJ1167:AX1167"/>
    <mergeCell ref="FX1166:GL1166"/>
    <mergeCell ref="GM1166:GR1166"/>
    <mergeCell ref="GS1166:HA1166"/>
    <mergeCell ref="HB1166:HL1166"/>
    <mergeCell ref="HM1166:HR1166"/>
    <mergeCell ref="HS1166:IA1166"/>
    <mergeCell ref="DO1166:DY1166"/>
    <mergeCell ref="DZ1166:EK1166"/>
    <mergeCell ref="EL1166:EX1166"/>
    <mergeCell ref="EY1166:FB1166"/>
    <mergeCell ref="FC1166:FK1166"/>
    <mergeCell ref="FL1166:FW1166"/>
    <mergeCell ref="BE1166:BM1166"/>
    <mergeCell ref="BN1166:BX1166"/>
    <mergeCell ref="BY1166:CD1166"/>
    <mergeCell ref="CE1166:CM1166"/>
    <mergeCell ref="CN1166:DA1166"/>
    <mergeCell ref="DB1166:DN1166"/>
    <mergeCell ref="A1166:E1166"/>
    <mergeCell ref="F1166:N1166"/>
    <mergeCell ref="O1166:W1166"/>
    <mergeCell ref="X1166:AI1166"/>
    <mergeCell ref="AJ1166:AX1166"/>
    <mergeCell ref="AY1166:BD1166"/>
    <mergeCell ref="HS1165:IA1165"/>
    <mergeCell ref="IB1165:IO1165"/>
    <mergeCell ref="IP1165:JB1165"/>
    <mergeCell ref="JC1165:JM1165"/>
    <mergeCell ref="JN1165:JY1165"/>
    <mergeCell ref="JZ1165:KP1165"/>
    <mergeCell ref="FL1165:FW1165"/>
    <mergeCell ref="FX1165:GL1165"/>
    <mergeCell ref="GM1165:GR1165"/>
    <mergeCell ref="GS1165:HA1165"/>
    <mergeCell ref="HB1165:HL1165"/>
    <mergeCell ref="HM1165:HR1165"/>
    <mergeCell ref="DB1165:DN1165"/>
    <mergeCell ref="DO1165:DY1165"/>
    <mergeCell ref="DZ1165:EK1165"/>
    <mergeCell ref="EL1165:EX1165"/>
    <mergeCell ref="EY1165:FB1165"/>
    <mergeCell ref="FC1165:FK1165"/>
    <mergeCell ref="AY1165:BD1165"/>
    <mergeCell ref="BE1165:BM1165"/>
    <mergeCell ref="BN1165:BX1165"/>
    <mergeCell ref="BY1165:CD1165"/>
    <mergeCell ref="CE1165:CM1165"/>
    <mergeCell ref="CN1165:DA1165"/>
    <mergeCell ref="IB1164:IO1164"/>
    <mergeCell ref="IP1164:JB1164"/>
    <mergeCell ref="JC1164:JM1164"/>
    <mergeCell ref="JN1164:JY1164"/>
    <mergeCell ref="JZ1164:KP1164"/>
    <mergeCell ref="A1165:E1165"/>
    <mergeCell ref="F1165:N1165"/>
    <mergeCell ref="O1165:W1165"/>
    <mergeCell ref="X1165:AI1165"/>
    <mergeCell ref="AJ1165:AX1165"/>
    <mergeCell ref="FX1164:GL1164"/>
    <mergeCell ref="GM1164:GR1164"/>
    <mergeCell ref="GS1164:HA1164"/>
    <mergeCell ref="HB1164:HL1164"/>
    <mergeCell ref="HM1164:HR1164"/>
    <mergeCell ref="HS1164:IA1164"/>
    <mergeCell ref="DO1164:DY1164"/>
    <mergeCell ref="DZ1164:EK1164"/>
    <mergeCell ref="EL1164:EX1164"/>
    <mergeCell ref="EY1164:FB1164"/>
    <mergeCell ref="FC1164:FK1164"/>
    <mergeCell ref="FL1164:FW1164"/>
    <mergeCell ref="BE1164:BM1164"/>
    <mergeCell ref="BN1164:BX1164"/>
    <mergeCell ref="BY1164:CD1164"/>
    <mergeCell ref="CE1164:CM1164"/>
    <mergeCell ref="CN1164:DA1164"/>
    <mergeCell ref="DB1164:DN1164"/>
    <mergeCell ref="A1164:E1164"/>
    <mergeCell ref="F1164:N1164"/>
    <mergeCell ref="O1164:W1164"/>
    <mergeCell ref="X1164:AI1164"/>
    <mergeCell ref="AJ1164:AX1164"/>
    <mergeCell ref="AY1164:BD1164"/>
    <mergeCell ref="HS1163:IA1163"/>
    <mergeCell ref="IB1163:IO1163"/>
    <mergeCell ref="IP1163:JB1163"/>
    <mergeCell ref="JC1163:JM1163"/>
    <mergeCell ref="JN1163:JY1163"/>
    <mergeCell ref="JZ1163:KP1163"/>
    <mergeCell ref="FL1163:FW1163"/>
    <mergeCell ref="FX1163:GL1163"/>
    <mergeCell ref="GM1163:GR1163"/>
    <mergeCell ref="GS1163:HA1163"/>
    <mergeCell ref="HB1163:HL1163"/>
    <mergeCell ref="HM1163:HR1163"/>
    <mergeCell ref="DB1163:DN1163"/>
    <mergeCell ref="DO1163:DY1163"/>
    <mergeCell ref="DZ1163:EK1163"/>
    <mergeCell ref="EL1163:EX1163"/>
    <mergeCell ref="EY1163:FB1163"/>
    <mergeCell ref="FC1163:FK1163"/>
    <mergeCell ref="AY1163:BD1163"/>
    <mergeCell ref="BE1163:BM1163"/>
    <mergeCell ref="BN1163:BX1163"/>
    <mergeCell ref="BY1163:CD1163"/>
    <mergeCell ref="CE1163:CM1163"/>
    <mergeCell ref="CN1163:DA1163"/>
    <mergeCell ref="IB1162:IO1162"/>
    <mergeCell ref="IP1162:JB1162"/>
    <mergeCell ref="JC1162:JM1162"/>
    <mergeCell ref="JN1162:JY1162"/>
    <mergeCell ref="JZ1162:KP1162"/>
    <mergeCell ref="A1163:E1163"/>
    <mergeCell ref="F1163:N1163"/>
    <mergeCell ref="O1163:W1163"/>
    <mergeCell ref="X1163:AI1163"/>
    <mergeCell ref="AJ1163:AX1163"/>
    <mergeCell ref="FX1162:GL1162"/>
    <mergeCell ref="GM1162:GR1162"/>
    <mergeCell ref="GS1162:HA1162"/>
    <mergeCell ref="HB1162:HL1162"/>
    <mergeCell ref="HM1162:HR1162"/>
    <mergeCell ref="HS1162:IA1162"/>
    <mergeCell ref="DO1162:DY1162"/>
    <mergeCell ref="DZ1162:EK1162"/>
    <mergeCell ref="EL1162:EX1162"/>
    <mergeCell ref="EY1162:FB1162"/>
    <mergeCell ref="FC1162:FK1162"/>
    <mergeCell ref="FL1162:FW1162"/>
    <mergeCell ref="BE1162:BM1162"/>
    <mergeCell ref="BN1162:BX1162"/>
    <mergeCell ref="BY1162:CD1162"/>
    <mergeCell ref="CE1162:CM1162"/>
    <mergeCell ref="CN1162:DA1162"/>
    <mergeCell ref="DB1162:DN1162"/>
    <mergeCell ref="A1162:E1162"/>
    <mergeCell ref="F1162:N1162"/>
    <mergeCell ref="O1162:W1162"/>
    <mergeCell ref="X1162:AI1162"/>
    <mergeCell ref="AJ1162:AX1162"/>
    <mergeCell ref="AY1162:BD1162"/>
    <mergeCell ref="HS1161:IA1161"/>
    <mergeCell ref="IB1161:IO1161"/>
    <mergeCell ref="IP1161:JB1161"/>
    <mergeCell ref="JC1161:JM1161"/>
    <mergeCell ref="JN1161:JY1161"/>
    <mergeCell ref="JZ1161:KP1161"/>
    <mergeCell ref="FL1161:FW1161"/>
    <mergeCell ref="FX1161:GL1161"/>
    <mergeCell ref="GM1161:GR1161"/>
    <mergeCell ref="GS1161:HA1161"/>
    <mergeCell ref="HB1161:HL1161"/>
    <mergeCell ref="HM1161:HR1161"/>
    <mergeCell ref="DB1161:DN1161"/>
    <mergeCell ref="DO1161:DY1161"/>
    <mergeCell ref="DZ1161:EK1161"/>
    <mergeCell ref="EL1161:EX1161"/>
    <mergeCell ref="EY1161:FB1161"/>
    <mergeCell ref="FC1161:FK1161"/>
    <mergeCell ref="AY1161:BD1161"/>
    <mergeCell ref="BE1161:BM1161"/>
    <mergeCell ref="BN1161:BX1161"/>
    <mergeCell ref="BY1161:CD1161"/>
    <mergeCell ref="CE1161:CM1161"/>
    <mergeCell ref="CN1161:DA1161"/>
    <mergeCell ref="IB1160:IO1160"/>
    <mergeCell ref="IP1160:JB1160"/>
    <mergeCell ref="JC1160:JM1160"/>
    <mergeCell ref="JN1160:JY1160"/>
    <mergeCell ref="JZ1160:KP1160"/>
    <mergeCell ref="A1161:E1161"/>
    <mergeCell ref="F1161:N1161"/>
    <mergeCell ref="O1161:W1161"/>
    <mergeCell ref="X1161:AI1161"/>
    <mergeCell ref="AJ1161:AX1161"/>
    <mergeCell ref="FX1160:GL1160"/>
    <mergeCell ref="GM1160:GR1160"/>
    <mergeCell ref="GS1160:HA1160"/>
    <mergeCell ref="HB1160:HL1160"/>
    <mergeCell ref="HM1160:HR1160"/>
    <mergeCell ref="HS1160:IA1160"/>
    <mergeCell ref="DO1160:DY1160"/>
    <mergeCell ref="DZ1160:EK1160"/>
    <mergeCell ref="EL1160:EX1160"/>
    <mergeCell ref="EY1160:FB1160"/>
    <mergeCell ref="FC1160:FK1160"/>
    <mergeCell ref="FL1160:FW1160"/>
    <mergeCell ref="BE1160:BM1160"/>
    <mergeCell ref="BN1160:BX1160"/>
    <mergeCell ref="BY1160:CD1160"/>
    <mergeCell ref="CE1160:CM1160"/>
    <mergeCell ref="CN1160:DA1160"/>
    <mergeCell ref="DB1160:DN1160"/>
    <mergeCell ref="A1160:E1160"/>
    <mergeCell ref="F1160:N1160"/>
    <mergeCell ref="O1160:W1160"/>
    <mergeCell ref="X1160:AI1160"/>
    <mergeCell ref="AJ1160:AX1160"/>
    <mergeCell ref="AY1160:BD1160"/>
    <mergeCell ref="HS1159:IA1159"/>
    <mergeCell ref="IB1159:IO1159"/>
    <mergeCell ref="IP1159:JB1159"/>
    <mergeCell ref="JC1159:JM1159"/>
    <mergeCell ref="JN1159:JY1159"/>
    <mergeCell ref="JZ1159:KP1159"/>
    <mergeCell ref="FL1159:FW1159"/>
    <mergeCell ref="FX1159:GL1159"/>
    <mergeCell ref="GM1159:GR1159"/>
    <mergeCell ref="GS1159:HA1159"/>
    <mergeCell ref="HB1159:HL1159"/>
    <mergeCell ref="HM1159:HR1159"/>
    <mergeCell ref="DB1159:DN1159"/>
    <mergeCell ref="DO1159:DY1159"/>
    <mergeCell ref="DZ1159:EK1159"/>
    <mergeCell ref="EY1159:FB1159"/>
    <mergeCell ref="FC1159:FK1159"/>
    <mergeCell ref="AY1159:BD1159"/>
    <mergeCell ref="BE1159:BM1159"/>
    <mergeCell ref="BN1159:BX1159"/>
    <mergeCell ref="BY1159:CD1159"/>
    <mergeCell ref="CE1159:CM1159"/>
    <mergeCell ref="CN1159:DA1159"/>
    <mergeCell ref="IB1158:IO1158"/>
    <mergeCell ref="IP1158:JB1158"/>
    <mergeCell ref="JC1158:JM1158"/>
    <mergeCell ref="JN1158:JY1158"/>
    <mergeCell ref="JZ1158:KP1158"/>
    <mergeCell ref="A1159:E1159"/>
    <mergeCell ref="F1159:N1159"/>
    <mergeCell ref="O1159:W1159"/>
    <mergeCell ref="X1159:AI1159"/>
    <mergeCell ref="AJ1159:AX1159"/>
    <mergeCell ref="FX1158:GL1158"/>
    <mergeCell ref="GM1158:GR1158"/>
    <mergeCell ref="GS1158:HA1158"/>
    <mergeCell ref="HB1158:HL1158"/>
    <mergeCell ref="HM1158:HR1158"/>
    <mergeCell ref="HS1158:IA1158"/>
    <mergeCell ref="DO1158:DY1158"/>
    <mergeCell ref="DZ1158:EK1158"/>
    <mergeCell ref="EL1158:EX1158"/>
    <mergeCell ref="EY1158:FB1158"/>
    <mergeCell ref="FC1158:FK1158"/>
    <mergeCell ref="FL1158:FW1158"/>
    <mergeCell ref="BE1158:BM1158"/>
    <mergeCell ref="BN1158:BX1158"/>
    <mergeCell ref="BY1158:CD1158"/>
    <mergeCell ref="CE1158:CM1158"/>
    <mergeCell ref="CN1158:DA1158"/>
    <mergeCell ref="DB1158:DN1158"/>
    <mergeCell ref="A1158:E1158"/>
    <mergeCell ref="F1158:N1158"/>
    <mergeCell ref="O1158:W1158"/>
    <mergeCell ref="X1158:AI1158"/>
    <mergeCell ref="AJ1158:AX1158"/>
    <mergeCell ref="AY1158:BD1158"/>
    <mergeCell ref="EL1159:EX1159"/>
    <mergeCell ref="HS1157:IA1157"/>
    <mergeCell ref="IB1157:IO1157"/>
    <mergeCell ref="IP1157:JB1157"/>
    <mergeCell ref="JC1157:JM1157"/>
    <mergeCell ref="JN1157:JY1157"/>
    <mergeCell ref="JZ1157:KP1157"/>
    <mergeCell ref="FL1157:FW1157"/>
    <mergeCell ref="FX1157:GL1157"/>
    <mergeCell ref="GM1157:GR1157"/>
    <mergeCell ref="GS1157:HA1157"/>
    <mergeCell ref="HB1157:HL1157"/>
    <mergeCell ref="HM1157:HR1157"/>
    <mergeCell ref="DB1157:DN1157"/>
    <mergeCell ref="DO1157:DY1157"/>
    <mergeCell ref="DZ1157:EK1157"/>
    <mergeCell ref="EL1157:EX1157"/>
    <mergeCell ref="EY1157:FB1157"/>
    <mergeCell ref="FC1157:FK1157"/>
    <mergeCell ref="AY1157:BD1157"/>
    <mergeCell ref="BE1157:BM1157"/>
    <mergeCell ref="BN1157:BX1157"/>
    <mergeCell ref="BY1157:CD1157"/>
    <mergeCell ref="CE1157:CM1157"/>
    <mergeCell ref="CN1157:DA1157"/>
    <mergeCell ref="IB1156:IO1156"/>
    <mergeCell ref="IP1156:JB1156"/>
    <mergeCell ref="JC1156:JM1156"/>
    <mergeCell ref="JN1156:JY1156"/>
    <mergeCell ref="JZ1156:KP1156"/>
    <mergeCell ref="A1157:E1157"/>
    <mergeCell ref="F1157:N1157"/>
    <mergeCell ref="O1157:W1157"/>
    <mergeCell ref="X1157:AI1157"/>
    <mergeCell ref="AJ1157:AX1157"/>
    <mergeCell ref="FX1156:GL1156"/>
    <mergeCell ref="GM1156:GR1156"/>
    <mergeCell ref="GS1156:HA1156"/>
    <mergeCell ref="HB1156:HL1156"/>
    <mergeCell ref="HM1156:HR1156"/>
    <mergeCell ref="HS1156:IA1156"/>
    <mergeCell ref="DO1156:DY1156"/>
    <mergeCell ref="DZ1156:EK1156"/>
    <mergeCell ref="EL1156:EX1156"/>
    <mergeCell ref="EY1156:FB1156"/>
    <mergeCell ref="FC1156:FK1156"/>
    <mergeCell ref="FL1156:FW1156"/>
    <mergeCell ref="BE1156:BM1156"/>
    <mergeCell ref="BN1156:BX1156"/>
    <mergeCell ref="BY1156:CD1156"/>
    <mergeCell ref="CE1156:CM1156"/>
    <mergeCell ref="CN1156:DA1156"/>
    <mergeCell ref="DB1156:DN1156"/>
    <mergeCell ref="A1156:E1156"/>
    <mergeCell ref="F1156:N1156"/>
    <mergeCell ref="O1156:W1156"/>
    <mergeCell ref="X1156:AI1156"/>
    <mergeCell ref="AJ1156:AX1156"/>
    <mergeCell ref="AY1156:BD1156"/>
    <mergeCell ref="HS1155:IA1155"/>
    <mergeCell ref="IB1155:IO1155"/>
    <mergeCell ref="IP1155:JB1155"/>
    <mergeCell ref="JC1155:JM1155"/>
    <mergeCell ref="JN1155:JY1155"/>
    <mergeCell ref="JZ1155:KP1155"/>
    <mergeCell ref="FL1155:FW1155"/>
    <mergeCell ref="FX1155:GL1155"/>
    <mergeCell ref="GM1155:GR1155"/>
    <mergeCell ref="GS1155:HA1155"/>
    <mergeCell ref="HB1155:HL1155"/>
    <mergeCell ref="HM1155:HR1155"/>
    <mergeCell ref="DB1155:DN1155"/>
    <mergeCell ref="DO1155:DY1155"/>
    <mergeCell ref="DZ1155:EK1155"/>
    <mergeCell ref="EL1155:EX1155"/>
    <mergeCell ref="EY1155:FB1155"/>
    <mergeCell ref="FC1155:FK1155"/>
    <mergeCell ref="AY1155:BD1155"/>
    <mergeCell ref="BE1155:BM1155"/>
    <mergeCell ref="BN1155:BX1155"/>
    <mergeCell ref="BY1155:CD1155"/>
    <mergeCell ref="CE1155:CM1155"/>
    <mergeCell ref="CN1155:DA1155"/>
    <mergeCell ref="IB1154:IO1154"/>
    <mergeCell ref="IP1154:JB1154"/>
    <mergeCell ref="JC1154:JM1154"/>
    <mergeCell ref="JN1154:JY1154"/>
    <mergeCell ref="JZ1154:KP1154"/>
    <mergeCell ref="A1155:E1155"/>
    <mergeCell ref="F1155:N1155"/>
    <mergeCell ref="O1155:W1155"/>
    <mergeCell ref="X1155:AI1155"/>
    <mergeCell ref="AJ1155:AX1155"/>
    <mergeCell ref="FX1154:GL1154"/>
    <mergeCell ref="GM1154:GR1154"/>
    <mergeCell ref="GS1154:HA1154"/>
    <mergeCell ref="HB1154:HL1154"/>
    <mergeCell ref="HM1154:HR1154"/>
    <mergeCell ref="HS1154:IA1154"/>
    <mergeCell ref="DO1154:DY1154"/>
    <mergeCell ref="DZ1154:EK1154"/>
    <mergeCell ref="EL1154:EX1154"/>
    <mergeCell ref="EY1154:FB1154"/>
    <mergeCell ref="FC1154:FK1154"/>
    <mergeCell ref="FL1154:FW1154"/>
    <mergeCell ref="BE1154:BM1154"/>
    <mergeCell ref="BN1154:BX1154"/>
    <mergeCell ref="BY1154:CD1154"/>
    <mergeCell ref="CE1154:CM1154"/>
    <mergeCell ref="CN1154:DA1154"/>
    <mergeCell ref="DB1154:DN1154"/>
    <mergeCell ref="A1154:E1154"/>
    <mergeCell ref="F1154:N1154"/>
    <mergeCell ref="O1154:W1154"/>
    <mergeCell ref="X1154:AI1154"/>
    <mergeCell ref="AJ1154:AX1154"/>
    <mergeCell ref="AY1154:BD1154"/>
    <mergeCell ref="HS1153:IA1153"/>
    <mergeCell ref="IB1153:IO1153"/>
    <mergeCell ref="IP1153:JB1153"/>
    <mergeCell ref="JC1153:JM1153"/>
    <mergeCell ref="JN1153:JY1153"/>
    <mergeCell ref="JZ1153:KP1153"/>
    <mergeCell ref="FL1153:FW1153"/>
    <mergeCell ref="FX1153:GL1153"/>
    <mergeCell ref="GM1153:GR1153"/>
    <mergeCell ref="GS1153:HA1153"/>
    <mergeCell ref="HB1153:HL1153"/>
    <mergeCell ref="HM1153:HR1153"/>
    <mergeCell ref="DB1153:DN1153"/>
    <mergeCell ref="DO1153:DY1153"/>
    <mergeCell ref="DZ1153:EK1153"/>
    <mergeCell ref="EL1153:EX1153"/>
    <mergeCell ref="EY1153:FB1153"/>
    <mergeCell ref="FC1153:FK1153"/>
    <mergeCell ref="AY1153:BD1153"/>
    <mergeCell ref="BE1153:BM1153"/>
    <mergeCell ref="BN1153:BX1153"/>
    <mergeCell ref="BY1153:CD1153"/>
    <mergeCell ref="CE1153:CM1153"/>
    <mergeCell ref="CN1153:DA1153"/>
    <mergeCell ref="IB1152:IO1152"/>
    <mergeCell ref="IP1152:JB1152"/>
    <mergeCell ref="JC1152:JM1152"/>
    <mergeCell ref="JN1152:JY1152"/>
    <mergeCell ref="JZ1152:KP1152"/>
    <mergeCell ref="A1153:E1153"/>
    <mergeCell ref="F1153:N1153"/>
    <mergeCell ref="O1153:W1153"/>
    <mergeCell ref="X1153:AI1153"/>
    <mergeCell ref="AJ1153:AX1153"/>
    <mergeCell ref="FX1152:GL1152"/>
    <mergeCell ref="GM1152:GR1152"/>
    <mergeCell ref="GS1152:HA1152"/>
    <mergeCell ref="HB1152:HL1152"/>
    <mergeCell ref="HM1152:HR1152"/>
    <mergeCell ref="HS1152:IA1152"/>
    <mergeCell ref="DO1152:DY1152"/>
    <mergeCell ref="DZ1152:EK1152"/>
    <mergeCell ref="EL1152:EX1152"/>
    <mergeCell ref="EY1152:FB1152"/>
    <mergeCell ref="FC1152:FK1152"/>
    <mergeCell ref="FL1152:FW1152"/>
    <mergeCell ref="BE1152:BM1152"/>
    <mergeCell ref="BN1152:BX1152"/>
    <mergeCell ref="BY1152:CD1152"/>
    <mergeCell ref="CE1152:CM1152"/>
    <mergeCell ref="CN1152:DA1152"/>
    <mergeCell ref="DB1152:DN1152"/>
    <mergeCell ref="A1152:E1152"/>
    <mergeCell ref="F1152:N1152"/>
    <mergeCell ref="O1152:W1152"/>
    <mergeCell ref="X1152:AI1152"/>
    <mergeCell ref="AJ1152:AX1152"/>
    <mergeCell ref="AY1152:BD1152"/>
    <mergeCell ref="HS1151:IA1151"/>
    <mergeCell ref="IB1151:IO1151"/>
    <mergeCell ref="IP1151:JB1151"/>
    <mergeCell ref="JC1151:JM1151"/>
    <mergeCell ref="JN1151:JY1151"/>
    <mergeCell ref="JZ1151:KP1151"/>
    <mergeCell ref="FL1151:FW1151"/>
    <mergeCell ref="FX1151:GL1151"/>
    <mergeCell ref="GM1151:GR1151"/>
    <mergeCell ref="GS1151:HA1151"/>
    <mergeCell ref="HB1151:HL1151"/>
    <mergeCell ref="HM1151:HR1151"/>
    <mergeCell ref="DB1151:DN1151"/>
    <mergeCell ref="DO1151:DY1151"/>
    <mergeCell ref="DZ1151:EK1151"/>
    <mergeCell ref="EL1151:EX1151"/>
    <mergeCell ref="EY1151:FB1151"/>
    <mergeCell ref="FC1151:FK1151"/>
    <mergeCell ref="AY1151:BD1151"/>
    <mergeCell ref="BE1151:BM1151"/>
    <mergeCell ref="BN1151:BX1151"/>
    <mergeCell ref="BY1151:CD1151"/>
    <mergeCell ref="CE1151:CM1151"/>
    <mergeCell ref="CN1151:DA1151"/>
    <mergeCell ref="IB1150:IO1150"/>
    <mergeCell ref="IP1150:JB1150"/>
    <mergeCell ref="JC1150:JM1150"/>
    <mergeCell ref="JN1150:JY1150"/>
    <mergeCell ref="JZ1150:KP1150"/>
    <mergeCell ref="A1151:E1151"/>
    <mergeCell ref="F1151:N1151"/>
    <mergeCell ref="O1151:W1151"/>
    <mergeCell ref="X1151:AI1151"/>
    <mergeCell ref="AJ1151:AX1151"/>
    <mergeCell ref="FX1150:GL1150"/>
    <mergeCell ref="GM1150:GR1150"/>
    <mergeCell ref="GS1150:HA1150"/>
    <mergeCell ref="HB1150:HL1150"/>
    <mergeCell ref="HM1150:HR1150"/>
    <mergeCell ref="HS1150:IA1150"/>
    <mergeCell ref="DO1150:DY1150"/>
    <mergeCell ref="DZ1150:EK1150"/>
    <mergeCell ref="EL1150:EX1150"/>
    <mergeCell ref="EY1150:FB1150"/>
    <mergeCell ref="FC1150:FK1150"/>
    <mergeCell ref="FL1150:FW1150"/>
    <mergeCell ref="BE1150:BM1150"/>
    <mergeCell ref="BN1150:BX1150"/>
    <mergeCell ref="BY1150:CD1150"/>
    <mergeCell ref="CE1150:CM1150"/>
    <mergeCell ref="CN1150:DA1150"/>
    <mergeCell ref="DB1150:DN1150"/>
    <mergeCell ref="A1150:E1150"/>
    <mergeCell ref="F1150:N1150"/>
    <mergeCell ref="O1150:W1150"/>
    <mergeCell ref="X1150:AI1150"/>
    <mergeCell ref="AJ1150:AX1150"/>
    <mergeCell ref="AY1150:BD1150"/>
    <mergeCell ref="HS1149:IA1149"/>
    <mergeCell ref="IB1149:IO1149"/>
    <mergeCell ref="IP1149:JB1149"/>
    <mergeCell ref="JC1149:JM1149"/>
    <mergeCell ref="JN1149:JY1149"/>
    <mergeCell ref="JZ1149:KP1149"/>
    <mergeCell ref="FL1149:FW1149"/>
    <mergeCell ref="FX1149:GL1149"/>
    <mergeCell ref="GM1149:GR1149"/>
    <mergeCell ref="GS1149:HA1149"/>
    <mergeCell ref="HB1149:HL1149"/>
    <mergeCell ref="HM1149:HR1149"/>
    <mergeCell ref="DB1149:DN1149"/>
    <mergeCell ref="DO1149:DY1149"/>
    <mergeCell ref="DZ1149:EK1149"/>
    <mergeCell ref="EL1149:EX1149"/>
    <mergeCell ref="EY1149:FB1149"/>
    <mergeCell ref="FC1149:FK1149"/>
    <mergeCell ref="AY1149:BD1149"/>
    <mergeCell ref="BE1149:BM1149"/>
    <mergeCell ref="BN1149:BX1149"/>
    <mergeCell ref="BY1149:CD1149"/>
    <mergeCell ref="CE1149:CM1149"/>
    <mergeCell ref="CN1149:DA1149"/>
    <mergeCell ref="IB1148:IO1148"/>
    <mergeCell ref="IP1148:JB1148"/>
    <mergeCell ref="JC1148:JM1148"/>
    <mergeCell ref="JN1148:JY1148"/>
    <mergeCell ref="JZ1148:KP1148"/>
    <mergeCell ref="A1149:E1149"/>
    <mergeCell ref="F1149:N1149"/>
    <mergeCell ref="O1149:W1149"/>
    <mergeCell ref="X1149:AI1149"/>
    <mergeCell ref="AJ1149:AX1149"/>
    <mergeCell ref="FX1148:GL1148"/>
    <mergeCell ref="GM1148:GR1148"/>
    <mergeCell ref="GS1148:HA1148"/>
    <mergeCell ref="HB1148:HL1148"/>
    <mergeCell ref="HM1148:HR1148"/>
    <mergeCell ref="HS1148:IA1148"/>
    <mergeCell ref="DO1148:DY1148"/>
    <mergeCell ref="DZ1148:EK1148"/>
    <mergeCell ref="EL1148:EX1148"/>
    <mergeCell ref="EY1148:FB1148"/>
    <mergeCell ref="FC1148:FK1148"/>
    <mergeCell ref="FL1148:FW1148"/>
    <mergeCell ref="BE1148:BM1148"/>
    <mergeCell ref="BN1148:BX1148"/>
    <mergeCell ref="BY1148:CD1148"/>
    <mergeCell ref="CE1148:CM1148"/>
    <mergeCell ref="CN1148:DA1148"/>
    <mergeCell ref="DB1148:DN1148"/>
    <mergeCell ref="A1148:E1148"/>
    <mergeCell ref="F1148:N1148"/>
    <mergeCell ref="O1148:W1148"/>
    <mergeCell ref="X1148:AI1148"/>
    <mergeCell ref="AJ1148:AX1148"/>
    <mergeCell ref="AY1148:BD1148"/>
    <mergeCell ref="HS1147:IA1147"/>
    <mergeCell ref="IB1147:IO1147"/>
    <mergeCell ref="IP1147:JB1147"/>
    <mergeCell ref="JC1147:JM1147"/>
    <mergeCell ref="JN1147:JY1147"/>
    <mergeCell ref="JZ1147:KP1147"/>
    <mergeCell ref="FL1147:FW1147"/>
    <mergeCell ref="FX1147:GL1147"/>
    <mergeCell ref="GM1147:GR1147"/>
    <mergeCell ref="GS1147:HA1147"/>
    <mergeCell ref="HB1147:HL1147"/>
    <mergeCell ref="HM1147:HR1147"/>
    <mergeCell ref="DB1147:DN1147"/>
    <mergeCell ref="DO1147:DY1147"/>
    <mergeCell ref="DZ1147:EK1147"/>
    <mergeCell ref="EL1147:EX1147"/>
    <mergeCell ref="EY1147:FB1147"/>
    <mergeCell ref="FC1147:FK1147"/>
    <mergeCell ref="AY1147:BD1147"/>
    <mergeCell ref="BE1147:BM1147"/>
    <mergeCell ref="BN1147:BX1147"/>
    <mergeCell ref="BY1147:CD1147"/>
    <mergeCell ref="CE1147:CM1147"/>
    <mergeCell ref="CN1147:DA1147"/>
    <mergeCell ref="IB1146:IO1146"/>
    <mergeCell ref="IP1146:JB1146"/>
    <mergeCell ref="JC1146:JM1146"/>
    <mergeCell ref="JN1146:JY1146"/>
    <mergeCell ref="JZ1146:KP1146"/>
    <mergeCell ref="A1147:E1147"/>
    <mergeCell ref="F1147:N1147"/>
    <mergeCell ref="O1147:W1147"/>
    <mergeCell ref="X1147:AI1147"/>
    <mergeCell ref="AJ1147:AX1147"/>
    <mergeCell ref="FX1146:GL1146"/>
    <mergeCell ref="GM1146:GR1146"/>
    <mergeCell ref="GS1146:HA1146"/>
    <mergeCell ref="HB1146:HL1146"/>
    <mergeCell ref="HM1146:HR1146"/>
    <mergeCell ref="HS1146:IA1146"/>
    <mergeCell ref="DO1146:DY1146"/>
    <mergeCell ref="DZ1146:EK1146"/>
    <mergeCell ref="EL1146:EX1146"/>
    <mergeCell ref="EY1146:FB1146"/>
    <mergeCell ref="FC1146:FK1146"/>
    <mergeCell ref="FL1146:FW1146"/>
    <mergeCell ref="BE1146:BM1146"/>
    <mergeCell ref="BN1146:BX1146"/>
    <mergeCell ref="BY1146:CD1146"/>
    <mergeCell ref="CE1146:CM1146"/>
    <mergeCell ref="CN1146:DA1146"/>
    <mergeCell ref="DB1146:DN1146"/>
    <mergeCell ref="IP1145:JB1145"/>
    <mergeCell ref="JC1145:JM1145"/>
    <mergeCell ref="JN1145:JY1145"/>
    <mergeCell ref="JZ1145:KP1145"/>
    <mergeCell ref="A1146:E1146"/>
    <mergeCell ref="F1146:N1146"/>
    <mergeCell ref="O1146:W1146"/>
    <mergeCell ref="X1146:AI1146"/>
    <mergeCell ref="AJ1146:AX1146"/>
    <mergeCell ref="AY1146:BD1146"/>
    <mergeCell ref="GM1145:GR1145"/>
    <mergeCell ref="GS1145:HA1145"/>
    <mergeCell ref="HB1145:HL1145"/>
    <mergeCell ref="HM1145:HR1145"/>
    <mergeCell ref="HS1145:IA1145"/>
    <mergeCell ref="IB1145:IO1145"/>
    <mergeCell ref="DZ1145:EK1145"/>
    <mergeCell ref="EL1145:EX1145"/>
    <mergeCell ref="EY1145:FB1145"/>
    <mergeCell ref="FC1145:FK1145"/>
    <mergeCell ref="FL1145:FW1145"/>
    <mergeCell ref="FX1145:GL1145"/>
    <mergeCell ref="BN1145:BX1145"/>
    <mergeCell ref="BY1145:CD1145"/>
    <mergeCell ref="CE1145:CM1145"/>
    <mergeCell ref="CN1145:DA1145"/>
    <mergeCell ref="DB1145:DN1145"/>
    <mergeCell ref="DO1145:DY1145"/>
    <mergeCell ref="JC1144:JM1144"/>
    <mergeCell ref="JN1144:JY1144"/>
    <mergeCell ref="JZ1144:KP1144"/>
    <mergeCell ref="A1145:E1145"/>
    <mergeCell ref="F1145:N1145"/>
    <mergeCell ref="O1145:W1145"/>
    <mergeCell ref="X1145:AI1145"/>
    <mergeCell ref="AJ1145:AX1145"/>
    <mergeCell ref="AY1145:BD1145"/>
    <mergeCell ref="BE1145:BM1145"/>
    <mergeCell ref="GS1144:HA1144"/>
    <mergeCell ref="HB1144:HL1144"/>
    <mergeCell ref="HM1144:HR1144"/>
    <mergeCell ref="HS1144:IA1144"/>
    <mergeCell ref="IB1144:IO1144"/>
    <mergeCell ref="IP1144:JB1144"/>
    <mergeCell ref="EL1144:EX1144"/>
    <mergeCell ref="EY1144:FB1144"/>
    <mergeCell ref="FC1144:FK1144"/>
    <mergeCell ref="FL1144:FW1144"/>
    <mergeCell ref="FX1144:GL1144"/>
    <mergeCell ref="GM1144:GR1144"/>
    <mergeCell ref="BY1144:CD1144"/>
    <mergeCell ref="CE1144:CM1144"/>
    <mergeCell ref="CN1144:DA1144"/>
    <mergeCell ref="DB1144:DN1144"/>
    <mergeCell ref="DO1144:DY1144"/>
    <mergeCell ref="DZ1144:EK1144"/>
    <mergeCell ref="JN1143:JY1143"/>
    <mergeCell ref="JZ1143:KP1143"/>
    <mergeCell ref="A1144:E1144"/>
    <mergeCell ref="F1144:N1144"/>
    <mergeCell ref="O1144:W1144"/>
    <mergeCell ref="X1144:AI1144"/>
    <mergeCell ref="AJ1144:AX1144"/>
    <mergeCell ref="AY1144:BD1144"/>
    <mergeCell ref="BE1144:BM1144"/>
    <mergeCell ref="BN1144:BX1144"/>
    <mergeCell ref="HB1143:HL1143"/>
    <mergeCell ref="HM1143:HR1143"/>
    <mergeCell ref="HS1143:IA1143"/>
    <mergeCell ref="IB1143:IO1143"/>
    <mergeCell ref="IP1143:JB1143"/>
    <mergeCell ref="JC1143:JM1143"/>
    <mergeCell ref="EY1143:FB1143"/>
    <mergeCell ref="FC1143:FK1143"/>
    <mergeCell ref="FL1143:FW1143"/>
    <mergeCell ref="FX1143:GL1143"/>
    <mergeCell ref="GM1143:GR1143"/>
    <mergeCell ref="GS1143:HA1143"/>
    <mergeCell ref="CE1143:CM1143"/>
    <mergeCell ref="CN1143:DA1143"/>
    <mergeCell ref="DB1143:DN1143"/>
    <mergeCell ref="DO1143:DY1143"/>
    <mergeCell ref="DZ1143:EK1143"/>
    <mergeCell ref="EL1143:EX1143"/>
    <mergeCell ref="EL1142:EX1142"/>
    <mergeCell ref="A1143:E1143"/>
    <mergeCell ref="F1143:N1143"/>
    <mergeCell ref="O1143:W1143"/>
    <mergeCell ref="X1143:AI1143"/>
    <mergeCell ref="AJ1143:AX1143"/>
    <mergeCell ref="AY1143:BD1143"/>
    <mergeCell ref="BE1143:BM1143"/>
    <mergeCell ref="BN1143:BX1143"/>
    <mergeCell ref="BY1143:CD1143"/>
    <mergeCell ref="BY1142:CD1142"/>
    <mergeCell ref="CE1142:CM1142"/>
    <mergeCell ref="CN1142:DA1142"/>
    <mergeCell ref="DB1142:DN1142"/>
    <mergeCell ref="DO1142:DY1142"/>
    <mergeCell ref="DZ1142:EK1142"/>
    <mergeCell ref="A1142:E1142"/>
    <mergeCell ref="F1142:N1142"/>
    <mergeCell ref="O1142:W1142"/>
    <mergeCell ref="X1142:AI1142"/>
    <mergeCell ref="AJ1142:AX1142"/>
    <mergeCell ref="AY1142:BD1142"/>
    <mergeCell ref="BE1142:BM1142"/>
    <mergeCell ref="BN1142:BX1142"/>
    <mergeCell ref="HS1139:IA1139"/>
    <mergeCell ref="IB1139:IO1139"/>
    <mergeCell ref="IP1139:JB1139"/>
    <mergeCell ref="JC1139:JM1139"/>
    <mergeCell ref="JN1139:JY1139"/>
    <mergeCell ref="JZ1139:KP1139"/>
    <mergeCell ref="FL1139:FW1139"/>
    <mergeCell ref="FX1139:GL1139"/>
    <mergeCell ref="GM1139:GR1139"/>
    <mergeCell ref="GS1139:HA1139"/>
    <mergeCell ref="HB1139:HL1139"/>
    <mergeCell ref="HM1139:HR1139"/>
    <mergeCell ref="DB1139:DN1139"/>
    <mergeCell ref="DO1139:DY1139"/>
    <mergeCell ref="DZ1139:EK1139"/>
    <mergeCell ref="EL1139:EX1139"/>
    <mergeCell ref="EY1139:FB1139"/>
    <mergeCell ref="FC1139:FK1139"/>
    <mergeCell ref="AY1139:BD1139"/>
    <mergeCell ref="BE1139:BM1139"/>
    <mergeCell ref="BN1139:BX1139"/>
    <mergeCell ref="BY1139:CD1139"/>
    <mergeCell ref="CE1139:CM1139"/>
    <mergeCell ref="CN1139:DA1139"/>
    <mergeCell ref="IB1138:IO1138"/>
    <mergeCell ref="IP1138:JB1138"/>
    <mergeCell ref="JC1138:JM1138"/>
    <mergeCell ref="JN1138:JY1138"/>
    <mergeCell ref="JZ1138:KP1138"/>
    <mergeCell ref="A1139:E1139"/>
    <mergeCell ref="F1139:N1139"/>
    <mergeCell ref="O1139:W1139"/>
    <mergeCell ref="X1139:AI1139"/>
    <mergeCell ref="AJ1139:AX1139"/>
    <mergeCell ref="FX1138:GL1138"/>
    <mergeCell ref="GM1138:GR1138"/>
    <mergeCell ref="GS1138:HA1138"/>
    <mergeCell ref="HB1138:HL1138"/>
    <mergeCell ref="HM1138:HR1138"/>
    <mergeCell ref="HS1138:IA1138"/>
    <mergeCell ref="DO1138:DY1138"/>
    <mergeCell ref="DZ1138:EK1138"/>
    <mergeCell ref="EL1138:EX1138"/>
    <mergeCell ref="EY1138:FB1138"/>
    <mergeCell ref="FC1138:FK1138"/>
    <mergeCell ref="FL1138:FW1138"/>
    <mergeCell ref="BE1138:BM1138"/>
    <mergeCell ref="BN1138:BX1138"/>
    <mergeCell ref="BY1138:CD1138"/>
    <mergeCell ref="CE1138:CM1138"/>
    <mergeCell ref="CN1138:DA1138"/>
    <mergeCell ref="DB1138:DN1138"/>
    <mergeCell ref="A1138:E1138"/>
    <mergeCell ref="F1138:N1138"/>
    <mergeCell ref="O1138:W1138"/>
    <mergeCell ref="X1138:AI1138"/>
    <mergeCell ref="AJ1138:AX1138"/>
    <mergeCell ref="AY1138:BD1138"/>
    <mergeCell ref="HS1137:IA1137"/>
    <mergeCell ref="IB1137:IO1137"/>
    <mergeCell ref="IP1137:JB1137"/>
    <mergeCell ref="JC1137:JM1137"/>
    <mergeCell ref="JN1137:JY1137"/>
    <mergeCell ref="JZ1137:KP1137"/>
    <mergeCell ref="FL1137:FW1137"/>
    <mergeCell ref="FX1137:GL1137"/>
    <mergeCell ref="GM1137:GR1137"/>
    <mergeCell ref="GS1137:HA1137"/>
    <mergeCell ref="HB1137:HL1137"/>
    <mergeCell ref="HM1137:HR1137"/>
    <mergeCell ref="DB1137:DN1137"/>
    <mergeCell ref="DO1137:DY1137"/>
    <mergeCell ref="DZ1137:EK1137"/>
    <mergeCell ref="EL1137:EX1137"/>
    <mergeCell ref="EY1137:FB1137"/>
    <mergeCell ref="FC1137:FK1137"/>
    <mergeCell ref="AY1137:BD1137"/>
    <mergeCell ref="BE1137:BM1137"/>
    <mergeCell ref="BN1137:BX1137"/>
    <mergeCell ref="BY1137:CD1137"/>
    <mergeCell ref="CE1137:CM1137"/>
    <mergeCell ref="CN1137:DA1137"/>
    <mergeCell ref="IB1136:IO1136"/>
    <mergeCell ref="IP1136:JB1136"/>
    <mergeCell ref="JC1136:JM1136"/>
    <mergeCell ref="JN1136:JY1136"/>
    <mergeCell ref="JZ1136:KP1136"/>
    <mergeCell ref="A1137:E1137"/>
    <mergeCell ref="F1137:N1137"/>
    <mergeCell ref="O1137:W1137"/>
    <mergeCell ref="X1137:AI1137"/>
    <mergeCell ref="AJ1137:AX1137"/>
    <mergeCell ref="FX1136:GL1136"/>
    <mergeCell ref="GM1136:GR1136"/>
    <mergeCell ref="GS1136:HA1136"/>
    <mergeCell ref="HB1136:HL1136"/>
    <mergeCell ref="HM1136:HR1136"/>
    <mergeCell ref="HS1136:IA1136"/>
    <mergeCell ref="DO1136:DY1136"/>
    <mergeCell ref="DZ1136:EK1136"/>
    <mergeCell ref="EL1136:EX1136"/>
    <mergeCell ref="EY1136:FB1136"/>
    <mergeCell ref="FC1136:FK1136"/>
    <mergeCell ref="FL1136:FW1136"/>
    <mergeCell ref="BE1136:BM1136"/>
    <mergeCell ref="BN1136:BX1136"/>
    <mergeCell ref="BY1136:CD1136"/>
    <mergeCell ref="CE1136:CM1136"/>
    <mergeCell ref="CN1136:DA1136"/>
    <mergeCell ref="DB1136:DN1136"/>
    <mergeCell ref="IP1135:JB1135"/>
    <mergeCell ref="JC1135:JM1135"/>
    <mergeCell ref="JN1135:JY1135"/>
    <mergeCell ref="JZ1135:KP1135"/>
    <mergeCell ref="A1136:E1136"/>
    <mergeCell ref="F1136:N1136"/>
    <mergeCell ref="O1136:W1136"/>
    <mergeCell ref="X1136:AI1136"/>
    <mergeCell ref="AJ1136:AX1136"/>
    <mergeCell ref="AY1136:BD1136"/>
    <mergeCell ref="GM1135:GR1135"/>
    <mergeCell ref="GS1135:HA1135"/>
    <mergeCell ref="HB1135:HL1135"/>
    <mergeCell ref="HM1135:HR1135"/>
    <mergeCell ref="HS1135:IA1135"/>
    <mergeCell ref="IB1135:IO1135"/>
    <mergeCell ref="DZ1135:EK1135"/>
    <mergeCell ref="EL1135:EX1135"/>
    <mergeCell ref="EY1135:FB1135"/>
    <mergeCell ref="FC1135:FK1135"/>
    <mergeCell ref="FL1135:FW1135"/>
    <mergeCell ref="FX1135:GL1135"/>
    <mergeCell ref="BN1135:BX1135"/>
    <mergeCell ref="BY1135:CD1135"/>
    <mergeCell ref="CE1135:CM1135"/>
    <mergeCell ref="CN1135:DA1135"/>
    <mergeCell ref="DB1135:DN1135"/>
    <mergeCell ref="DO1135:DY1135"/>
    <mergeCell ref="DO1134:DY1134"/>
    <mergeCell ref="DZ1134:EK1134"/>
    <mergeCell ref="EL1134:EX1134"/>
    <mergeCell ref="A1135:E1135"/>
    <mergeCell ref="F1135:N1135"/>
    <mergeCell ref="O1135:W1135"/>
    <mergeCell ref="X1135:AI1135"/>
    <mergeCell ref="AJ1135:AX1135"/>
    <mergeCell ref="AY1135:BD1135"/>
    <mergeCell ref="BE1135:BM1135"/>
    <mergeCell ref="BE1134:BM1134"/>
    <mergeCell ref="BN1134:BX1134"/>
    <mergeCell ref="BY1134:CD1134"/>
    <mergeCell ref="CE1134:CM1134"/>
    <mergeCell ref="CN1134:DA1134"/>
    <mergeCell ref="DB1134:DN1134"/>
    <mergeCell ref="A1134:E1134"/>
    <mergeCell ref="F1134:N1134"/>
    <mergeCell ref="O1134:W1134"/>
    <mergeCell ref="X1134:AI1134"/>
    <mergeCell ref="AJ1134:AX1134"/>
    <mergeCell ref="AY1134:BD1134"/>
    <mergeCell ref="O1131:W1131"/>
    <mergeCell ref="X1131:AI1131"/>
    <mergeCell ref="AJ1131:AX1131"/>
    <mergeCell ref="AY1131:BD1131"/>
    <mergeCell ref="BE1131:BM1131"/>
    <mergeCell ref="BE1130:BM1130"/>
    <mergeCell ref="BN1130:BX1130"/>
    <mergeCell ref="BY1130:CD1130"/>
    <mergeCell ref="CE1130:CM1130"/>
    <mergeCell ref="CN1130:DA1130"/>
    <mergeCell ref="DB1130:DN1130"/>
    <mergeCell ref="A1130:E1130"/>
    <mergeCell ref="F1130:N1130"/>
    <mergeCell ref="O1130:W1130"/>
    <mergeCell ref="X1130:AI1130"/>
    <mergeCell ref="AJ1130:AX1130"/>
    <mergeCell ref="AY1130:BD1130"/>
    <mergeCell ref="CE1129:CM1129"/>
    <mergeCell ref="CN1129:DA1129"/>
    <mergeCell ref="DB1129:DN1129"/>
    <mergeCell ref="DO1129:DY1129"/>
    <mergeCell ref="DZ1129:EK1129"/>
    <mergeCell ref="EL1129:EX1129"/>
    <mergeCell ref="CE1132:CM1132"/>
    <mergeCell ref="CN1132:DA1132"/>
    <mergeCell ref="DB1132:DN1132"/>
    <mergeCell ref="DO1132:DY1132"/>
    <mergeCell ref="DZ1132:EK1132"/>
    <mergeCell ref="DZ1131:EK1131"/>
    <mergeCell ref="EL1131:EX1131"/>
    <mergeCell ref="A1132:E1132"/>
    <mergeCell ref="F1132:N1132"/>
    <mergeCell ref="O1132:W1132"/>
    <mergeCell ref="X1132:AI1132"/>
    <mergeCell ref="AJ1132:AX1132"/>
    <mergeCell ref="AY1132:BD1132"/>
    <mergeCell ref="EL1128:EX1128"/>
    <mergeCell ref="A1129:E1129"/>
    <mergeCell ref="F1129:N1129"/>
    <mergeCell ref="O1129:W1129"/>
    <mergeCell ref="X1129:AI1129"/>
    <mergeCell ref="AJ1129:AX1129"/>
    <mergeCell ref="AY1129:BD1129"/>
    <mergeCell ref="BE1129:BM1129"/>
    <mergeCell ref="BN1129:BX1129"/>
    <mergeCell ref="BY1129:CD1129"/>
    <mergeCell ref="BY1128:CD1128"/>
    <mergeCell ref="CE1128:CM1128"/>
    <mergeCell ref="CN1128:DA1128"/>
    <mergeCell ref="DB1128:DN1128"/>
    <mergeCell ref="DO1128:DY1128"/>
    <mergeCell ref="DZ1128:EK1128"/>
    <mergeCell ref="DZ1127:EK1127"/>
    <mergeCell ref="EL1127:EX1127"/>
    <mergeCell ref="A1128:E1128"/>
    <mergeCell ref="F1128:N1128"/>
    <mergeCell ref="O1128:W1128"/>
    <mergeCell ref="X1128:AI1128"/>
    <mergeCell ref="AJ1128:AX1128"/>
    <mergeCell ref="AY1128:BD1128"/>
    <mergeCell ref="BE1128:BM1128"/>
    <mergeCell ref="BN1128:BX1128"/>
    <mergeCell ref="BN1127:BX1127"/>
    <mergeCell ref="BY1127:CD1127"/>
    <mergeCell ref="CE1127:CM1127"/>
    <mergeCell ref="CN1127:DA1127"/>
    <mergeCell ref="DB1127:DN1127"/>
    <mergeCell ref="DO1127:DY1127"/>
    <mergeCell ref="DO1126:DY1126"/>
    <mergeCell ref="DZ1126:EK1126"/>
    <mergeCell ref="EL1126:EX1126"/>
    <mergeCell ref="A1127:E1127"/>
    <mergeCell ref="F1127:N1127"/>
    <mergeCell ref="O1127:W1127"/>
    <mergeCell ref="X1127:AI1127"/>
    <mergeCell ref="AJ1127:AX1127"/>
    <mergeCell ref="AY1127:BD1127"/>
    <mergeCell ref="BE1127:BM1127"/>
    <mergeCell ref="BE1126:BM1126"/>
    <mergeCell ref="BN1126:BX1126"/>
    <mergeCell ref="BY1126:CD1126"/>
    <mergeCell ref="CE1126:CM1126"/>
    <mergeCell ref="CN1126:DA1126"/>
    <mergeCell ref="DB1126:DN1126"/>
    <mergeCell ref="A1126:E1126"/>
    <mergeCell ref="F1126:N1126"/>
    <mergeCell ref="O1126:W1126"/>
    <mergeCell ref="X1126:AI1126"/>
    <mergeCell ref="AJ1126:AX1126"/>
    <mergeCell ref="AY1126:BD1126"/>
    <mergeCell ref="CE1125:CM1125"/>
    <mergeCell ref="CN1125:DA1125"/>
    <mergeCell ref="DB1125:DN1125"/>
    <mergeCell ref="DO1125:DY1125"/>
    <mergeCell ref="DZ1125:EK1125"/>
    <mergeCell ref="EL1125:EX1125"/>
    <mergeCell ref="EL1124:EX1124"/>
    <mergeCell ref="A1125:E1125"/>
    <mergeCell ref="F1125:N1125"/>
    <mergeCell ref="O1125:W1125"/>
    <mergeCell ref="X1125:AI1125"/>
    <mergeCell ref="AJ1125:AX1125"/>
    <mergeCell ref="AY1125:BD1125"/>
    <mergeCell ref="BE1125:BM1125"/>
    <mergeCell ref="BN1125:BX1125"/>
    <mergeCell ref="BY1125:CD1125"/>
    <mergeCell ref="BY1124:CD1124"/>
    <mergeCell ref="CE1124:CM1124"/>
    <mergeCell ref="CN1124:DA1124"/>
    <mergeCell ref="DB1124:DN1124"/>
    <mergeCell ref="DO1124:DY1124"/>
    <mergeCell ref="DZ1124:EK1124"/>
    <mergeCell ref="DZ1123:EK1123"/>
    <mergeCell ref="EL1123:EX1123"/>
    <mergeCell ref="A1124:E1124"/>
    <mergeCell ref="F1124:N1124"/>
    <mergeCell ref="O1124:W1124"/>
    <mergeCell ref="X1124:AI1124"/>
    <mergeCell ref="AJ1124:AX1124"/>
    <mergeCell ref="AY1124:BD1124"/>
    <mergeCell ref="BE1124:BM1124"/>
    <mergeCell ref="BN1124:BX1124"/>
    <mergeCell ref="BN1123:BX1123"/>
    <mergeCell ref="BY1123:CD1123"/>
    <mergeCell ref="CE1123:CM1123"/>
    <mergeCell ref="CN1123:DA1123"/>
    <mergeCell ref="DB1123:DN1123"/>
    <mergeCell ref="DO1123:DY1123"/>
    <mergeCell ref="DO1122:DY1122"/>
    <mergeCell ref="DZ1122:EK1122"/>
    <mergeCell ref="EL1122:EX1122"/>
    <mergeCell ref="A1123:E1123"/>
    <mergeCell ref="F1123:N1123"/>
    <mergeCell ref="O1123:W1123"/>
    <mergeCell ref="X1123:AI1123"/>
    <mergeCell ref="AJ1123:AX1123"/>
    <mergeCell ref="AY1123:BD1123"/>
    <mergeCell ref="BE1123:BM1123"/>
    <mergeCell ref="BE1122:BM1122"/>
    <mergeCell ref="BN1122:BX1122"/>
    <mergeCell ref="BY1122:CD1122"/>
    <mergeCell ref="CE1122:CM1122"/>
    <mergeCell ref="CN1122:DA1122"/>
    <mergeCell ref="DB1122:DN1122"/>
    <mergeCell ref="A1122:E1122"/>
    <mergeCell ref="F1122:N1122"/>
    <mergeCell ref="O1122:W1122"/>
    <mergeCell ref="X1122:AI1122"/>
    <mergeCell ref="AJ1122:AX1122"/>
    <mergeCell ref="AY1122:BD1122"/>
    <mergeCell ref="CE1121:CM1121"/>
    <mergeCell ref="CN1121:DA1121"/>
    <mergeCell ref="DB1121:DN1121"/>
    <mergeCell ref="DO1121:DY1121"/>
    <mergeCell ref="DZ1121:EK1121"/>
    <mergeCell ref="EL1121:EX1121"/>
    <mergeCell ref="EL1120:EX1120"/>
    <mergeCell ref="A1121:E1121"/>
    <mergeCell ref="F1121:N1121"/>
    <mergeCell ref="O1121:W1121"/>
    <mergeCell ref="X1121:AI1121"/>
    <mergeCell ref="AJ1121:AX1121"/>
    <mergeCell ref="AY1121:BD1121"/>
    <mergeCell ref="BE1121:BM1121"/>
    <mergeCell ref="BN1121:BX1121"/>
    <mergeCell ref="BY1121:CD1121"/>
    <mergeCell ref="BY1120:CD1120"/>
    <mergeCell ref="CE1120:CM1120"/>
    <mergeCell ref="CN1120:DA1120"/>
    <mergeCell ref="DB1120:DN1120"/>
    <mergeCell ref="DO1120:DY1120"/>
    <mergeCell ref="DZ1120:EK1120"/>
    <mergeCell ref="DZ1119:EK1119"/>
    <mergeCell ref="EL1119:EX1119"/>
    <mergeCell ref="A1120:E1120"/>
    <mergeCell ref="F1120:N1120"/>
    <mergeCell ref="O1120:W1120"/>
    <mergeCell ref="X1120:AI1120"/>
    <mergeCell ref="AJ1120:AX1120"/>
    <mergeCell ref="AY1120:BD1120"/>
    <mergeCell ref="BE1120:BM1120"/>
    <mergeCell ref="BN1120:BX1120"/>
    <mergeCell ref="BN1119:BX1119"/>
    <mergeCell ref="BY1119:CD1119"/>
    <mergeCell ref="CE1119:CM1119"/>
    <mergeCell ref="CN1119:DA1119"/>
    <mergeCell ref="DB1119:DN1119"/>
    <mergeCell ref="DO1119:DY1119"/>
    <mergeCell ref="DO1118:DY1118"/>
    <mergeCell ref="DZ1118:EK1118"/>
    <mergeCell ref="EL1118:EX1118"/>
    <mergeCell ref="A1119:E1119"/>
    <mergeCell ref="F1119:N1119"/>
    <mergeCell ref="O1119:W1119"/>
    <mergeCell ref="X1119:AI1119"/>
    <mergeCell ref="AJ1119:AX1119"/>
    <mergeCell ref="AY1119:BD1119"/>
    <mergeCell ref="BE1119:BM1119"/>
    <mergeCell ref="BE1118:BM1118"/>
    <mergeCell ref="BN1118:BX1118"/>
    <mergeCell ref="BY1118:CD1118"/>
    <mergeCell ref="CE1118:CM1118"/>
    <mergeCell ref="CN1118:DA1118"/>
    <mergeCell ref="DB1118:DN1118"/>
    <mergeCell ref="A1118:E1118"/>
    <mergeCell ref="F1118:N1118"/>
    <mergeCell ref="O1118:W1118"/>
    <mergeCell ref="X1118:AI1118"/>
    <mergeCell ref="AJ1118:AX1118"/>
    <mergeCell ref="AY1118:BD1118"/>
    <mergeCell ref="CE1117:CM1117"/>
    <mergeCell ref="CN1117:DA1117"/>
    <mergeCell ref="DB1117:DN1117"/>
    <mergeCell ref="DO1117:DY1117"/>
    <mergeCell ref="DZ1117:EK1117"/>
    <mergeCell ref="EL1117:EX1117"/>
    <mergeCell ref="EL1116:EX1116"/>
    <mergeCell ref="A1117:E1117"/>
    <mergeCell ref="F1117:N1117"/>
    <mergeCell ref="O1117:W1117"/>
    <mergeCell ref="X1117:AI1117"/>
    <mergeCell ref="AJ1117:AX1117"/>
    <mergeCell ref="AY1117:BD1117"/>
    <mergeCell ref="BE1117:BM1117"/>
    <mergeCell ref="BN1117:BX1117"/>
    <mergeCell ref="BY1117:CD1117"/>
    <mergeCell ref="BY1116:CD1116"/>
    <mergeCell ref="CE1116:CM1116"/>
    <mergeCell ref="CN1116:DA1116"/>
    <mergeCell ref="DB1116:DN1116"/>
    <mergeCell ref="DO1116:DY1116"/>
    <mergeCell ref="DZ1116:EK1116"/>
    <mergeCell ref="DZ1115:EK1115"/>
    <mergeCell ref="EL1115:EX1115"/>
    <mergeCell ref="A1116:E1116"/>
    <mergeCell ref="F1116:N1116"/>
    <mergeCell ref="O1116:W1116"/>
    <mergeCell ref="X1116:AI1116"/>
    <mergeCell ref="AJ1116:AX1116"/>
    <mergeCell ref="AY1116:BD1116"/>
    <mergeCell ref="BE1116:BM1116"/>
    <mergeCell ref="BN1116:BX1116"/>
    <mergeCell ref="BN1115:BX1115"/>
    <mergeCell ref="BY1115:CD1115"/>
    <mergeCell ref="CE1115:CM1115"/>
    <mergeCell ref="CN1115:DA1115"/>
    <mergeCell ref="DB1115:DN1115"/>
    <mergeCell ref="DO1115:DY1115"/>
    <mergeCell ref="DO1114:DY1114"/>
    <mergeCell ref="DZ1114:EK1114"/>
    <mergeCell ref="EL1114:EX1114"/>
    <mergeCell ref="A1115:E1115"/>
    <mergeCell ref="F1115:N1115"/>
    <mergeCell ref="O1115:W1115"/>
    <mergeCell ref="X1115:AI1115"/>
    <mergeCell ref="AJ1115:AX1115"/>
    <mergeCell ref="AY1115:BD1115"/>
    <mergeCell ref="BE1115:BM1115"/>
    <mergeCell ref="BE1114:BM1114"/>
    <mergeCell ref="BN1114:BX1114"/>
    <mergeCell ref="BY1114:CD1114"/>
    <mergeCell ref="CE1114:CM1114"/>
    <mergeCell ref="CN1114:DA1114"/>
    <mergeCell ref="DB1114:DN1114"/>
    <mergeCell ref="A1114:E1114"/>
    <mergeCell ref="F1114:N1114"/>
    <mergeCell ref="O1114:W1114"/>
    <mergeCell ref="X1114:AI1114"/>
    <mergeCell ref="AJ1114:AX1114"/>
    <mergeCell ref="AY1114:BD1114"/>
    <mergeCell ref="CE1113:CM1113"/>
    <mergeCell ref="CN1113:DA1113"/>
    <mergeCell ref="DB1113:DN1113"/>
    <mergeCell ref="DO1113:DY1113"/>
    <mergeCell ref="DZ1113:EK1113"/>
    <mergeCell ref="EL1113:EX1113"/>
    <mergeCell ref="EL1112:EX1112"/>
    <mergeCell ref="A1113:E1113"/>
    <mergeCell ref="F1113:N1113"/>
    <mergeCell ref="O1113:W1113"/>
    <mergeCell ref="X1113:AI1113"/>
    <mergeCell ref="AJ1113:AX1113"/>
    <mergeCell ref="AY1113:BD1113"/>
    <mergeCell ref="BE1113:BM1113"/>
    <mergeCell ref="BN1113:BX1113"/>
    <mergeCell ref="BY1113:CD1113"/>
    <mergeCell ref="BY1112:CD1112"/>
    <mergeCell ref="CE1112:CM1112"/>
    <mergeCell ref="CN1112:DA1112"/>
    <mergeCell ref="DB1112:DN1112"/>
    <mergeCell ref="DO1112:DY1112"/>
    <mergeCell ref="DZ1112:EK1112"/>
    <mergeCell ref="DZ1111:EK1111"/>
    <mergeCell ref="EL1111:EX1111"/>
    <mergeCell ref="A1112:E1112"/>
    <mergeCell ref="F1112:N1112"/>
    <mergeCell ref="O1112:W1112"/>
    <mergeCell ref="X1112:AI1112"/>
    <mergeCell ref="AJ1112:AX1112"/>
    <mergeCell ref="AY1112:BD1112"/>
    <mergeCell ref="BE1112:BM1112"/>
    <mergeCell ref="BN1112:BX1112"/>
    <mergeCell ref="BN1111:BX1111"/>
    <mergeCell ref="BY1111:CD1111"/>
    <mergeCell ref="CE1111:CM1111"/>
    <mergeCell ref="CN1111:DA1111"/>
    <mergeCell ref="DB1111:DN1111"/>
    <mergeCell ref="DO1111:DY1111"/>
    <mergeCell ref="DO1110:DY1110"/>
    <mergeCell ref="DZ1110:EK1110"/>
    <mergeCell ref="EL1110:EX1110"/>
    <mergeCell ref="A1111:E1111"/>
    <mergeCell ref="F1111:N1111"/>
    <mergeCell ref="O1111:W1111"/>
    <mergeCell ref="X1111:AI1111"/>
    <mergeCell ref="AJ1111:AX1111"/>
    <mergeCell ref="AY1111:BD1111"/>
    <mergeCell ref="BE1111:BM1111"/>
    <mergeCell ref="BE1110:BM1110"/>
    <mergeCell ref="BN1110:BX1110"/>
    <mergeCell ref="BY1110:CD1110"/>
    <mergeCell ref="CE1110:CM1110"/>
    <mergeCell ref="CN1110:DA1110"/>
    <mergeCell ref="DB1110:DN1110"/>
    <mergeCell ref="A1110:E1110"/>
    <mergeCell ref="F1110:N1110"/>
    <mergeCell ref="O1110:W1110"/>
    <mergeCell ref="X1110:AI1110"/>
    <mergeCell ref="AJ1110:AX1110"/>
    <mergeCell ref="AY1110:BD1110"/>
    <mergeCell ref="CE1109:CM1109"/>
    <mergeCell ref="CN1109:DA1109"/>
    <mergeCell ref="DB1109:DN1109"/>
    <mergeCell ref="DO1109:DY1109"/>
    <mergeCell ref="DZ1109:EK1109"/>
    <mergeCell ref="EL1109:EX1109"/>
    <mergeCell ref="EL1108:EX1108"/>
    <mergeCell ref="A1109:E1109"/>
    <mergeCell ref="F1109:N1109"/>
    <mergeCell ref="O1109:W1109"/>
    <mergeCell ref="X1109:AI1109"/>
    <mergeCell ref="AJ1109:AX1109"/>
    <mergeCell ref="AY1109:BD1109"/>
    <mergeCell ref="BE1109:BM1109"/>
    <mergeCell ref="BN1109:BX1109"/>
    <mergeCell ref="BY1109:CD1109"/>
    <mergeCell ref="BY1108:CD1108"/>
    <mergeCell ref="CE1108:CM1108"/>
    <mergeCell ref="CN1108:DA1108"/>
    <mergeCell ref="DB1108:DN1108"/>
    <mergeCell ref="DO1108:DY1108"/>
    <mergeCell ref="DZ1108:EK1108"/>
    <mergeCell ref="DZ1107:EK1107"/>
    <mergeCell ref="EL1107:EX1107"/>
    <mergeCell ref="A1108:E1108"/>
    <mergeCell ref="F1108:N1108"/>
    <mergeCell ref="O1108:W1108"/>
    <mergeCell ref="X1108:AI1108"/>
    <mergeCell ref="AJ1108:AX1108"/>
    <mergeCell ref="AY1108:BD1108"/>
    <mergeCell ref="BE1108:BM1108"/>
    <mergeCell ref="BN1108:BX1108"/>
    <mergeCell ref="BN1107:BX1107"/>
    <mergeCell ref="BY1107:CD1107"/>
    <mergeCell ref="CE1107:CM1107"/>
    <mergeCell ref="CN1107:DA1107"/>
    <mergeCell ref="DB1107:DN1107"/>
    <mergeCell ref="DO1107:DY1107"/>
    <mergeCell ref="DO1106:DY1106"/>
    <mergeCell ref="DZ1106:EK1106"/>
    <mergeCell ref="EL1106:EX1106"/>
    <mergeCell ref="A1107:E1107"/>
    <mergeCell ref="F1107:N1107"/>
    <mergeCell ref="O1107:W1107"/>
    <mergeCell ref="X1107:AI1107"/>
    <mergeCell ref="AJ1107:AX1107"/>
    <mergeCell ref="AY1107:BD1107"/>
    <mergeCell ref="BE1107:BM1107"/>
    <mergeCell ref="BE1106:BM1106"/>
    <mergeCell ref="BN1106:BX1106"/>
    <mergeCell ref="BY1106:CD1106"/>
    <mergeCell ref="CE1106:CM1106"/>
    <mergeCell ref="CN1106:DA1106"/>
    <mergeCell ref="DB1106:DN1106"/>
    <mergeCell ref="A1106:E1106"/>
    <mergeCell ref="F1106:N1106"/>
    <mergeCell ref="O1106:W1106"/>
    <mergeCell ref="X1106:AI1106"/>
    <mergeCell ref="AJ1106:AX1106"/>
    <mergeCell ref="AY1106:BD1106"/>
    <mergeCell ref="CE1105:CM1105"/>
    <mergeCell ref="CN1105:DA1105"/>
    <mergeCell ref="DB1105:DN1105"/>
    <mergeCell ref="DO1105:DY1105"/>
    <mergeCell ref="DZ1105:EK1105"/>
    <mergeCell ref="EL1105:EX1105"/>
    <mergeCell ref="EL1104:EX1104"/>
    <mergeCell ref="A1105:E1105"/>
    <mergeCell ref="F1105:N1105"/>
    <mergeCell ref="O1105:W1105"/>
    <mergeCell ref="X1105:AI1105"/>
    <mergeCell ref="AJ1105:AX1105"/>
    <mergeCell ref="AY1105:BD1105"/>
    <mergeCell ref="BE1105:BM1105"/>
    <mergeCell ref="BN1105:BX1105"/>
    <mergeCell ref="BY1105:CD1105"/>
    <mergeCell ref="BY1104:CD1104"/>
    <mergeCell ref="CE1104:CM1104"/>
    <mergeCell ref="CN1104:DA1104"/>
    <mergeCell ref="DB1104:DN1104"/>
    <mergeCell ref="DO1104:DY1104"/>
    <mergeCell ref="DZ1104:EK1104"/>
    <mergeCell ref="DZ1103:EK1103"/>
    <mergeCell ref="EL1103:EX1103"/>
    <mergeCell ref="A1104:E1104"/>
    <mergeCell ref="F1104:N1104"/>
    <mergeCell ref="O1104:W1104"/>
    <mergeCell ref="X1104:AI1104"/>
    <mergeCell ref="AJ1104:AX1104"/>
    <mergeCell ref="AY1104:BD1104"/>
    <mergeCell ref="BE1104:BM1104"/>
    <mergeCell ref="BN1104:BX1104"/>
    <mergeCell ref="BN1103:BX1103"/>
    <mergeCell ref="BY1103:CD1103"/>
    <mergeCell ref="CE1103:CM1103"/>
    <mergeCell ref="CN1103:DA1103"/>
    <mergeCell ref="DB1103:DN1103"/>
    <mergeCell ref="DO1103:DY1103"/>
    <mergeCell ref="DO1102:DY1102"/>
    <mergeCell ref="DZ1102:EK1102"/>
    <mergeCell ref="EL1102:EX1102"/>
    <mergeCell ref="A1103:E1103"/>
    <mergeCell ref="F1103:N1103"/>
    <mergeCell ref="O1103:W1103"/>
    <mergeCell ref="X1103:AI1103"/>
    <mergeCell ref="AJ1103:AX1103"/>
    <mergeCell ref="AY1103:BD1103"/>
    <mergeCell ref="BE1103:BM1103"/>
    <mergeCell ref="BE1102:BM1102"/>
    <mergeCell ref="BN1102:BX1102"/>
    <mergeCell ref="BY1102:CD1102"/>
    <mergeCell ref="CE1102:CM1102"/>
    <mergeCell ref="CN1102:DA1102"/>
    <mergeCell ref="DB1102:DN1102"/>
    <mergeCell ref="A1102:E1102"/>
    <mergeCell ref="F1102:N1102"/>
    <mergeCell ref="O1102:W1102"/>
    <mergeCell ref="X1102:AI1102"/>
    <mergeCell ref="AJ1102:AX1102"/>
    <mergeCell ref="AY1102:BD1102"/>
    <mergeCell ref="CE1101:CM1101"/>
    <mergeCell ref="CN1101:DA1101"/>
    <mergeCell ref="DB1101:DN1101"/>
    <mergeCell ref="DO1101:DY1101"/>
    <mergeCell ref="DZ1101:EK1101"/>
    <mergeCell ref="EL1101:EX1101"/>
    <mergeCell ref="EL1100:EX1100"/>
    <mergeCell ref="A1101:E1101"/>
    <mergeCell ref="F1101:N1101"/>
    <mergeCell ref="O1101:W1101"/>
    <mergeCell ref="X1101:AI1101"/>
    <mergeCell ref="AJ1101:AX1101"/>
    <mergeCell ref="AY1101:BD1101"/>
    <mergeCell ref="BE1101:BM1101"/>
    <mergeCell ref="BN1101:BX1101"/>
    <mergeCell ref="BY1101:CD1101"/>
    <mergeCell ref="BY1100:CD1100"/>
    <mergeCell ref="CE1100:CM1100"/>
    <mergeCell ref="CN1100:DA1100"/>
    <mergeCell ref="DB1100:DN1100"/>
    <mergeCell ref="DO1100:DY1100"/>
    <mergeCell ref="DZ1100:EK1100"/>
    <mergeCell ref="DZ1099:EK1099"/>
    <mergeCell ref="EL1099:EX1099"/>
    <mergeCell ref="A1100:E1100"/>
    <mergeCell ref="F1100:N1100"/>
    <mergeCell ref="O1100:W1100"/>
    <mergeCell ref="X1100:AI1100"/>
    <mergeCell ref="AJ1100:AX1100"/>
    <mergeCell ref="AY1100:BD1100"/>
    <mergeCell ref="BE1100:BM1100"/>
    <mergeCell ref="BN1100:BX1100"/>
    <mergeCell ref="BN1099:BX1099"/>
    <mergeCell ref="BY1099:CD1099"/>
    <mergeCell ref="CE1099:CM1099"/>
    <mergeCell ref="CN1099:DA1099"/>
    <mergeCell ref="DB1099:DN1099"/>
    <mergeCell ref="DO1099:DY1099"/>
    <mergeCell ref="DO1098:DY1098"/>
    <mergeCell ref="DZ1098:EK1098"/>
    <mergeCell ref="EL1098:EX1098"/>
    <mergeCell ref="A1099:E1099"/>
    <mergeCell ref="F1099:N1099"/>
    <mergeCell ref="O1099:W1099"/>
    <mergeCell ref="X1099:AI1099"/>
    <mergeCell ref="AJ1099:AX1099"/>
    <mergeCell ref="AY1099:BD1099"/>
    <mergeCell ref="BE1099:BM1099"/>
    <mergeCell ref="BE1098:BM1098"/>
    <mergeCell ref="BN1098:BX1098"/>
    <mergeCell ref="BY1098:CD1098"/>
    <mergeCell ref="CE1098:CM1098"/>
    <mergeCell ref="CN1098:DA1098"/>
    <mergeCell ref="DB1098:DN1098"/>
    <mergeCell ref="A1098:E1098"/>
    <mergeCell ref="F1098:N1098"/>
    <mergeCell ref="O1098:W1098"/>
    <mergeCell ref="X1098:AI1098"/>
    <mergeCell ref="AJ1098:AX1098"/>
    <mergeCell ref="AY1098:BD1098"/>
    <mergeCell ref="CE1097:CM1097"/>
    <mergeCell ref="CN1097:DA1097"/>
    <mergeCell ref="DB1097:DN1097"/>
    <mergeCell ref="DO1097:DY1097"/>
    <mergeCell ref="DZ1097:EK1097"/>
    <mergeCell ref="EL1097:EX1097"/>
    <mergeCell ref="EL1096:EX1096"/>
    <mergeCell ref="A1097:E1097"/>
    <mergeCell ref="F1097:N1097"/>
    <mergeCell ref="O1097:W1097"/>
    <mergeCell ref="X1097:AI1097"/>
    <mergeCell ref="AJ1097:AX1097"/>
    <mergeCell ref="AY1097:BD1097"/>
    <mergeCell ref="BE1097:BM1097"/>
    <mergeCell ref="BN1097:BX1097"/>
    <mergeCell ref="BY1097:CD1097"/>
    <mergeCell ref="BY1096:CD1096"/>
    <mergeCell ref="CE1096:CM1096"/>
    <mergeCell ref="CN1096:DA1096"/>
    <mergeCell ref="DB1096:DN1096"/>
    <mergeCell ref="DO1096:DY1096"/>
    <mergeCell ref="DZ1096:EK1096"/>
    <mergeCell ref="DZ1095:EK1095"/>
    <mergeCell ref="EL1095:EX1095"/>
    <mergeCell ref="A1096:E1096"/>
    <mergeCell ref="F1096:N1096"/>
    <mergeCell ref="O1096:W1096"/>
    <mergeCell ref="X1096:AI1096"/>
    <mergeCell ref="AJ1096:AX1096"/>
    <mergeCell ref="AY1096:BD1096"/>
    <mergeCell ref="BE1096:BM1096"/>
    <mergeCell ref="BN1096:BX1096"/>
    <mergeCell ref="BN1095:BX1095"/>
    <mergeCell ref="BY1095:CD1095"/>
    <mergeCell ref="CE1095:CM1095"/>
    <mergeCell ref="CN1095:DA1095"/>
    <mergeCell ref="DB1095:DN1095"/>
    <mergeCell ref="DO1095:DY1095"/>
    <mergeCell ref="DO1094:DY1094"/>
    <mergeCell ref="DZ1094:EK1094"/>
    <mergeCell ref="EL1094:EX1094"/>
    <mergeCell ref="A1095:E1095"/>
    <mergeCell ref="F1095:N1095"/>
    <mergeCell ref="O1095:W1095"/>
    <mergeCell ref="X1095:AI1095"/>
    <mergeCell ref="AJ1095:AX1095"/>
    <mergeCell ref="AY1095:BD1095"/>
    <mergeCell ref="BE1095:BM1095"/>
    <mergeCell ref="BE1094:BM1094"/>
    <mergeCell ref="BN1094:BX1094"/>
    <mergeCell ref="BY1094:CD1094"/>
    <mergeCell ref="CE1094:CM1094"/>
    <mergeCell ref="CN1094:DA1094"/>
    <mergeCell ref="DB1094:DN1094"/>
    <mergeCell ref="A1094:E1094"/>
    <mergeCell ref="F1094:N1094"/>
    <mergeCell ref="O1094:W1094"/>
    <mergeCell ref="X1094:AI1094"/>
    <mergeCell ref="AJ1094:AX1094"/>
    <mergeCell ref="AY1094:BD1094"/>
    <mergeCell ref="CE1093:CM1093"/>
    <mergeCell ref="CN1093:DA1093"/>
    <mergeCell ref="DB1093:DN1093"/>
    <mergeCell ref="DO1093:DY1093"/>
    <mergeCell ref="DZ1093:EK1093"/>
    <mergeCell ref="EL1093:EX1093"/>
    <mergeCell ref="EL1092:EX1092"/>
    <mergeCell ref="A1093:E1093"/>
    <mergeCell ref="F1093:N1093"/>
    <mergeCell ref="O1093:W1093"/>
    <mergeCell ref="X1093:AI1093"/>
    <mergeCell ref="AJ1093:AX1093"/>
    <mergeCell ref="AY1093:BD1093"/>
    <mergeCell ref="BE1093:BM1093"/>
    <mergeCell ref="BN1093:BX1093"/>
    <mergeCell ref="BY1093:CD1093"/>
    <mergeCell ref="BY1092:CD1092"/>
    <mergeCell ref="CE1092:CM1092"/>
    <mergeCell ref="CN1092:DA1092"/>
    <mergeCell ref="DB1092:DN1092"/>
    <mergeCell ref="DO1092:DY1092"/>
    <mergeCell ref="DZ1092:EK1092"/>
    <mergeCell ref="DZ1091:EK1091"/>
    <mergeCell ref="EL1091:EX1091"/>
    <mergeCell ref="A1092:E1092"/>
    <mergeCell ref="F1092:N1092"/>
    <mergeCell ref="O1092:W1092"/>
    <mergeCell ref="X1092:AI1092"/>
    <mergeCell ref="AJ1092:AX1092"/>
    <mergeCell ref="AY1092:BD1092"/>
    <mergeCell ref="BE1092:BM1092"/>
    <mergeCell ref="BN1092:BX1092"/>
    <mergeCell ref="BN1091:BX1091"/>
    <mergeCell ref="BY1091:CD1091"/>
    <mergeCell ref="CE1091:CM1091"/>
    <mergeCell ref="CN1091:DA1091"/>
    <mergeCell ref="DB1091:DN1091"/>
    <mergeCell ref="DO1091:DY1091"/>
    <mergeCell ref="DO1090:DY1090"/>
    <mergeCell ref="DZ1090:EK1090"/>
    <mergeCell ref="EL1090:EX1090"/>
    <mergeCell ref="A1091:E1091"/>
    <mergeCell ref="F1091:N1091"/>
    <mergeCell ref="O1091:W1091"/>
    <mergeCell ref="X1091:AI1091"/>
    <mergeCell ref="AJ1091:AX1091"/>
    <mergeCell ref="AY1091:BD1091"/>
    <mergeCell ref="BE1091:BM1091"/>
    <mergeCell ref="BE1090:BM1090"/>
    <mergeCell ref="BN1090:BX1090"/>
    <mergeCell ref="BY1090:CD1090"/>
    <mergeCell ref="CE1090:CM1090"/>
    <mergeCell ref="CN1090:DA1090"/>
    <mergeCell ref="DB1090:DN1090"/>
    <mergeCell ref="A1090:E1090"/>
    <mergeCell ref="F1090:N1090"/>
    <mergeCell ref="O1090:W1090"/>
    <mergeCell ref="X1090:AI1090"/>
    <mergeCell ref="AJ1090:AX1090"/>
    <mergeCell ref="AY1090:BD1090"/>
    <mergeCell ref="CE1089:CM1089"/>
    <mergeCell ref="CN1089:DA1089"/>
    <mergeCell ref="DB1089:DN1089"/>
    <mergeCell ref="DO1089:DY1089"/>
    <mergeCell ref="DZ1089:EK1089"/>
    <mergeCell ref="EL1089:EX1089"/>
    <mergeCell ref="EL1088:EX1088"/>
    <mergeCell ref="A1089:E1089"/>
    <mergeCell ref="F1089:N1089"/>
    <mergeCell ref="O1089:W1089"/>
    <mergeCell ref="X1089:AI1089"/>
    <mergeCell ref="AJ1089:AX1089"/>
    <mergeCell ref="AY1089:BD1089"/>
    <mergeCell ref="BE1089:BM1089"/>
    <mergeCell ref="BN1089:BX1089"/>
    <mergeCell ref="BY1089:CD1089"/>
    <mergeCell ref="BY1088:CD1088"/>
    <mergeCell ref="CE1088:CM1088"/>
    <mergeCell ref="CN1088:DA1088"/>
    <mergeCell ref="DB1088:DN1088"/>
    <mergeCell ref="DO1088:DY1088"/>
    <mergeCell ref="DZ1088:EK1088"/>
    <mergeCell ref="DZ1087:EK1087"/>
    <mergeCell ref="EL1087:EX1087"/>
    <mergeCell ref="A1088:E1088"/>
    <mergeCell ref="F1088:N1088"/>
    <mergeCell ref="O1088:W1088"/>
    <mergeCell ref="X1088:AI1088"/>
    <mergeCell ref="AJ1088:AX1088"/>
    <mergeCell ref="AY1088:BD1088"/>
    <mergeCell ref="BE1088:BM1088"/>
    <mergeCell ref="BN1088:BX1088"/>
    <mergeCell ref="BN1087:BX1087"/>
    <mergeCell ref="BY1087:CD1087"/>
    <mergeCell ref="CE1087:CM1087"/>
    <mergeCell ref="CN1087:DA1087"/>
    <mergeCell ref="DB1087:DN1087"/>
    <mergeCell ref="DO1087:DY1087"/>
    <mergeCell ref="DO1086:DY1086"/>
    <mergeCell ref="DZ1086:EK1086"/>
    <mergeCell ref="EL1086:EX1086"/>
    <mergeCell ref="A1087:E1087"/>
    <mergeCell ref="F1087:N1087"/>
    <mergeCell ref="O1087:W1087"/>
    <mergeCell ref="X1087:AI1087"/>
    <mergeCell ref="AJ1087:AX1087"/>
    <mergeCell ref="AY1087:BD1087"/>
    <mergeCell ref="BE1087:BM1087"/>
    <mergeCell ref="BE1086:BM1086"/>
    <mergeCell ref="BN1086:BX1086"/>
    <mergeCell ref="BY1086:CD1086"/>
    <mergeCell ref="CE1086:CM1086"/>
    <mergeCell ref="CN1086:DA1086"/>
    <mergeCell ref="DB1086:DN1086"/>
    <mergeCell ref="A1086:E1086"/>
    <mergeCell ref="F1086:N1086"/>
    <mergeCell ref="O1086:W1086"/>
    <mergeCell ref="X1086:AI1086"/>
    <mergeCell ref="AJ1086:AX1086"/>
    <mergeCell ref="AY1086:BD1086"/>
    <mergeCell ref="CE1085:CM1085"/>
    <mergeCell ref="CN1085:DA1085"/>
    <mergeCell ref="DB1085:DN1085"/>
    <mergeCell ref="DO1085:DY1085"/>
    <mergeCell ref="DZ1085:EK1085"/>
    <mergeCell ref="EL1085:EX1085"/>
    <mergeCell ref="EL1084:EX1084"/>
    <mergeCell ref="A1085:E1085"/>
    <mergeCell ref="F1085:N1085"/>
    <mergeCell ref="O1085:W1085"/>
    <mergeCell ref="X1085:AI1085"/>
    <mergeCell ref="AJ1085:AX1085"/>
    <mergeCell ref="AY1085:BD1085"/>
    <mergeCell ref="BE1085:BM1085"/>
    <mergeCell ref="BN1085:BX1085"/>
    <mergeCell ref="BY1085:CD1085"/>
    <mergeCell ref="BY1084:CD1084"/>
    <mergeCell ref="CE1084:CM1084"/>
    <mergeCell ref="CN1084:DA1084"/>
    <mergeCell ref="DB1084:DN1084"/>
    <mergeCell ref="DO1084:DY1084"/>
    <mergeCell ref="DZ1084:EK1084"/>
    <mergeCell ref="DZ1083:EK1083"/>
    <mergeCell ref="EL1083:EX1083"/>
    <mergeCell ref="A1084:E1084"/>
    <mergeCell ref="F1084:N1084"/>
    <mergeCell ref="O1084:W1084"/>
    <mergeCell ref="X1084:AI1084"/>
    <mergeCell ref="AJ1084:AX1084"/>
    <mergeCell ref="AY1084:BD1084"/>
    <mergeCell ref="BE1084:BM1084"/>
    <mergeCell ref="BN1084:BX1084"/>
    <mergeCell ref="BN1083:BX1083"/>
    <mergeCell ref="BY1083:CD1083"/>
    <mergeCell ref="CE1083:CM1083"/>
    <mergeCell ref="CN1083:DA1083"/>
    <mergeCell ref="DB1083:DN1083"/>
    <mergeCell ref="DO1083:DY1083"/>
    <mergeCell ref="DO1082:DY1082"/>
    <mergeCell ref="DZ1082:EK1082"/>
    <mergeCell ref="EL1082:EX1082"/>
    <mergeCell ref="A1083:E1083"/>
    <mergeCell ref="F1083:N1083"/>
    <mergeCell ref="O1083:W1083"/>
    <mergeCell ref="X1083:AI1083"/>
    <mergeCell ref="AJ1083:AX1083"/>
    <mergeCell ref="AY1083:BD1083"/>
    <mergeCell ref="BE1083:BM1083"/>
    <mergeCell ref="BE1082:BM1082"/>
    <mergeCell ref="BN1082:BX1082"/>
    <mergeCell ref="BY1082:CD1082"/>
    <mergeCell ref="CE1082:CM1082"/>
    <mergeCell ref="CN1082:DA1082"/>
    <mergeCell ref="DB1082:DN1082"/>
    <mergeCell ref="A1082:E1082"/>
    <mergeCell ref="F1082:N1082"/>
    <mergeCell ref="O1082:W1082"/>
    <mergeCell ref="X1082:AI1082"/>
    <mergeCell ref="AJ1082:AX1082"/>
    <mergeCell ref="AY1082:BD1082"/>
    <mergeCell ref="CE1081:CM1081"/>
    <mergeCell ref="CN1081:DA1081"/>
    <mergeCell ref="DB1081:DN1081"/>
    <mergeCell ref="DO1081:DY1081"/>
    <mergeCell ref="DZ1081:EK1081"/>
    <mergeCell ref="EL1081:EX1081"/>
    <mergeCell ref="EL1080:EX1080"/>
    <mergeCell ref="A1081:E1081"/>
    <mergeCell ref="F1081:N1081"/>
    <mergeCell ref="O1081:W1081"/>
    <mergeCell ref="X1081:AI1081"/>
    <mergeCell ref="AJ1081:AX1081"/>
    <mergeCell ref="AY1081:BD1081"/>
    <mergeCell ref="BE1081:BM1081"/>
    <mergeCell ref="BN1081:BX1081"/>
    <mergeCell ref="BY1081:CD1081"/>
    <mergeCell ref="BY1080:CD1080"/>
    <mergeCell ref="CE1080:CM1080"/>
    <mergeCell ref="CN1080:DA1080"/>
    <mergeCell ref="DB1080:DN1080"/>
    <mergeCell ref="DO1080:DY1080"/>
    <mergeCell ref="DZ1080:EK1080"/>
    <mergeCell ref="DZ1079:EK1079"/>
    <mergeCell ref="EL1079:EX1079"/>
    <mergeCell ref="A1080:E1080"/>
    <mergeCell ref="F1080:N1080"/>
    <mergeCell ref="O1080:W1080"/>
    <mergeCell ref="X1080:AI1080"/>
    <mergeCell ref="AJ1080:AX1080"/>
    <mergeCell ref="AY1080:BD1080"/>
    <mergeCell ref="BE1080:BM1080"/>
    <mergeCell ref="BN1080:BX1080"/>
    <mergeCell ref="BN1079:BX1079"/>
    <mergeCell ref="BY1079:CD1079"/>
    <mergeCell ref="CE1079:CM1079"/>
    <mergeCell ref="CN1079:DA1079"/>
    <mergeCell ref="DB1079:DN1079"/>
    <mergeCell ref="DO1079:DY1079"/>
    <mergeCell ref="DO1078:DY1078"/>
    <mergeCell ref="DZ1078:EK1078"/>
    <mergeCell ref="EL1078:EX1078"/>
    <mergeCell ref="A1079:E1079"/>
    <mergeCell ref="F1079:N1079"/>
    <mergeCell ref="O1079:W1079"/>
    <mergeCell ref="X1079:AI1079"/>
    <mergeCell ref="AJ1079:AX1079"/>
    <mergeCell ref="AY1079:BD1079"/>
    <mergeCell ref="BE1079:BM1079"/>
    <mergeCell ref="BE1078:BM1078"/>
    <mergeCell ref="BN1078:BX1078"/>
    <mergeCell ref="BY1078:CD1078"/>
    <mergeCell ref="CE1078:CM1078"/>
    <mergeCell ref="CN1078:DA1078"/>
    <mergeCell ref="DB1078:DN1078"/>
    <mergeCell ref="A1078:E1078"/>
    <mergeCell ref="F1078:N1078"/>
    <mergeCell ref="O1078:W1078"/>
    <mergeCell ref="X1078:AI1078"/>
    <mergeCell ref="AJ1078:AX1078"/>
    <mergeCell ref="AY1078:BD1078"/>
    <mergeCell ref="CE1077:CM1077"/>
    <mergeCell ref="CN1077:DA1077"/>
    <mergeCell ref="DB1077:DN1077"/>
    <mergeCell ref="DO1077:DY1077"/>
    <mergeCell ref="DZ1077:EK1077"/>
    <mergeCell ref="EL1077:EX1077"/>
    <mergeCell ref="EL1076:EX1076"/>
    <mergeCell ref="A1077:E1077"/>
    <mergeCell ref="F1077:N1077"/>
    <mergeCell ref="O1077:W1077"/>
    <mergeCell ref="X1077:AI1077"/>
    <mergeCell ref="AJ1077:AX1077"/>
    <mergeCell ref="AY1077:BD1077"/>
    <mergeCell ref="BE1077:BM1077"/>
    <mergeCell ref="BN1077:BX1077"/>
    <mergeCell ref="BY1077:CD1077"/>
    <mergeCell ref="BY1076:CD1076"/>
    <mergeCell ref="CE1076:CM1076"/>
    <mergeCell ref="CN1076:DA1076"/>
    <mergeCell ref="DB1076:DN1076"/>
    <mergeCell ref="DO1076:DY1076"/>
    <mergeCell ref="DZ1076:EK1076"/>
    <mergeCell ref="DZ1075:EK1075"/>
    <mergeCell ref="EL1075:EX1075"/>
    <mergeCell ref="A1076:E1076"/>
    <mergeCell ref="F1076:N1076"/>
    <mergeCell ref="O1076:W1076"/>
    <mergeCell ref="X1076:AI1076"/>
    <mergeCell ref="AJ1076:AX1076"/>
    <mergeCell ref="AY1076:BD1076"/>
    <mergeCell ref="BE1076:BM1076"/>
    <mergeCell ref="BN1076:BX1076"/>
    <mergeCell ref="BN1075:BX1075"/>
    <mergeCell ref="BY1075:CD1075"/>
    <mergeCell ref="CE1075:CM1075"/>
    <mergeCell ref="CN1075:DA1075"/>
    <mergeCell ref="DB1075:DN1075"/>
    <mergeCell ref="DO1075:DY1075"/>
    <mergeCell ref="DO1074:DY1074"/>
    <mergeCell ref="DZ1074:EK1074"/>
    <mergeCell ref="EL1074:EX1074"/>
    <mergeCell ref="A1075:E1075"/>
    <mergeCell ref="F1075:N1075"/>
    <mergeCell ref="O1075:W1075"/>
    <mergeCell ref="X1075:AI1075"/>
    <mergeCell ref="AJ1075:AX1075"/>
    <mergeCell ref="AY1075:BD1075"/>
    <mergeCell ref="BE1075:BM1075"/>
    <mergeCell ref="BE1074:BM1074"/>
    <mergeCell ref="BN1074:BX1074"/>
    <mergeCell ref="BY1074:CD1074"/>
    <mergeCell ref="CE1074:CM1074"/>
    <mergeCell ref="CN1074:DA1074"/>
    <mergeCell ref="DB1074:DN1074"/>
    <mergeCell ref="A1074:E1074"/>
    <mergeCell ref="F1074:N1074"/>
    <mergeCell ref="O1074:W1074"/>
    <mergeCell ref="X1074:AI1074"/>
    <mergeCell ref="AJ1074:AX1074"/>
    <mergeCell ref="AY1074:BD1074"/>
    <mergeCell ref="CE1073:CM1073"/>
    <mergeCell ref="CN1073:DA1073"/>
    <mergeCell ref="DB1073:DN1073"/>
    <mergeCell ref="DO1073:DY1073"/>
    <mergeCell ref="DZ1073:EK1073"/>
    <mergeCell ref="EL1073:EX1073"/>
    <mergeCell ref="EL1072:EX1072"/>
    <mergeCell ref="A1073:E1073"/>
    <mergeCell ref="F1073:N1073"/>
    <mergeCell ref="O1073:W1073"/>
    <mergeCell ref="X1073:AI1073"/>
    <mergeCell ref="AJ1073:AX1073"/>
    <mergeCell ref="AY1073:BD1073"/>
    <mergeCell ref="BE1073:BM1073"/>
    <mergeCell ref="BN1073:BX1073"/>
    <mergeCell ref="BY1073:CD1073"/>
    <mergeCell ref="BY1072:CD1072"/>
    <mergeCell ref="CE1072:CM1072"/>
    <mergeCell ref="CN1072:DA1072"/>
    <mergeCell ref="DB1072:DN1072"/>
    <mergeCell ref="DO1072:DY1072"/>
    <mergeCell ref="DZ1072:EK1072"/>
    <mergeCell ref="DZ1071:EK1071"/>
    <mergeCell ref="EL1071:EX1071"/>
    <mergeCell ref="A1072:E1072"/>
    <mergeCell ref="F1072:N1072"/>
    <mergeCell ref="O1072:W1072"/>
    <mergeCell ref="X1072:AI1072"/>
    <mergeCell ref="AJ1072:AX1072"/>
    <mergeCell ref="AY1072:BD1072"/>
    <mergeCell ref="BE1072:BM1072"/>
    <mergeCell ref="BN1072:BX1072"/>
    <mergeCell ref="BN1071:BX1071"/>
    <mergeCell ref="BY1071:CD1071"/>
    <mergeCell ref="CE1071:CM1071"/>
    <mergeCell ref="CN1071:DA1071"/>
    <mergeCell ref="DB1071:DN1071"/>
    <mergeCell ref="DO1071:DY1071"/>
    <mergeCell ref="DO1070:DY1070"/>
    <mergeCell ref="DZ1070:EK1070"/>
    <mergeCell ref="EL1070:EX1070"/>
    <mergeCell ref="A1071:E1071"/>
    <mergeCell ref="F1071:N1071"/>
    <mergeCell ref="O1071:W1071"/>
    <mergeCell ref="X1071:AI1071"/>
    <mergeCell ref="AJ1071:AX1071"/>
    <mergeCell ref="AY1071:BD1071"/>
    <mergeCell ref="BE1071:BM1071"/>
    <mergeCell ref="BE1070:BM1070"/>
    <mergeCell ref="BN1070:BX1070"/>
    <mergeCell ref="BY1070:CD1070"/>
    <mergeCell ref="CE1070:CM1070"/>
    <mergeCell ref="CN1070:DA1070"/>
    <mergeCell ref="DB1070:DN1070"/>
    <mergeCell ref="A1070:E1070"/>
    <mergeCell ref="F1070:N1070"/>
    <mergeCell ref="O1070:W1070"/>
    <mergeCell ref="X1070:AI1070"/>
    <mergeCell ref="AJ1070:AX1070"/>
    <mergeCell ref="AY1070:BD1070"/>
    <mergeCell ref="CE1069:CM1069"/>
    <mergeCell ref="CN1069:DA1069"/>
    <mergeCell ref="DB1069:DN1069"/>
    <mergeCell ref="DO1069:DY1069"/>
    <mergeCell ref="DZ1069:EK1069"/>
    <mergeCell ref="EL1069:EX1069"/>
    <mergeCell ref="EL1068:EX1068"/>
    <mergeCell ref="A1069:E1069"/>
    <mergeCell ref="F1069:N1069"/>
    <mergeCell ref="O1069:W1069"/>
    <mergeCell ref="X1069:AI1069"/>
    <mergeCell ref="AJ1069:AX1069"/>
    <mergeCell ref="AY1069:BD1069"/>
    <mergeCell ref="BE1069:BM1069"/>
    <mergeCell ref="BN1069:BX1069"/>
    <mergeCell ref="BY1069:CD1069"/>
    <mergeCell ref="BY1068:CD1068"/>
    <mergeCell ref="CE1068:CM1068"/>
    <mergeCell ref="CN1068:DA1068"/>
    <mergeCell ref="DB1068:DN1068"/>
    <mergeCell ref="DO1068:DY1068"/>
    <mergeCell ref="DZ1068:EK1068"/>
    <mergeCell ref="DZ1067:EK1067"/>
    <mergeCell ref="EL1067:EX1067"/>
    <mergeCell ref="A1068:E1068"/>
    <mergeCell ref="F1068:N1068"/>
    <mergeCell ref="O1068:W1068"/>
    <mergeCell ref="X1068:AI1068"/>
    <mergeCell ref="AJ1068:AX1068"/>
    <mergeCell ref="AY1068:BD1068"/>
    <mergeCell ref="BE1068:BM1068"/>
    <mergeCell ref="BN1068:BX1068"/>
    <mergeCell ref="BN1067:BX1067"/>
    <mergeCell ref="BY1067:CD1067"/>
    <mergeCell ref="CE1067:CM1067"/>
    <mergeCell ref="CN1067:DA1067"/>
    <mergeCell ref="DB1067:DN1067"/>
    <mergeCell ref="DO1067:DY1067"/>
    <mergeCell ref="DO1066:DY1066"/>
    <mergeCell ref="DZ1066:EK1066"/>
    <mergeCell ref="EL1066:EX1066"/>
    <mergeCell ref="A1067:E1067"/>
    <mergeCell ref="F1067:N1067"/>
    <mergeCell ref="O1067:W1067"/>
    <mergeCell ref="X1067:AI1067"/>
    <mergeCell ref="AJ1067:AX1067"/>
    <mergeCell ref="AY1067:BD1067"/>
    <mergeCell ref="BE1067:BM1067"/>
    <mergeCell ref="BE1066:BM1066"/>
    <mergeCell ref="BN1066:BX1066"/>
    <mergeCell ref="BY1066:CD1066"/>
    <mergeCell ref="CE1066:CM1066"/>
    <mergeCell ref="CN1066:DA1066"/>
    <mergeCell ref="DB1066:DN1066"/>
    <mergeCell ref="A1066:E1066"/>
    <mergeCell ref="F1066:N1066"/>
    <mergeCell ref="O1066:W1066"/>
    <mergeCell ref="X1066:AI1066"/>
    <mergeCell ref="AJ1066:AX1066"/>
    <mergeCell ref="AY1066:BD1066"/>
    <mergeCell ref="CE1065:CM1065"/>
    <mergeCell ref="CN1065:DA1065"/>
    <mergeCell ref="DB1065:DN1065"/>
    <mergeCell ref="DO1065:DY1065"/>
    <mergeCell ref="DZ1065:EK1065"/>
    <mergeCell ref="EL1065:EX1065"/>
    <mergeCell ref="EL1064:EX1064"/>
    <mergeCell ref="A1065:E1065"/>
    <mergeCell ref="F1065:N1065"/>
    <mergeCell ref="O1065:W1065"/>
    <mergeCell ref="X1065:AI1065"/>
    <mergeCell ref="AJ1065:AX1065"/>
    <mergeCell ref="AY1065:BD1065"/>
    <mergeCell ref="BE1065:BM1065"/>
    <mergeCell ref="BN1065:BX1065"/>
    <mergeCell ref="BY1065:CD1065"/>
    <mergeCell ref="BY1064:CD1064"/>
    <mergeCell ref="CE1064:CM1064"/>
    <mergeCell ref="CN1064:DA1064"/>
    <mergeCell ref="DB1064:DN1064"/>
    <mergeCell ref="DO1064:DY1064"/>
    <mergeCell ref="DZ1064:EK1064"/>
    <mergeCell ref="DZ1063:EK1063"/>
    <mergeCell ref="EL1063:EX1063"/>
    <mergeCell ref="A1064:E1064"/>
    <mergeCell ref="F1064:N1064"/>
    <mergeCell ref="O1064:W1064"/>
    <mergeCell ref="X1064:AI1064"/>
    <mergeCell ref="AJ1064:AX1064"/>
    <mergeCell ref="AY1064:BD1064"/>
    <mergeCell ref="BE1064:BM1064"/>
    <mergeCell ref="BN1064:BX1064"/>
    <mergeCell ref="BN1063:BX1063"/>
    <mergeCell ref="BY1063:CD1063"/>
    <mergeCell ref="CE1063:CM1063"/>
    <mergeCell ref="CN1063:DA1063"/>
    <mergeCell ref="DB1063:DN1063"/>
    <mergeCell ref="DO1063:DY1063"/>
    <mergeCell ref="DO1062:DY1062"/>
    <mergeCell ref="DZ1062:EK1062"/>
    <mergeCell ref="EL1062:EX1062"/>
    <mergeCell ref="A1063:E1063"/>
    <mergeCell ref="F1063:N1063"/>
    <mergeCell ref="O1063:W1063"/>
    <mergeCell ref="X1063:AI1063"/>
    <mergeCell ref="AJ1063:AX1063"/>
    <mergeCell ref="AY1063:BD1063"/>
    <mergeCell ref="BE1063:BM1063"/>
    <mergeCell ref="BE1062:BM1062"/>
    <mergeCell ref="BN1062:BX1062"/>
    <mergeCell ref="BY1062:CD1062"/>
    <mergeCell ref="CE1062:CM1062"/>
    <mergeCell ref="CN1062:DA1062"/>
    <mergeCell ref="DB1062:DN1062"/>
    <mergeCell ref="A1062:E1062"/>
    <mergeCell ref="F1062:N1062"/>
    <mergeCell ref="O1062:W1062"/>
    <mergeCell ref="X1062:AI1062"/>
    <mergeCell ref="AJ1062:AX1062"/>
    <mergeCell ref="AY1062:BD1062"/>
    <mergeCell ref="CE1061:CM1061"/>
    <mergeCell ref="CN1061:DA1061"/>
    <mergeCell ref="DB1061:DN1061"/>
    <mergeCell ref="DO1061:DY1061"/>
    <mergeCell ref="DZ1061:EK1061"/>
    <mergeCell ref="EL1061:EX1061"/>
    <mergeCell ref="EL1060:EX1060"/>
    <mergeCell ref="A1061:E1061"/>
    <mergeCell ref="F1061:N1061"/>
    <mergeCell ref="O1061:W1061"/>
    <mergeCell ref="X1061:AI1061"/>
    <mergeCell ref="AJ1061:AX1061"/>
    <mergeCell ref="AY1061:BD1061"/>
    <mergeCell ref="BE1061:BM1061"/>
    <mergeCell ref="BN1061:BX1061"/>
    <mergeCell ref="BY1061:CD1061"/>
    <mergeCell ref="BY1060:CD1060"/>
    <mergeCell ref="CE1060:CM1060"/>
    <mergeCell ref="CN1060:DA1060"/>
    <mergeCell ref="DB1060:DN1060"/>
    <mergeCell ref="DO1060:DY1060"/>
    <mergeCell ref="DZ1060:EK1060"/>
    <mergeCell ref="DZ1059:EK1059"/>
    <mergeCell ref="EL1059:EX1059"/>
    <mergeCell ref="A1060:E1060"/>
    <mergeCell ref="F1060:N1060"/>
    <mergeCell ref="O1060:W1060"/>
    <mergeCell ref="X1060:AI1060"/>
    <mergeCell ref="AJ1060:AX1060"/>
    <mergeCell ref="AY1060:BD1060"/>
    <mergeCell ref="BE1060:BM1060"/>
    <mergeCell ref="BN1060:BX1060"/>
    <mergeCell ref="BN1059:BX1059"/>
    <mergeCell ref="BY1059:CD1059"/>
    <mergeCell ref="CE1059:CM1059"/>
    <mergeCell ref="CN1059:DA1059"/>
    <mergeCell ref="DB1059:DN1059"/>
    <mergeCell ref="DO1059:DY1059"/>
    <mergeCell ref="DO1058:DY1058"/>
    <mergeCell ref="DZ1058:EK1058"/>
    <mergeCell ref="EL1058:EX1058"/>
    <mergeCell ref="A1059:E1059"/>
    <mergeCell ref="F1059:N1059"/>
    <mergeCell ref="O1059:W1059"/>
    <mergeCell ref="X1059:AI1059"/>
    <mergeCell ref="AJ1059:AX1059"/>
    <mergeCell ref="AY1059:BD1059"/>
    <mergeCell ref="BE1059:BM1059"/>
    <mergeCell ref="BE1058:BM1058"/>
    <mergeCell ref="BN1058:BX1058"/>
    <mergeCell ref="BY1058:CD1058"/>
    <mergeCell ref="CE1058:CM1058"/>
    <mergeCell ref="CN1058:DA1058"/>
    <mergeCell ref="DB1058:DN1058"/>
    <mergeCell ref="A1058:E1058"/>
    <mergeCell ref="F1058:N1058"/>
    <mergeCell ref="O1058:W1058"/>
    <mergeCell ref="X1058:AI1058"/>
    <mergeCell ref="AJ1058:AX1058"/>
    <mergeCell ref="AY1058:BD1058"/>
    <mergeCell ref="CE1057:CM1057"/>
    <mergeCell ref="CN1057:DA1057"/>
    <mergeCell ref="DB1057:DN1057"/>
    <mergeCell ref="DO1057:DY1057"/>
    <mergeCell ref="DZ1057:EK1057"/>
    <mergeCell ref="EL1057:EX1057"/>
    <mergeCell ref="EL1056:EX1056"/>
    <mergeCell ref="A1057:E1057"/>
    <mergeCell ref="F1057:N1057"/>
    <mergeCell ref="O1057:W1057"/>
    <mergeCell ref="X1057:AI1057"/>
    <mergeCell ref="AJ1057:AX1057"/>
    <mergeCell ref="AY1057:BD1057"/>
    <mergeCell ref="BE1057:BM1057"/>
    <mergeCell ref="BN1057:BX1057"/>
    <mergeCell ref="BY1057:CD1057"/>
    <mergeCell ref="BY1056:CD1056"/>
    <mergeCell ref="CE1056:CM1056"/>
    <mergeCell ref="CN1056:DA1056"/>
    <mergeCell ref="DB1056:DN1056"/>
    <mergeCell ref="DO1056:DY1056"/>
    <mergeCell ref="DZ1056:EK1056"/>
    <mergeCell ref="DZ1055:EK1055"/>
    <mergeCell ref="EL1055:EX1055"/>
    <mergeCell ref="A1056:E1056"/>
    <mergeCell ref="F1056:N1056"/>
    <mergeCell ref="O1056:W1056"/>
    <mergeCell ref="X1056:AI1056"/>
    <mergeCell ref="AJ1056:AX1056"/>
    <mergeCell ref="AY1056:BD1056"/>
    <mergeCell ref="BE1056:BM1056"/>
    <mergeCell ref="BN1056:BX1056"/>
    <mergeCell ref="BN1055:BX1055"/>
    <mergeCell ref="BY1055:CD1055"/>
    <mergeCell ref="CE1055:CM1055"/>
    <mergeCell ref="CN1055:DA1055"/>
    <mergeCell ref="DB1055:DN1055"/>
    <mergeCell ref="DO1055:DY1055"/>
    <mergeCell ref="DO1054:DY1054"/>
    <mergeCell ref="DZ1054:EK1054"/>
    <mergeCell ref="EL1054:EX1054"/>
    <mergeCell ref="A1055:E1055"/>
    <mergeCell ref="F1055:N1055"/>
    <mergeCell ref="O1055:W1055"/>
    <mergeCell ref="X1055:AI1055"/>
    <mergeCell ref="AJ1055:AX1055"/>
    <mergeCell ref="AY1055:BD1055"/>
    <mergeCell ref="BE1055:BM1055"/>
    <mergeCell ref="BE1054:BM1054"/>
    <mergeCell ref="BN1054:BX1054"/>
    <mergeCell ref="BY1054:CD1054"/>
    <mergeCell ref="CE1054:CM1054"/>
    <mergeCell ref="CN1054:DA1054"/>
    <mergeCell ref="DB1054:DN1054"/>
    <mergeCell ref="A1054:E1054"/>
    <mergeCell ref="F1054:N1054"/>
    <mergeCell ref="O1054:W1054"/>
    <mergeCell ref="X1054:AI1054"/>
    <mergeCell ref="AJ1054:AX1054"/>
    <mergeCell ref="AY1054:BD1054"/>
    <mergeCell ref="CE1053:CM1053"/>
    <mergeCell ref="CN1053:DA1053"/>
    <mergeCell ref="DB1053:DN1053"/>
    <mergeCell ref="DO1053:DY1053"/>
    <mergeCell ref="DZ1053:EK1053"/>
    <mergeCell ref="EL1053:EX1053"/>
    <mergeCell ref="EL1052:EX1052"/>
    <mergeCell ref="A1053:E1053"/>
    <mergeCell ref="F1053:N1053"/>
    <mergeCell ref="O1053:W1053"/>
    <mergeCell ref="X1053:AI1053"/>
    <mergeCell ref="AJ1053:AX1053"/>
    <mergeCell ref="AY1053:BD1053"/>
    <mergeCell ref="BE1053:BM1053"/>
    <mergeCell ref="BN1053:BX1053"/>
    <mergeCell ref="BY1053:CD1053"/>
    <mergeCell ref="BY1052:CD1052"/>
    <mergeCell ref="CE1052:CM1052"/>
    <mergeCell ref="CN1052:DA1052"/>
    <mergeCell ref="DB1052:DN1052"/>
    <mergeCell ref="DO1052:DY1052"/>
    <mergeCell ref="DZ1052:EK1052"/>
    <mergeCell ref="DZ1051:EK1051"/>
    <mergeCell ref="EL1051:EX1051"/>
    <mergeCell ref="A1052:E1052"/>
    <mergeCell ref="F1052:N1052"/>
    <mergeCell ref="O1052:W1052"/>
    <mergeCell ref="X1052:AI1052"/>
    <mergeCell ref="AJ1052:AX1052"/>
    <mergeCell ref="AY1052:BD1052"/>
    <mergeCell ref="BE1052:BM1052"/>
    <mergeCell ref="BN1052:BX1052"/>
    <mergeCell ref="BN1051:BX1051"/>
    <mergeCell ref="BY1051:CD1051"/>
    <mergeCell ref="CE1051:CM1051"/>
    <mergeCell ref="CN1051:DA1051"/>
    <mergeCell ref="DB1051:DN1051"/>
    <mergeCell ref="DO1051:DY1051"/>
    <mergeCell ref="DO1050:DY1050"/>
    <mergeCell ref="DZ1050:EK1050"/>
    <mergeCell ref="EL1050:EX1050"/>
    <mergeCell ref="A1051:E1051"/>
    <mergeCell ref="F1051:N1051"/>
    <mergeCell ref="O1051:W1051"/>
    <mergeCell ref="X1051:AI1051"/>
    <mergeCell ref="AJ1051:AX1051"/>
    <mergeCell ref="AY1051:BD1051"/>
    <mergeCell ref="BE1051:BM1051"/>
    <mergeCell ref="BE1050:BM1050"/>
    <mergeCell ref="BN1050:BX1050"/>
    <mergeCell ref="BY1050:CD1050"/>
    <mergeCell ref="CE1050:CM1050"/>
    <mergeCell ref="CN1050:DA1050"/>
    <mergeCell ref="DB1050:DN1050"/>
    <mergeCell ref="A1050:E1050"/>
    <mergeCell ref="F1050:N1050"/>
    <mergeCell ref="O1050:W1050"/>
    <mergeCell ref="X1050:AI1050"/>
    <mergeCell ref="AJ1050:AX1050"/>
    <mergeCell ref="AY1050:BD1050"/>
    <mergeCell ref="CE1049:CM1049"/>
    <mergeCell ref="CN1049:DA1049"/>
    <mergeCell ref="DB1049:DN1049"/>
    <mergeCell ref="DO1049:DY1049"/>
    <mergeCell ref="DZ1049:EK1049"/>
    <mergeCell ref="EL1049:EX1049"/>
    <mergeCell ref="EL1048:EX1048"/>
    <mergeCell ref="A1049:E1049"/>
    <mergeCell ref="F1049:N1049"/>
    <mergeCell ref="O1049:W1049"/>
    <mergeCell ref="X1049:AI1049"/>
    <mergeCell ref="AJ1049:AX1049"/>
    <mergeCell ref="AY1049:BD1049"/>
    <mergeCell ref="BE1049:BM1049"/>
    <mergeCell ref="BN1049:BX1049"/>
    <mergeCell ref="BY1049:CD1049"/>
    <mergeCell ref="BY1048:CD1048"/>
    <mergeCell ref="CE1048:CM1048"/>
    <mergeCell ref="CN1048:DA1048"/>
    <mergeCell ref="DB1048:DN1048"/>
    <mergeCell ref="DO1048:DY1048"/>
    <mergeCell ref="DZ1048:EK1048"/>
    <mergeCell ref="DZ1047:EK1047"/>
    <mergeCell ref="EL1047:EX1047"/>
    <mergeCell ref="A1048:E1048"/>
    <mergeCell ref="F1048:N1048"/>
    <mergeCell ref="O1048:W1048"/>
    <mergeCell ref="X1048:AI1048"/>
    <mergeCell ref="AJ1048:AX1048"/>
    <mergeCell ref="AY1048:BD1048"/>
    <mergeCell ref="BE1048:BM1048"/>
    <mergeCell ref="BN1048:BX1048"/>
    <mergeCell ref="BN1047:BX1047"/>
    <mergeCell ref="BY1047:CD1047"/>
    <mergeCell ref="CE1047:CM1047"/>
    <mergeCell ref="CN1047:DA1047"/>
    <mergeCell ref="DB1047:DN1047"/>
    <mergeCell ref="DO1047:DY1047"/>
    <mergeCell ref="DO1046:DY1046"/>
    <mergeCell ref="DZ1046:EK1046"/>
    <mergeCell ref="EL1046:EX1046"/>
    <mergeCell ref="A1047:E1047"/>
    <mergeCell ref="F1047:N1047"/>
    <mergeCell ref="O1047:W1047"/>
    <mergeCell ref="X1047:AI1047"/>
    <mergeCell ref="AJ1047:AX1047"/>
    <mergeCell ref="AY1047:BD1047"/>
    <mergeCell ref="BE1047:BM1047"/>
    <mergeCell ref="BE1046:BM1046"/>
    <mergeCell ref="BN1046:BX1046"/>
    <mergeCell ref="BY1046:CD1046"/>
    <mergeCell ref="CE1046:CM1046"/>
    <mergeCell ref="CN1046:DA1046"/>
    <mergeCell ref="DB1046:DN1046"/>
    <mergeCell ref="A1046:E1046"/>
    <mergeCell ref="F1046:N1046"/>
    <mergeCell ref="O1046:W1046"/>
    <mergeCell ref="X1046:AI1046"/>
    <mergeCell ref="AJ1046:AX1046"/>
    <mergeCell ref="AY1046:BD1046"/>
    <mergeCell ref="CE1045:CM1045"/>
    <mergeCell ref="CN1045:DA1045"/>
    <mergeCell ref="DB1045:DN1045"/>
    <mergeCell ref="DO1045:DY1045"/>
    <mergeCell ref="DZ1045:EK1045"/>
    <mergeCell ref="EL1045:EX1045"/>
    <mergeCell ref="EL1044:EX1044"/>
    <mergeCell ref="A1045:E1045"/>
    <mergeCell ref="F1045:N1045"/>
    <mergeCell ref="O1045:W1045"/>
    <mergeCell ref="X1045:AI1045"/>
    <mergeCell ref="AJ1045:AX1045"/>
    <mergeCell ref="AY1045:BD1045"/>
    <mergeCell ref="BE1045:BM1045"/>
    <mergeCell ref="BN1045:BX1045"/>
    <mergeCell ref="BY1045:CD1045"/>
    <mergeCell ref="BY1044:CD1044"/>
    <mergeCell ref="CE1044:CM1044"/>
    <mergeCell ref="CN1044:DA1044"/>
    <mergeCell ref="DB1044:DN1044"/>
    <mergeCell ref="DO1044:DY1044"/>
    <mergeCell ref="DZ1044:EK1044"/>
    <mergeCell ref="DZ1043:EK1043"/>
    <mergeCell ref="EL1043:EX1043"/>
    <mergeCell ref="A1044:E1044"/>
    <mergeCell ref="F1044:N1044"/>
    <mergeCell ref="O1044:W1044"/>
    <mergeCell ref="X1044:AI1044"/>
    <mergeCell ref="AJ1044:AX1044"/>
    <mergeCell ref="AY1044:BD1044"/>
    <mergeCell ref="BE1044:BM1044"/>
    <mergeCell ref="BN1044:BX1044"/>
    <mergeCell ref="BN1043:BX1043"/>
    <mergeCell ref="BY1043:CD1043"/>
    <mergeCell ref="CE1043:CM1043"/>
    <mergeCell ref="CN1043:DA1043"/>
    <mergeCell ref="DB1043:DN1043"/>
    <mergeCell ref="DO1043:DY1043"/>
    <mergeCell ref="DO1042:DY1042"/>
    <mergeCell ref="DZ1042:EK1042"/>
    <mergeCell ref="EL1042:EX1042"/>
    <mergeCell ref="A1043:E1043"/>
    <mergeCell ref="F1043:N1043"/>
    <mergeCell ref="O1043:W1043"/>
    <mergeCell ref="X1043:AI1043"/>
    <mergeCell ref="AJ1043:AX1043"/>
    <mergeCell ref="AY1043:BD1043"/>
    <mergeCell ref="BE1043:BM1043"/>
    <mergeCell ref="BE1042:BM1042"/>
    <mergeCell ref="BN1042:BX1042"/>
    <mergeCell ref="BY1042:CD1042"/>
    <mergeCell ref="CE1042:CM1042"/>
    <mergeCell ref="CN1042:DA1042"/>
    <mergeCell ref="DB1042:DN1042"/>
    <mergeCell ref="A1042:E1042"/>
    <mergeCell ref="F1042:N1042"/>
    <mergeCell ref="O1042:W1042"/>
    <mergeCell ref="X1042:AI1042"/>
    <mergeCell ref="AJ1042:AX1042"/>
    <mergeCell ref="AY1042:BD1042"/>
    <mergeCell ref="CE1041:CM1041"/>
    <mergeCell ref="CN1041:DA1041"/>
    <mergeCell ref="DB1041:DN1041"/>
    <mergeCell ref="DO1041:DY1041"/>
    <mergeCell ref="DZ1041:EK1041"/>
    <mergeCell ref="EL1041:EX1041"/>
    <mergeCell ref="EL1040:EX1040"/>
    <mergeCell ref="A1041:E1041"/>
    <mergeCell ref="F1041:N1041"/>
    <mergeCell ref="O1041:W1041"/>
    <mergeCell ref="X1041:AI1041"/>
    <mergeCell ref="AJ1041:AX1041"/>
    <mergeCell ref="AY1041:BD1041"/>
    <mergeCell ref="BE1041:BM1041"/>
    <mergeCell ref="BN1041:BX1041"/>
    <mergeCell ref="BY1041:CD1041"/>
    <mergeCell ref="BY1040:CD1040"/>
    <mergeCell ref="CE1040:CM1040"/>
    <mergeCell ref="CN1040:DA1040"/>
    <mergeCell ref="DB1040:DN1040"/>
    <mergeCell ref="DO1040:DY1040"/>
    <mergeCell ref="DZ1040:EK1040"/>
    <mergeCell ref="DZ1039:EK1039"/>
    <mergeCell ref="EL1039:EX1039"/>
    <mergeCell ref="A1040:E1040"/>
    <mergeCell ref="F1040:N1040"/>
    <mergeCell ref="O1040:W1040"/>
    <mergeCell ref="X1040:AI1040"/>
    <mergeCell ref="AJ1040:AX1040"/>
    <mergeCell ref="AY1040:BD1040"/>
    <mergeCell ref="BE1040:BM1040"/>
    <mergeCell ref="BN1040:BX1040"/>
    <mergeCell ref="BN1039:BX1039"/>
    <mergeCell ref="BY1039:CD1039"/>
    <mergeCell ref="CE1039:CM1039"/>
    <mergeCell ref="CN1039:DA1039"/>
    <mergeCell ref="DB1039:DN1039"/>
    <mergeCell ref="DO1039:DY1039"/>
    <mergeCell ref="DO1038:DY1038"/>
    <mergeCell ref="DZ1038:EK1038"/>
    <mergeCell ref="EL1038:EX1038"/>
    <mergeCell ref="A1039:E1039"/>
    <mergeCell ref="F1039:N1039"/>
    <mergeCell ref="O1039:W1039"/>
    <mergeCell ref="X1039:AI1039"/>
    <mergeCell ref="AJ1039:AX1039"/>
    <mergeCell ref="AY1039:BD1039"/>
    <mergeCell ref="BE1039:BM1039"/>
    <mergeCell ref="BE1038:BM1038"/>
    <mergeCell ref="BN1038:BX1038"/>
    <mergeCell ref="BY1038:CD1038"/>
    <mergeCell ref="CE1038:CM1038"/>
    <mergeCell ref="CN1038:DA1038"/>
    <mergeCell ref="DB1038:DN1038"/>
    <mergeCell ref="A1038:E1038"/>
    <mergeCell ref="F1038:N1038"/>
    <mergeCell ref="O1038:W1038"/>
    <mergeCell ref="X1038:AI1038"/>
    <mergeCell ref="AJ1038:AX1038"/>
    <mergeCell ref="AY1038:BD1038"/>
    <mergeCell ref="CE1037:CM1037"/>
    <mergeCell ref="CN1037:DA1037"/>
    <mergeCell ref="DB1037:DN1037"/>
    <mergeCell ref="DO1037:DY1037"/>
    <mergeCell ref="DZ1037:EK1037"/>
    <mergeCell ref="EL1037:EX1037"/>
    <mergeCell ref="EL1036:EX1036"/>
    <mergeCell ref="A1037:E1037"/>
    <mergeCell ref="F1037:N1037"/>
    <mergeCell ref="O1037:W1037"/>
    <mergeCell ref="X1037:AI1037"/>
    <mergeCell ref="AJ1037:AX1037"/>
    <mergeCell ref="AY1037:BD1037"/>
    <mergeCell ref="BE1037:BM1037"/>
    <mergeCell ref="BN1037:BX1037"/>
    <mergeCell ref="BY1037:CD1037"/>
    <mergeCell ref="BY1036:CD1036"/>
    <mergeCell ref="CE1036:CM1036"/>
    <mergeCell ref="CN1036:DA1036"/>
    <mergeCell ref="DB1036:DN1036"/>
    <mergeCell ref="DO1036:DY1036"/>
    <mergeCell ref="DZ1036:EK1036"/>
    <mergeCell ref="DZ1035:EK1035"/>
    <mergeCell ref="EL1035:EX1035"/>
    <mergeCell ref="A1036:E1036"/>
    <mergeCell ref="F1036:N1036"/>
    <mergeCell ref="O1036:W1036"/>
    <mergeCell ref="X1036:AI1036"/>
    <mergeCell ref="AJ1036:AX1036"/>
    <mergeCell ref="AY1036:BD1036"/>
    <mergeCell ref="BE1036:BM1036"/>
    <mergeCell ref="BN1036:BX1036"/>
    <mergeCell ref="BN1035:BX1035"/>
    <mergeCell ref="BY1035:CD1035"/>
    <mergeCell ref="CE1035:CM1035"/>
    <mergeCell ref="CN1035:DA1035"/>
    <mergeCell ref="DB1035:DN1035"/>
    <mergeCell ref="DO1035:DY1035"/>
    <mergeCell ref="DO1034:DY1034"/>
    <mergeCell ref="DZ1034:EK1034"/>
    <mergeCell ref="EL1034:EX1034"/>
    <mergeCell ref="A1035:E1035"/>
    <mergeCell ref="F1035:N1035"/>
    <mergeCell ref="O1035:W1035"/>
    <mergeCell ref="X1035:AI1035"/>
    <mergeCell ref="AJ1035:AX1035"/>
    <mergeCell ref="AY1035:BD1035"/>
    <mergeCell ref="BE1035:BM1035"/>
    <mergeCell ref="BE1034:BM1034"/>
    <mergeCell ref="BN1034:BX1034"/>
    <mergeCell ref="BY1034:CD1034"/>
    <mergeCell ref="CE1034:CM1034"/>
    <mergeCell ref="CN1034:DA1034"/>
    <mergeCell ref="DB1034:DN1034"/>
    <mergeCell ref="A1034:E1034"/>
    <mergeCell ref="F1034:N1034"/>
    <mergeCell ref="O1034:W1034"/>
    <mergeCell ref="X1034:AI1034"/>
    <mergeCell ref="AJ1034:AX1034"/>
    <mergeCell ref="AY1034:BD1034"/>
    <mergeCell ref="CE1033:CM1033"/>
    <mergeCell ref="CN1033:DA1033"/>
    <mergeCell ref="DB1033:DN1033"/>
    <mergeCell ref="DO1033:DY1033"/>
    <mergeCell ref="DZ1033:EK1033"/>
    <mergeCell ref="EL1033:EX1033"/>
    <mergeCell ref="EL1032:EX1032"/>
    <mergeCell ref="A1033:E1033"/>
    <mergeCell ref="F1033:N1033"/>
    <mergeCell ref="O1033:W1033"/>
    <mergeCell ref="X1033:AI1033"/>
    <mergeCell ref="AJ1033:AX1033"/>
    <mergeCell ref="AY1033:BD1033"/>
    <mergeCell ref="BE1033:BM1033"/>
    <mergeCell ref="BN1033:BX1033"/>
    <mergeCell ref="BY1033:CD1033"/>
    <mergeCell ref="BY1032:CD1032"/>
    <mergeCell ref="CE1032:CM1032"/>
    <mergeCell ref="CN1032:DA1032"/>
    <mergeCell ref="DB1032:DN1032"/>
    <mergeCell ref="DO1032:DY1032"/>
    <mergeCell ref="DZ1032:EK1032"/>
    <mergeCell ref="DZ1031:EK1031"/>
    <mergeCell ref="EL1031:EX1031"/>
    <mergeCell ref="A1032:E1032"/>
    <mergeCell ref="F1032:N1032"/>
    <mergeCell ref="O1032:W1032"/>
    <mergeCell ref="X1032:AI1032"/>
    <mergeCell ref="AJ1032:AX1032"/>
    <mergeCell ref="AY1032:BD1032"/>
    <mergeCell ref="BE1032:BM1032"/>
    <mergeCell ref="BN1032:BX1032"/>
    <mergeCell ref="BN1031:BX1031"/>
    <mergeCell ref="BY1031:CD1031"/>
    <mergeCell ref="CE1031:CM1031"/>
    <mergeCell ref="CN1031:DA1031"/>
    <mergeCell ref="DB1031:DN1031"/>
    <mergeCell ref="DO1031:DY1031"/>
    <mergeCell ref="DO1030:DY1030"/>
    <mergeCell ref="DZ1030:EK1030"/>
    <mergeCell ref="EL1030:EX1030"/>
    <mergeCell ref="A1031:E1031"/>
    <mergeCell ref="F1031:N1031"/>
    <mergeCell ref="O1031:W1031"/>
    <mergeCell ref="X1031:AI1031"/>
    <mergeCell ref="AJ1031:AX1031"/>
    <mergeCell ref="AY1031:BD1031"/>
    <mergeCell ref="BE1031:BM1031"/>
    <mergeCell ref="BE1030:BM1030"/>
    <mergeCell ref="BN1030:BX1030"/>
    <mergeCell ref="BY1030:CD1030"/>
    <mergeCell ref="CE1030:CM1030"/>
    <mergeCell ref="CN1030:DA1030"/>
    <mergeCell ref="DB1030:DN1030"/>
    <mergeCell ref="A1030:E1030"/>
    <mergeCell ref="F1030:N1030"/>
    <mergeCell ref="O1030:W1030"/>
    <mergeCell ref="X1030:AI1030"/>
    <mergeCell ref="AJ1030:AX1030"/>
    <mergeCell ref="AY1030:BD1030"/>
    <mergeCell ref="CE1029:CM1029"/>
    <mergeCell ref="CN1029:DA1029"/>
    <mergeCell ref="DB1029:DN1029"/>
    <mergeCell ref="DO1029:DY1029"/>
    <mergeCell ref="DZ1029:EK1029"/>
    <mergeCell ref="EL1029:EX1029"/>
    <mergeCell ref="EL1028:EX1028"/>
    <mergeCell ref="A1029:E1029"/>
    <mergeCell ref="F1029:N1029"/>
    <mergeCell ref="O1029:W1029"/>
    <mergeCell ref="X1029:AI1029"/>
    <mergeCell ref="AJ1029:AX1029"/>
    <mergeCell ref="AY1029:BD1029"/>
    <mergeCell ref="BE1029:BM1029"/>
    <mergeCell ref="BN1029:BX1029"/>
    <mergeCell ref="BY1029:CD1029"/>
    <mergeCell ref="BY1028:CD1028"/>
    <mergeCell ref="CE1028:CM1028"/>
    <mergeCell ref="CN1028:DA1028"/>
    <mergeCell ref="DB1028:DN1028"/>
    <mergeCell ref="DO1028:DY1028"/>
    <mergeCell ref="DZ1028:EK1028"/>
    <mergeCell ref="DZ1027:EK1027"/>
    <mergeCell ref="EL1027:EX1027"/>
    <mergeCell ref="A1028:E1028"/>
    <mergeCell ref="F1028:N1028"/>
    <mergeCell ref="O1028:W1028"/>
    <mergeCell ref="X1028:AI1028"/>
    <mergeCell ref="AJ1028:AX1028"/>
    <mergeCell ref="AY1028:BD1028"/>
    <mergeCell ref="BE1028:BM1028"/>
    <mergeCell ref="BN1028:BX1028"/>
    <mergeCell ref="BN1027:BX1027"/>
    <mergeCell ref="BY1027:CD1027"/>
    <mergeCell ref="CE1027:CM1027"/>
    <mergeCell ref="CN1027:DA1027"/>
    <mergeCell ref="DB1027:DN1027"/>
    <mergeCell ref="DO1027:DY1027"/>
    <mergeCell ref="DO1026:DY1026"/>
    <mergeCell ref="DZ1026:EK1026"/>
    <mergeCell ref="EL1026:EX1026"/>
    <mergeCell ref="A1027:E1027"/>
    <mergeCell ref="F1027:N1027"/>
    <mergeCell ref="O1027:W1027"/>
    <mergeCell ref="X1027:AI1027"/>
    <mergeCell ref="AJ1027:AX1027"/>
    <mergeCell ref="AY1027:BD1027"/>
    <mergeCell ref="BE1027:BM1027"/>
    <mergeCell ref="BE1026:BM1026"/>
    <mergeCell ref="BN1026:BX1026"/>
    <mergeCell ref="BY1026:CD1026"/>
    <mergeCell ref="CE1026:CM1026"/>
    <mergeCell ref="CN1026:DA1026"/>
    <mergeCell ref="DB1026:DN1026"/>
    <mergeCell ref="A1026:E1026"/>
    <mergeCell ref="F1026:N1026"/>
    <mergeCell ref="O1026:W1026"/>
    <mergeCell ref="X1026:AI1026"/>
    <mergeCell ref="AJ1026:AX1026"/>
    <mergeCell ref="AY1026:BD1026"/>
    <mergeCell ref="CE1025:CM1025"/>
    <mergeCell ref="CN1025:DA1025"/>
    <mergeCell ref="DB1025:DN1025"/>
    <mergeCell ref="DO1025:DY1025"/>
    <mergeCell ref="DZ1025:EK1025"/>
    <mergeCell ref="EL1025:EX1025"/>
    <mergeCell ref="EL1024:EX1024"/>
    <mergeCell ref="A1025:E1025"/>
    <mergeCell ref="F1025:N1025"/>
    <mergeCell ref="O1025:W1025"/>
    <mergeCell ref="X1025:AI1025"/>
    <mergeCell ref="AJ1025:AX1025"/>
    <mergeCell ref="AY1025:BD1025"/>
    <mergeCell ref="BE1025:BM1025"/>
    <mergeCell ref="BN1025:BX1025"/>
    <mergeCell ref="BY1025:CD1025"/>
    <mergeCell ref="BY1024:CD1024"/>
    <mergeCell ref="CE1024:CM1024"/>
    <mergeCell ref="CN1024:DA1024"/>
    <mergeCell ref="DB1024:DN1024"/>
    <mergeCell ref="DO1024:DY1024"/>
    <mergeCell ref="DZ1024:EK1024"/>
    <mergeCell ref="DZ1023:EK1023"/>
    <mergeCell ref="EL1023:EX1023"/>
    <mergeCell ref="A1024:E1024"/>
    <mergeCell ref="F1024:N1024"/>
    <mergeCell ref="O1024:W1024"/>
    <mergeCell ref="X1024:AI1024"/>
    <mergeCell ref="AJ1024:AX1024"/>
    <mergeCell ref="AY1024:BD1024"/>
    <mergeCell ref="BE1024:BM1024"/>
    <mergeCell ref="BN1024:BX1024"/>
    <mergeCell ref="BN1023:BX1023"/>
    <mergeCell ref="BY1023:CD1023"/>
    <mergeCell ref="CE1023:CM1023"/>
    <mergeCell ref="CN1023:DA1023"/>
    <mergeCell ref="DB1023:DN1023"/>
    <mergeCell ref="DO1023:DY1023"/>
    <mergeCell ref="DO1022:DY1022"/>
    <mergeCell ref="DZ1022:EK1022"/>
    <mergeCell ref="EL1022:EX1022"/>
    <mergeCell ref="A1023:E1023"/>
    <mergeCell ref="F1023:N1023"/>
    <mergeCell ref="O1023:W1023"/>
    <mergeCell ref="X1023:AI1023"/>
    <mergeCell ref="AJ1023:AX1023"/>
    <mergeCell ref="AY1023:BD1023"/>
    <mergeCell ref="BE1023:BM1023"/>
    <mergeCell ref="BE1022:BM1022"/>
    <mergeCell ref="BN1022:BX1022"/>
    <mergeCell ref="BY1022:CD1022"/>
    <mergeCell ref="CE1022:CM1022"/>
    <mergeCell ref="CN1022:DA1022"/>
    <mergeCell ref="DB1022:DN1022"/>
    <mergeCell ref="A1022:E1022"/>
    <mergeCell ref="F1022:N1022"/>
    <mergeCell ref="O1022:W1022"/>
    <mergeCell ref="X1022:AI1022"/>
    <mergeCell ref="AJ1022:AX1022"/>
    <mergeCell ref="AY1022:BD1022"/>
    <mergeCell ref="CE1021:CM1021"/>
    <mergeCell ref="CN1021:DA1021"/>
    <mergeCell ref="DB1021:DN1021"/>
    <mergeCell ref="DO1021:DY1021"/>
    <mergeCell ref="DZ1021:EK1021"/>
    <mergeCell ref="EL1021:EX1021"/>
    <mergeCell ref="EL1020:EX1020"/>
    <mergeCell ref="A1021:E1021"/>
    <mergeCell ref="F1021:N1021"/>
    <mergeCell ref="O1021:W1021"/>
    <mergeCell ref="X1021:AI1021"/>
    <mergeCell ref="AJ1021:AX1021"/>
    <mergeCell ref="AY1021:BD1021"/>
    <mergeCell ref="BE1021:BM1021"/>
    <mergeCell ref="BN1021:BX1021"/>
    <mergeCell ref="BY1021:CD1021"/>
    <mergeCell ref="BY1020:CD1020"/>
    <mergeCell ref="CE1020:CM1020"/>
    <mergeCell ref="CN1020:DA1020"/>
    <mergeCell ref="DB1020:DN1020"/>
    <mergeCell ref="DO1020:DY1020"/>
    <mergeCell ref="DZ1020:EK1020"/>
    <mergeCell ref="DZ1019:EK1019"/>
    <mergeCell ref="EL1019:EX1019"/>
    <mergeCell ref="A1020:E1020"/>
    <mergeCell ref="F1020:N1020"/>
    <mergeCell ref="O1020:W1020"/>
    <mergeCell ref="X1020:AI1020"/>
    <mergeCell ref="AJ1020:AX1020"/>
    <mergeCell ref="AY1020:BD1020"/>
    <mergeCell ref="BE1020:BM1020"/>
    <mergeCell ref="BN1020:BX1020"/>
    <mergeCell ref="BN1019:BX1019"/>
    <mergeCell ref="BY1019:CD1019"/>
    <mergeCell ref="CE1019:CM1019"/>
    <mergeCell ref="CN1019:DA1019"/>
    <mergeCell ref="DB1019:DN1019"/>
    <mergeCell ref="DO1019:DY1019"/>
    <mergeCell ref="DO1018:DY1018"/>
    <mergeCell ref="DZ1018:EK1018"/>
    <mergeCell ref="EL1018:EX1018"/>
    <mergeCell ref="A1019:E1019"/>
    <mergeCell ref="F1019:N1019"/>
    <mergeCell ref="O1019:W1019"/>
    <mergeCell ref="X1019:AI1019"/>
    <mergeCell ref="AJ1019:AX1019"/>
    <mergeCell ref="AY1019:BD1019"/>
    <mergeCell ref="BE1019:BM1019"/>
    <mergeCell ref="BE1018:BM1018"/>
    <mergeCell ref="BN1018:BX1018"/>
    <mergeCell ref="BY1018:CD1018"/>
    <mergeCell ref="CE1018:CM1018"/>
    <mergeCell ref="CN1018:DA1018"/>
    <mergeCell ref="DB1018:DN1018"/>
    <mergeCell ref="A1018:E1018"/>
    <mergeCell ref="F1018:N1018"/>
    <mergeCell ref="O1018:W1018"/>
    <mergeCell ref="X1018:AI1018"/>
    <mergeCell ref="AJ1018:AX1018"/>
    <mergeCell ref="AY1018:BD1018"/>
    <mergeCell ref="CE1017:CM1017"/>
    <mergeCell ref="CN1017:DA1017"/>
    <mergeCell ref="DB1017:DN1017"/>
    <mergeCell ref="DO1017:DY1017"/>
    <mergeCell ref="DZ1017:EK1017"/>
    <mergeCell ref="EL1017:EX1017"/>
    <mergeCell ref="EL1016:EX1016"/>
    <mergeCell ref="A1017:E1017"/>
    <mergeCell ref="F1017:N1017"/>
    <mergeCell ref="O1017:W1017"/>
    <mergeCell ref="X1017:AI1017"/>
    <mergeCell ref="AJ1017:AX1017"/>
    <mergeCell ref="AY1017:BD1017"/>
    <mergeCell ref="BE1017:BM1017"/>
    <mergeCell ref="BN1017:BX1017"/>
    <mergeCell ref="BY1017:CD1017"/>
    <mergeCell ref="BY1016:CD1016"/>
    <mergeCell ref="CE1016:CM1016"/>
    <mergeCell ref="CN1016:DA1016"/>
    <mergeCell ref="DB1016:DN1016"/>
    <mergeCell ref="DO1016:DY1016"/>
    <mergeCell ref="DZ1016:EK1016"/>
    <mergeCell ref="DZ1015:EK1015"/>
    <mergeCell ref="EL1015:EX1015"/>
    <mergeCell ref="A1016:E1016"/>
    <mergeCell ref="F1016:N1016"/>
    <mergeCell ref="O1016:W1016"/>
    <mergeCell ref="X1016:AI1016"/>
    <mergeCell ref="AJ1016:AX1016"/>
    <mergeCell ref="AY1016:BD1016"/>
    <mergeCell ref="BE1016:BM1016"/>
    <mergeCell ref="BN1016:BX1016"/>
    <mergeCell ref="BN1015:BX1015"/>
    <mergeCell ref="BY1015:CD1015"/>
    <mergeCell ref="CE1015:CM1015"/>
    <mergeCell ref="CN1015:DA1015"/>
    <mergeCell ref="DB1015:DN1015"/>
    <mergeCell ref="DO1015:DY1015"/>
    <mergeCell ref="DO1014:DY1014"/>
    <mergeCell ref="DZ1014:EK1014"/>
    <mergeCell ref="EL1014:EX1014"/>
    <mergeCell ref="A1015:E1015"/>
    <mergeCell ref="F1015:N1015"/>
    <mergeCell ref="O1015:W1015"/>
    <mergeCell ref="X1015:AI1015"/>
    <mergeCell ref="AJ1015:AX1015"/>
    <mergeCell ref="AY1015:BD1015"/>
    <mergeCell ref="BE1015:BM1015"/>
    <mergeCell ref="BE1014:BM1014"/>
    <mergeCell ref="BN1014:BX1014"/>
    <mergeCell ref="BY1014:CD1014"/>
    <mergeCell ref="CE1014:CM1014"/>
    <mergeCell ref="CN1014:DA1014"/>
    <mergeCell ref="DB1014:DN1014"/>
    <mergeCell ref="A1014:E1014"/>
    <mergeCell ref="F1014:N1014"/>
    <mergeCell ref="O1014:W1014"/>
    <mergeCell ref="X1014:AI1014"/>
    <mergeCell ref="AJ1014:AX1014"/>
    <mergeCell ref="AY1014:BD1014"/>
    <mergeCell ref="CE1013:CM1013"/>
    <mergeCell ref="CN1013:DA1013"/>
    <mergeCell ref="DB1013:DN1013"/>
    <mergeCell ref="DO1013:DY1013"/>
    <mergeCell ref="DZ1013:EK1013"/>
    <mergeCell ref="EL1013:EX1013"/>
    <mergeCell ref="EL1012:EX1012"/>
    <mergeCell ref="A1013:E1013"/>
    <mergeCell ref="F1013:N1013"/>
    <mergeCell ref="O1013:W1013"/>
    <mergeCell ref="X1013:AI1013"/>
    <mergeCell ref="AJ1013:AX1013"/>
    <mergeCell ref="AY1013:BD1013"/>
    <mergeCell ref="BE1013:BM1013"/>
    <mergeCell ref="BN1013:BX1013"/>
    <mergeCell ref="BY1013:CD1013"/>
    <mergeCell ref="BY1012:CD1012"/>
    <mergeCell ref="CE1012:CM1012"/>
    <mergeCell ref="CN1012:DA1012"/>
    <mergeCell ref="DB1012:DN1012"/>
    <mergeCell ref="DO1012:DY1012"/>
    <mergeCell ref="DZ1012:EK1012"/>
    <mergeCell ref="DZ1011:EK1011"/>
    <mergeCell ref="EL1011:EX1011"/>
    <mergeCell ref="A1012:E1012"/>
    <mergeCell ref="F1012:N1012"/>
    <mergeCell ref="O1012:W1012"/>
    <mergeCell ref="X1012:AI1012"/>
    <mergeCell ref="AJ1012:AX1012"/>
    <mergeCell ref="AY1012:BD1012"/>
    <mergeCell ref="BE1012:BM1012"/>
    <mergeCell ref="BN1012:BX1012"/>
    <mergeCell ref="BN1011:BX1011"/>
    <mergeCell ref="BY1011:CD1011"/>
    <mergeCell ref="CE1011:CM1011"/>
    <mergeCell ref="CN1011:DA1011"/>
    <mergeCell ref="DB1011:DN1011"/>
    <mergeCell ref="DO1011:DY1011"/>
    <mergeCell ref="DO1010:DY1010"/>
    <mergeCell ref="DZ1010:EK1010"/>
    <mergeCell ref="EL1010:EX1010"/>
    <mergeCell ref="A1011:E1011"/>
    <mergeCell ref="F1011:N1011"/>
    <mergeCell ref="O1011:W1011"/>
    <mergeCell ref="X1011:AI1011"/>
    <mergeCell ref="AJ1011:AX1011"/>
    <mergeCell ref="AY1011:BD1011"/>
    <mergeCell ref="BE1011:BM1011"/>
    <mergeCell ref="BE1010:BM1010"/>
    <mergeCell ref="BN1010:BX1010"/>
    <mergeCell ref="BY1010:CD1010"/>
    <mergeCell ref="CE1010:CM1010"/>
    <mergeCell ref="CN1010:DA1010"/>
    <mergeCell ref="DB1010:DN1010"/>
    <mergeCell ref="A1010:E1010"/>
    <mergeCell ref="F1010:N1010"/>
    <mergeCell ref="O1010:W1010"/>
    <mergeCell ref="X1010:AI1010"/>
    <mergeCell ref="AJ1010:AX1010"/>
    <mergeCell ref="AY1010:BD1010"/>
    <mergeCell ref="CE1009:CM1009"/>
    <mergeCell ref="CN1009:DA1009"/>
    <mergeCell ref="DB1009:DN1009"/>
    <mergeCell ref="DO1009:DY1009"/>
    <mergeCell ref="DZ1009:EK1009"/>
    <mergeCell ref="EL1009:EX1009"/>
    <mergeCell ref="EL1008:EX1008"/>
    <mergeCell ref="A1009:E1009"/>
    <mergeCell ref="F1009:N1009"/>
    <mergeCell ref="O1009:W1009"/>
    <mergeCell ref="X1009:AI1009"/>
    <mergeCell ref="AJ1009:AX1009"/>
    <mergeCell ref="AY1009:BD1009"/>
    <mergeCell ref="BE1009:BM1009"/>
    <mergeCell ref="BN1009:BX1009"/>
    <mergeCell ref="BY1009:CD1009"/>
    <mergeCell ref="BY1008:CD1008"/>
    <mergeCell ref="CE1008:CM1008"/>
    <mergeCell ref="CN1008:DA1008"/>
    <mergeCell ref="DB1008:DN1008"/>
    <mergeCell ref="DO1008:DY1008"/>
    <mergeCell ref="DZ1008:EK1008"/>
    <mergeCell ref="DZ1007:EK1007"/>
    <mergeCell ref="EL1007:EX1007"/>
    <mergeCell ref="A1008:E1008"/>
    <mergeCell ref="F1008:N1008"/>
    <mergeCell ref="O1008:W1008"/>
    <mergeCell ref="X1008:AI1008"/>
    <mergeCell ref="AJ1008:AX1008"/>
    <mergeCell ref="AY1008:BD1008"/>
    <mergeCell ref="BE1008:BM1008"/>
    <mergeCell ref="BN1008:BX1008"/>
    <mergeCell ref="BN1007:BX1007"/>
    <mergeCell ref="BY1007:CD1007"/>
    <mergeCell ref="CE1007:CM1007"/>
    <mergeCell ref="CN1007:DA1007"/>
    <mergeCell ref="DB1007:DN1007"/>
    <mergeCell ref="DO1007:DY1007"/>
    <mergeCell ref="DO1006:DY1006"/>
    <mergeCell ref="DZ1006:EK1006"/>
    <mergeCell ref="EL1006:EX1006"/>
    <mergeCell ref="A1007:E1007"/>
    <mergeCell ref="F1007:N1007"/>
    <mergeCell ref="O1007:W1007"/>
    <mergeCell ref="X1007:AI1007"/>
    <mergeCell ref="AJ1007:AX1007"/>
    <mergeCell ref="AY1007:BD1007"/>
    <mergeCell ref="BE1007:BM1007"/>
    <mergeCell ref="BE1006:BM1006"/>
    <mergeCell ref="BN1006:BX1006"/>
    <mergeCell ref="BY1006:CD1006"/>
    <mergeCell ref="CE1006:CM1006"/>
    <mergeCell ref="CN1006:DA1006"/>
    <mergeCell ref="DB1006:DN1006"/>
    <mergeCell ref="A1006:E1006"/>
    <mergeCell ref="F1006:N1006"/>
    <mergeCell ref="O1006:W1006"/>
    <mergeCell ref="X1006:AI1006"/>
    <mergeCell ref="AJ1006:AX1006"/>
    <mergeCell ref="AY1006:BD1006"/>
    <mergeCell ref="CE1005:CM1005"/>
    <mergeCell ref="CN1005:DA1005"/>
    <mergeCell ref="DB1005:DN1005"/>
    <mergeCell ref="DO1005:DY1005"/>
    <mergeCell ref="DZ1005:EK1005"/>
    <mergeCell ref="EL1005:EX1005"/>
    <mergeCell ref="EL1004:EX1004"/>
    <mergeCell ref="A1005:E1005"/>
    <mergeCell ref="F1005:N1005"/>
    <mergeCell ref="O1005:W1005"/>
    <mergeCell ref="X1005:AI1005"/>
    <mergeCell ref="AJ1005:AX1005"/>
    <mergeCell ref="AY1005:BD1005"/>
    <mergeCell ref="BE1005:BM1005"/>
    <mergeCell ref="BN1005:BX1005"/>
    <mergeCell ref="BY1005:CD1005"/>
    <mergeCell ref="BY1004:CD1004"/>
    <mergeCell ref="CE1004:CM1004"/>
    <mergeCell ref="CN1004:DA1004"/>
    <mergeCell ref="DB1004:DN1004"/>
    <mergeCell ref="DO1004:DY1004"/>
    <mergeCell ref="DZ1004:EK1004"/>
    <mergeCell ref="DZ1003:EK1003"/>
    <mergeCell ref="EL1003:EX1003"/>
    <mergeCell ref="A1004:E1004"/>
    <mergeCell ref="F1004:N1004"/>
    <mergeCell ref="O1004:W1004"/>
    <mergeCell ref="X1004:AI1004"/>
    <mergeCell ref="AJ1004:AX1004"/>
    <mergeCell ref="AY1004:BD1004"/>
    <mergeCell ref="BE1004:BM1004"/>
    <mergeCell ref="BN1004:BX1004"/>
    <mergeCell ref="BN1003:BX1003"/>
    <mergeCell ref="BY1003:CD1003"/>
    <mergeCell ref="CE1003:CM1003"/>
    <mergeCell ref="CN1003:DA1003"/>
    <mergeCell ref="DB1003:DN1003"/>
    <mergeCell ref="DO1003:DY1003"/>
    <mergeCell ref="DO1002:DY1002"/>
    <mergeCell ref="DZ1002:EK1002"/>
    <mergeCell ref="EL1002:EX1002"/>
    <mergeCell ref="A1003:E1003"/>
    <mergeCell ref="F1003:N1003"/>
    <mergeCell ref="O1003:W1003"/>
    <mergeCell ref="X1003:AI1003"/>
    <mergeCell ref="AJ1003:AX1003"/>
    <mergeCell ref="AY1003:BD1003"/>
    <mergeCell ref="BE1003:BM1003"/>
    <mergeCell ref="BE1002:BM1002"/>
    <mergeCell ref="BN1002:BX1002"/>
    <mergeCell ref="BY1002:CD1002"/>
    <mergeCell ref="CE1002:CM1002"/>
    <mergeCell ref="CN1002:DA1002"/>
    <mergeCell ref="DB1002:DN1002"/>
    <mergeCell ref="A1002:E1002"/>
    <mergeCell ref="F1002:N1002"/>
    <mergeCell ref="O1002:W1002"/>
    <mergeCell ref="X1002:AI1002"/>
    <mergeCell ref="AJ1002:AX1002"/>
    <mergeCell ref="AY1002:BD1002"/>
    <mergeCell ref="CE1001:CM1001"/>
    <mergeCell ref="CN1001:DA1001"/>
    <mergeCell ref="DB1001:DN1001"/>
    <mergeCell ref="DO1001:DY1001"/>
    <mergeCell ref="DZ1001:EK1001"/>
    <mergeCell ref="EL1001:EX1001"/>
    <mergeCell ref="EL1000:EX1000"/>
    <mergeCell ref="A1001:E1001"/>
    <mergeCell ref="F1001:N1001"/>
    <mergeCell ref="O1001:W1001"/>
    <mergeCell ref="X1001:AI1001"/>
    <mergeCell ref="AJ1001:AX1001"/>
    <mergeCell ref="AY1001:BD1001"/>
    <mergeCell ref="BE1001:BM1001"/>
    <mergeCell ref="BN1001:BX1001"/>
    <mergeCell ref="BY1001:CD1001"/>
    <mergeCell ref="BY1000:CD1000"/>
    <mergeCell ref="CE1000:CM1000"/>
    <mergeCell ref="CN1000:DA1000"/>
    <mergeCell ref="DB1000:DN1000"/>
    <mergeCell ref="DO1000:DY1000"/>
    <mergeCell ref="DZ1000:EK1000"/>
    <mergeCell ref="DZ999:EK999"/>
    <mergeCell ref="EL999:EX999"/>
    <mergeCell ref="A1000:E1000"/>
    <mergeCell ref="F1000:N1000"/>
    <mergeCell ref="O1000:W1000"/>
    <mergeCell ref="X1000:AI1000"/>
    <mergeCell ref="AJ1000:AX1000"/>
    <mergeCell ref="AY1000:BD1000"/>
    <mergeCell ref="BE1000:BM1000"/>
    <mergeCell ref="BN1000:BX1000"/>
    <mergeCell ref="BN999:BX999"/>
    <mergeCell ref="BY999:CD999"/>
    <mergeCell ref="CE999:CM999"/>
    <mergeCell ref="CN999:DA999"/>
    <mergeCell ref="DB999:DN999"/>
    <mergeCell ref="DO999:DY999"/>
    <mergeCell ref="DO998:DY998"/>
    <mergeCell ref="DZ998:EK998"/>
    <mergeCell ref="EL998:EX998"/>
    <mergeCell ref="A999:E999"/>
    <mergeCell ref="F999:N999"/>
    <mergeCell ref="O999:W999"/>
    <mergeCell ref="X999:AI999"/>
    <mergeCell ref="AJ999:AX999"/>
    <mergeCell ref="AY999:BD999"/>
    <mergeCell ref="BE999:BM999"/>
    <mergeCell ref="BE998:BM998"/>
    <mergeCell ref="BN998:BX998"/>
    <mergeCell ref="BY998:CD998"/>
    <mergeCell ref="CE998:CM998"/>
    <mergeCell ref="CN998:DA998"/>
    <mergeCell ref="DB998:DN998"/>
    <mergeCell ref="A998:E998"/>
    <mergeCell ref="F998:N998"/>
    <mergeCell ref="O998:W998"/>
    <mergeCell ref="X998:AI998"/>
    <mergeCell ref="AJ998:AX998"/>
    <mergeCell ref="AY998:BD998"/>
    <mergeCell ref="CE997:CM997"/>
    <mergeCell ref="CN997:DA997"/>
    <mergeCell ref="DB997:DN997"/>
    <mergeCell ref="DO997:DY997"/>
    <mergeCell ref="DZ997:EK997"/>
    <mergeCell ref="EL997:EX997"/>
    <mergeCell ref="EL996:EX996"/>
    <mergeCell ref="A997:E997"/>
    <mergeCell ref="F997:N997"/>
    <mergeCell ref="O997:W997"/>
    <mergeCell ref="X997:AI997"/>
    <mergeCell ref="AJ997:AX997"/>
    <mergeCell ref="AY997:BD997"/>
    <mergeCell ref="BE997:BM997"/>
    <mergeCell ref="BN997:BX997"/>
    <mergeCell ref="BY997:CD997"/>
    <mergeCell ref="BY996:CD996"/>
    <mergeCell ref="CE996:CM996"/>
    <mergeCell ref="CN996:DA996"/>
    <mergeCell ref="DB996:DN996"/>
    <mergeCell ref="DO996:DY996"/>
    <mergeCell ref="DZ996:EK996"/>
    <mergeCell ref="DZ995:EK995"/>
    <mergeCell ref="EL995:EX995"/>
    <mergeCell ref="A996:E996"/>
    <mergeCell ref="F996:N996"/>
    <mergeCell ref="O996:W996"/>
    <mergeCell ref="X996:AI996"/>
    <mergeCell ref="AJ996:AX996"/>
    <mergeCell ref="AY996:BD996"/>
    <mergeCell ref="BE996:BM996"/>
    <mergeCell ref="BN996:BX996"/>
    <mergeCell ref="BN995:BX995"/>
    <mergeCell ref="BY995:CD995"/>
    <mergeCell ref="CE995:CM995"/>
    <mergeCell ref="CN995:DA995"/>
    <mergeCell ref="DB995:DN995"/>
    <mergeCell ref="DO995:DY995"/>
    <mergeCell ref="DO994:DY994"/>
    <mergeCell ref="DZ994:EK994"/>
    <mergeCell ref="EL994:EX994"/>
    <mergeCell ref="A995:E995"/>
    <mergeCell ref="F995:N995"/>
    <mergeCell ref="O995:W995"/>
    <mergeCell ref="X995:AI995"/>
    <mergeCell ref="AJ995:AX995"/>
    <mergeCell ref="AY995:BD995"/>
    <mergeCell ref="BE995:BM995"/>
    <mergeCell ref="BE994:BM994"/>
    <mergeCell ref="BN994:BX994"/>
    <mergeCell ref="BY994:CD994"/>
    <mergeCell ref="CE994:CM994"/>
    <mergeCell ref="CN994:DA994"/>
    <mergeCell ref="DB994:DN994"/>
    <mergeCell ref="A994:E994"/>
    <mergeCell ref="F994:N994"/>
    <mergeCell ref="O994:W994"/>
    <mergeCell ref="X994:AI994"/>
    <mergeCell ref="AJ994:AX994"/>
    <mergeCell ref="AY994:BD994"/>
    <mergeCell ref="CE993:CM993"/>
    <mergeCell ref="CN993:DA993"/>
    <mergeCell ref="DB993:DN993"/>
    <mergeCell ref="DO993:DY993"/>
    <mergeCell ref="DZ993:EK993"/>
    <mergeCell ref="EL993:EX993"/>
    <mergeCell ref="EL992:EX992"/>
    <mergeCell ref="A993:E993"/>
    <mergeCell ref="F993:N993"/>
    <mergeCell ref="O993:W993"/>
    <mergeCell ref="X993:AI993"/>
    <mergeCell ref="AJ993:AX993"/>
    <mergeCell ref="AY993:BD993"/>
    <mergeCell ref="BE993:BM993"/>
    <mergeCell ref="BN993:BX993"/>
    <mergeCell ref="BY993:CD993"/>
    <mergeCell ref="BY992:CD992"/>
    <mergeCell ref="CE992:CM992"/>
    <mergeCell ref="CN992:DA992"/>
    <mergeCell ref="DB992:DN992"/>
    <mergeCell ref="DO992:DY992"/>
    <mergeCell ref="DZ992:EK992"/>
    <mergeCell ref="DZ991:EK991"/>
    <mergeCell ref="EL991:EX991"/>
    <mergeCell ref="A992:E992"/>
    <mergeCell ref="F992:N992"/>
    <mergeCell ref="O992:W992"/>
    <mergeCell ref="X992:AI992"/>
    <mergeCell ref="AJ992:AX992"/>
    <mergeCell ref="AY992:BD992"/>
    <mergeCell ref="BE992:BM992"/>
    <mergeCell ref="BN992:BX992"/>
    <mergeCell ref="BN991:BX991"/>
    <mergeCell ref="BY991:CD991"/>
    <mergeCell ref="CE991:CM991"/>
    <mergeCell ref="CN991:DA991"/>
    <mergeCell ref="DB991:DN991"/>
    <mergeCell ref="DO991:DY991"/>
    <mergeCell ref="DO990:DY990"/>
    <mergeCell ref="DZ990:EK990"/>
    <mergeCell ref="EL990:EX990"/>
    <mergeCell ref="A991:E991"/>
    <mergeCell ref="F991:N991"/>
    <mergeCell ref="O991:W991"/>
    <mergeCell ref="X991:AI991"/>
    <mergeCell ref="AJ991:AX991"/>
    <mergeCell ref="AY991:BD991"/>
    <mergeCell ref="BE991:BM991"/>
    <mergeCell ref="BE990:BM990"/>
    <mergeCell ref="BN990:BX990"/>
    <mergeCell ref="BY990:CD990"/>
    <mergeCell ref="CE990:CM990"/>
    <mergeCell ref="CN990:DA990"/>
    <mergeCell ref="DB990:DN990"/>
    <mergeCell ref="A990:E990"/>
    <mergeCell ref="F990:N990"/>
    <mergeCell ref="O990:W990"/>
    <mergeCell ref="X990:AI990"/>
    <mergeCell ref="AJ990:AX990"/>
    <mergeCell ref="AY990:BD990"/>
    <mergeCell ref="CE989:CM989"/>
    <mergeCell ref="CN989:DA989"/>
    <mergeCell ref="DB989:DN989"/>
    <mergeCell ref="DO989:DY989"/>
    <mergeCell ref="DZ989:EK989"/>
    <mergeCell ref="EL989:EX989"/>
    <mergeCell ref="EL988:EX988"/>
    <mergeCell ref="A989:E989"/>
    <mergeCell ref="F989:N989"/>
    <mergeCell ref="O989:W989"/>
    <mergeCell ref="X989:AI989"/>
    <mergeCell ref="AJ989:AX989"/>
    <mergeCell ref="AY989:BD989"/>
    <mergeCell ref="BE989:BM989"/>
    <mergeCell ref="BN989:BX989"/>
    <mergeCell ref="BY989:CD989"/>
    <mergeCell ref="BY988:CD988"/>
    <mergeCell ref="CE988:CM988"/>
    <mergeCell ref="CN988:DA988"/>
    <mergeCell ref="DB988:DN988"/>
    <mergeCell ref="DO988:DY988"/>
    <mergeCell ref="DZ988:EK988"/>
    <mergeCell ref="DZ987:EK987"/>
    <mergeCell ref="EL987:EX987"/>
    <mergeCell ref="A988:E988"/>
    <mergeCell ref="F988:N988"/>
    <mergeCell ref="O988:W988"/>
    <mergeCell ref="X988:AI988"/>
    <mergeCell ref="AJ988:AX988"/>
    <mergeCell ref="AY988:BD988"/>
    <mergeCell ref="BE988:BM988"/>
    <mergeCell ref="BN988:BX988"/>
    <mergeCell ref="BN987:BX987"/>
    <mergeCell ref="BY987:CD987"/>
    <mergeCell ref="CE987:CM987"/>
    <mergeCell ref="CN987:DA987"/>
    <mergeCell ref="DB987:DN987"/>
    <mergeCell ref="DO987:DY987"/>
    <mergeCell ref="DO986:DY986"/>
    <mergeCell ref="DZ986:EK986"/>
    <mergeCell ref="EL986:EX986"/>
    <mergeCell ref="A987:E987"/>
    <mergeCell ref="F987:N987"/>
    <mergeCell ref="O987:W987"/>
    <mergeCell ref="X987:AI987"/>
    <mergeCell ref="AJ987:AX987"/>
    <mergeCell ref="AY987:BD987"/>
    <mergeCell ref="BE987:BM987"/>
    <mergeCell ref="BE986:BM986"/>
    <mergeCell ref="BN986:BX986"/>
    <mergeCell ref="BY986:CD986"/>
    <mergeCell ref="CE986:CM986"/>
    <mergeCell ref="CN986:DA986"/>
    <mergeCell ref="DB986:DN986"/>
    <mergeCell ref="A986:E986"/>
    <mergeCell ref="F986:N986"/>
    <mergeCell ref="O986:W986"/>
    <mergeCell ref="X986:AI986"/>
    <mergeCell ref="AJ986:AX986"/>
    <mergeCell ref="AY986:BD986"/>
    <mergeCell ref="CE985:CM985"/>
    <mergeCell ref="CN985:DA985"/>
    <mergeCell ref="DB985:DN985"/>
    <mergeCell ref="DO985:DY985"/>
    <mergeCell ref="DZ985:EK985"/>
    <mergeCell ref="EL985:EX985"/>
    <mergeCell ref="EL984:EX984"/>
    <mergeCell ref="A985:E985"/>
    <mergeCell ref="F985:N985"/>
    <mergeCell ref="O985:W985"/>
    <mergeCell ref="X985:AI985"/>
    <mergeCell ref="AJ985:AX985"/>
    <mergeCell ref="AY985:BD985"/>
    <mergeCell ref="BE985:BM985"/>
    <mergeCell ref="BN985:BX985"/>
    <mergeCell ref="BY985:CD985"/>
    <mergeCell ref="BY984:CD984"/>
    <mergeCell ref="CE984:CM984"/>
    <mergeCell ref="CN984:DA984"/>
    <mergeCell ref="DB984:DN984"/>
    <mergeCell ref="DO984:DY984"/>
    <mergeCell ref="DZ984:EK984"/>
    <mergeCell ref="DZ983:EK983"/>
    <mergeCell ref="EL983:EX983"/>
    <mergeCell ref="A984:E984"/>
    <mergeCell ref="F984:N984"/>
    <mergeCell ref="O984:W984"/>
    <mergeCell ref="X984:AI984"/>
    <mergeCell ref="AJ984:AX984"/>
    <mergeCell ref="AY984:BD984"/>
    <mergeCell ref="BE984:BM984"/>
    <mergeCell ref="BN984:BX984"/>
    <mergeCell ref="BN983:BX983"/>
    <mergeCell ref="BY983:CD983"/>
    <mergeCell ref="CE983:CM983"/>
    <mergeCell ref="CN983:DA983"/>
    <mergeCell ref="DB983:DN983"/>
    <mergeCell ref="DO983:DY983"/>
    <mergeCell ref="DO982:DY982"/>
    <mergeCell ref="DZ982:EK982"/>
    <mergeCell ref="EL982:EX982"/>
    <mergeCell ref="A983:E983"/>
    <mergeCell ref="F983:N983"/>
    <mergeCell ref="O983:W983"/>
    <mergeCell ref="X983:AI983"/>
    <mergeCell ref="AJ983:AX983"/>
    <mergeCell ref="AY983:BD983"/>
    <mergeCell ref="BE983:BM983"/>
    <mergeCell ref="BE982:BM982"/>
    <mergeCell ref="BN982:BX982"/>
    <mergeCell ref="BY982:CD982"/>
    <mergeCell ref="CE982:CM982"/>
    <mergeCell ref="CN982:DA982"/>
    <mergeCell ref="DB982:DN982"/>
    <mergeCell ref="A982:E982"/>
    <mergeCell ref="F982:N982"/>
    <mergeCell ref="O982:W982"/>
    <mergeCell ref="X982:AI982"/>
    <mergeCell ref="AJ982:AX982"/>
    <mergeCell ref="AY982:BD982"/>
    <mergeCell ref="CE981:CM981"/>
    <mergeCell ref="CN981:DA981"/>
    <mergeCell ref="DB981:DN981"/>
    <mergeCell ref="DO981:DY981"/>
    <mergeCell ref="DZ981:EK981"/>
    <mergeCell ref="EL981:EX981"/>
    <mergeCell ref="EL980:EX980"/>
    <mergeCell ref="A981:E981"/>
    <mergeCell ref="F981:N981"/>
    <mergeCell ref="O981:W981"/>
    <mergeCell ref="X981:AI981"/>
    <mergeCell ref="AJ981:AX981"/>
    <mergeCell ref="AY981:BD981"/>
    <mergeCell ref="BE981:BM981"/>
    <mergeCell ref="BN981:BX981"/>
    <mergeCell ref="BY981:CD981"/>
    <mergeCell ref="BY980:CD980"/>
    <mergeCell ref="CE980:CM980"/>
    <mergeCell ref="CN980:DA980"/>
    <mergeCell ref="DB980:DN980"/>
    <mergeCell ref="DO980:DY980"/>
    <mergeCell ref="DZ980:EK980"/>
    <mergeCell ref="DZ979:EK979"/>
    <mergeCell ref="EL979:EX979"/>
    <mergeCell ref="A980:E980"/>
    <mergeCell ref="F980:N980"/>
    <mergeCell ref="O980:W980"/>
    <mergeCell ref="X980:AI980"/>
    <mergeCell ref="AJ980:AX980"/>
    <mergeCell ref="AY980:BD980"/>
    <mergeCell ref="BE980:BM980"/>
    <mergeCell ref="BN980:BX980"/>
    <mergeCell ref="BN979:BX979"/>
    <mergeCell ref="BY979:CD979"/>
    <mergeCell ref="CE979:CM979"/>
    <mergeCell ref="CN979:DA979"/>
    <mergeCell ref="DB979:DN979"/>
    <mergeCell ref="DO979:DY979"/>
    <mergeCell ref="DO978:DY978"/>
    <mergeCell ref="DZ978:EK978"/>
    <mergeCell ref="EL978:EX978"/>
    <mergeCell ref="A979:E979"/>
    <mergeCell ref="F979:N979"/>
    <mergeCell ref="O979:W979"/>
    <mergeCell ref="X979:AI979"/>
    <mergeCell ref="AJ979:AX979"/>
    <mergeCell ref="AY979:BD979"/>
    <mergeCell ref="BE979:BM979"/>
    <mergeCell ref="BE978:BM978"/>
    <mergeCell ref="BN978:BX978"/>
    <mergeCell ref="BY978:CD978"/>
    <mergeCell ref="CE978:CM978"/>
    <mergeCell ref="CN978:DA978"/>
    <mergeCell ref="DB978:DN978"/>
    <mergeCell ref="A978:E978"/>
    <mergeCell ref="F978:N978"/>
    <mergeCell ref="O978:W978"/>
    <mergeCell ref="X978:AI978"/>
    <mergeCell ref="AJ978:AX978"/>
    <mergeCell ref="AY978:BD978"/>
    <mergeCell ref="CE977:CM977"/>
    <mergeCell ref="CN977:DA977"/>
    <mergeCell ref="DB977:DN977"/>
    <mergeCell ref="DO977:DY977"/>
    <mergeCell ref="DZ977:EK977"/>
    <mergeCell ref="EL977:EX977"/>
    <mergeCell ref="EL976:EX976"/>
    <mergeCell ref="A977:E977"/>
    <mergeCell ref="F977:N977"/>
    <mergeCell ref="O977:W977"/>
    <mergeCell ref="X977:AI977"/>
    <mergeCell ref="AJ977:AX977"/>
    <mergeCell ref="AY977:BD977"/>
    <mergeCell ref="BE977:BM977"/>
    <mergeCell ref="BN977:BX977"/>
    <mergeCell ref="BY977:CD977"/>
    <mergeCell ref="BY976:CD976"/>
    <mergeCell ref="CE976:CM976"/>
    <mergeCell ref="CN976:DA976"/>
    <mergeCell ref="DB976:DN976"/>
    <mergeCell ref="DO976:DY976"/>
    <mergeCell ref="DZ976:EK976"/>
    <mergeCell ref="DZ975:EK975"/>
    <mergeCell ref="A976:E976"/>
    <mergeCell ref="F976:N976"/>
    <mergeCell ref="O976:W976"/>
    <mergeCell ref="X976:AI976"/>
    <mergeCell ref="AJ976:AX976"/>
    <mergeCell ref="AY976:BD976"/>
    <mergeCell ref="BE976:BM976"/>
    <mergeCell ref="BN976:BX976"/>
    <mergeCell ref="BN975:BX975"/>
    <mergeCell ref="BY975:CD975"/>
    <mergeCell ref="CE975:CM975"/>
    <mergeCell ref="CN975:DA975"/>
    <mergeCell ref="DB975:DN975"/>
    <mergeCell ref="DO975:DY975"/>
    <mergeCell ref="EL975:EX975"/>
    <mergeCell ref="DO974:DY974"/>
    <mergeCell ref="DZ974:EK974"/>
    <mergeCell ref="A975:E975"/>
    <mergeCell ref="F975:N975"/>
    <mergeCell ref="O975:W975"/>
    <mergeCell ref="X975:AI975"/>
    <mergeCell ref="AJ975:AX975"/>
    <mergeCell ref="AY975:BD975"/>
    <mergeCell ref="BE975:BM975"/>
    <mergeCell ref="BE974:BM974"/>
    <mergeCell ref="BN974:BX974"/>
    <mergeCell ref="BY974:CD974"/>
    <mergeCell ref="CE974:CM974"/>
    <mergeCell ref="CN974:DA974"/>
    <mergeCell ref="DB974:DN974"/>
    <mergeCell ref="A974:E974"/>
    <mergeCell ref="F974:N974"/>
    <mergeCell ref="O974:W974"/>
    <mergeCell ref="X974:AI974"/>
    <mergeCell ref="AJ974:AX974"/>
    <mergeCell ref="AY974:BD974"/>
    <mergeCell ref="CE973:CM973"/>
    <mergeCell ref="CN973:DA973"/>
    <mergeCell ref="DB973:DN973"/>
    <mergeCell ref="DO973:DY973"/>
    <mergeCell ref="DZ973:EK973"/>
    <mergeCell ref="EL972:EX972"/>
    <mergeCell ref="A973:E973"/>
    <mergeCell ref="F973:N973"/>
    <mergeCell ref="O973:W973"/>
    <mergeCell ref="X973:AI973"/>
    <mergeCell ref="AJ973:AX973"/>
    <mergeCell ref="AY973:BD973"/>
    <mergeCell ref="BE973:BM973"/>
    <mergeCell ref="BN973:BX973"/>
    <mergeCell ref="BY973:CD973"/>
    <mergeCell ref="BY972:CD972"/>
    <mergeCell ref="CE972:CM972"/>
    <mergeCell ref="CN972:DA972"/>
    <mergeCell ref="DB972:DN972"/>
    <mergeCell ref="DO972:DY972"/>
    <mergeCell ref="DZ972:EK972"/>
    <mergeCell ref="DZ971:EK971"/>
    <mergeCell ref="EL971:EX971"/>
    <mergeCell ref="A972:E972"/>
    <mergeCell ref="F972:N972"/>
    <mergeCell ref="O972:W972"/>
    <mergeCell ref="X972:AI972"/>
    <mergeCell ref="AJ972:AX972"/>
    <mergeCell ref="AY972:BD972"/>
    <mergeCell ref="BE972:BM972"/>
    <mergeCell ref="BN972:BX972"/>
    <mergeCell ref="BN971:BX971"/>
    <mergeCell ref="BY971:CD971"/>
    <mergeCell ref="CE971:CM971"/>
    <mergeCell ref="CN971:DA971"/>
    <mergeCell ref="DB971:DN971"/>
    <mergeCell ref="DO971:DY971"/>
    <mergeCell ref="DO970:DY970"/>
    <mergeCell ref="DZ970:EK970"/>
    <mergeCell ref="EL970:EX970"/>
    <mergeCell ref="A971:E971"/>
    <mergeCell ref="F971:N971"/>
    <mergeCell ref="O971:W971"/>
    <mergeCell ref="X971:AI971"/>
    <mergeCell ref="AJ971:AX971"/>
    <mergeCell ref="AY971:BD971"/>
    <mergeCell ref="BE971:BM971"/>
    <mergeCell ref="BE970:BM970"/>
    <mergeCell ref="BN970:BX970"/>
    <mergeCell ref="BY970:CD970"/>
    <mergeCell ref="CE970:CM970"/>
    <mergeCell ref="CN970:DA970"/>
    <mergeCell ref="DB970:DN970"/>
    <mergeCell ref="A970:E970"/>
    <mergeCell ref="F970:N970"/>
    <mergeCell ref="O970:W970"/>
    <mergeCell ref="X970:AI970"/>
    <mergeCell ref="AJ970:AX970"/>
    <mergeCell ref="AY970:BD970"/>
    <mergeCell ref="CE969:CM969"/>
    <mergeCell ref="CN969:DA969"/>
    <mergeCell ref="DB969:DN969"/>
    <mergeCell ref="DO969:DY969"/>
    <mergeCell ref="DZ969:EK969"/>
    <mergeCell ref="EL969:EX969"/>
    <mergeCell ref="EL968:EX968"/>
    <mergeCell ref="A969:E969"/>
    <mergeCell ref="F969:N969"/>
    <mergeCell ref="O969:W969"/>
    <mergeCell ref="X969:AI969"/>
    <mergeCell ref="AJ969:AX969"/>
    <mergeCell ref="AY969:BD969"/>
    <mergeCell ref="BE969:BM969"/>
    <mergeCell ref="BN969:BX969"/>
    <mergeCell ref="BY969:CD969"/>
    <mergeCell ref="BY968:CD968"/>
    <mergeCell ref="CE968:CM968"/>
    <mergeCell ref="CN968:DA968"/>
    <mergeCell ref="DB968:DN968"/>
    <mergeCell ref="DO968:DY968"/>
    <mergeCell ref="DZ968:EK968"/>
    <mergeCell ref="DZ967:EK967"/>
    <mergeCell ref="EL967:EX967"/>
    <mergeCell ref="A968:E968"/>
    <mergeCell ref="F968:N968"/>
    <mergeCell ref="O968:W968"/>
    <mergeCell ref="X968:AI968"/>
    <mergeCell ref="AJ968:AX968"/>
    <mergeCell ref="AY968:BD968"/>
    <mergeCell ref="BE968:BM968"/>
    <mergeCell ref="BN968:BX968"/>
    <mergeCell ref="BN967:BX967"/>
    <mergeCell ref="BY967:CD967"/>
    <mergeCell ref="CE967:CM967"/>
    <mergeCell ref="CN967:DA967"/>
    <mergeCell ref="DB967:DN967"/>
    <mergeCell ref="DO967:DY967"/>
    <mergeCell ref="DO966:DY966"/>
    <mergeCell ref="DZ966:EK966"/>
    <mergeCell ref="A967:E967"/>
    <mergeCell ref="F967:N967"/>
    <mergeCell ref="O967:W967"/>
    <mergeCell ref="X967:AI967"/>
    <mergeCell ref="AJ967:AX967"/>
    <mergeCell ref="AY967:BD967"/>
    <mergeCell ref="BE967:BM967"/>
    <mergeCell ref="BE966:BM966"/>
    <mergeCell ref="BN966:BX966"/>
    <mergeCell ref="BY966:CD966"/>
    <mergeCell ref="CE966:CM966"/>
    <mergeCell ref="CN966:DA966"/>
    <mergeCell ref="DB966:DN966"/>
    <mergeCell ref="A966:E966"/>
    <mergeCell ref="F966:N966"/>
    <mergeCell ref="O966:W966"/>
    <mergeCell ref="X966:AI966"/>
    <mergeCell ref="AJ966:AX966"/>
    <mergeCell ref="AY966:BD966"/>
    <mergeCell ref="CE965:CM965"/>
    <mergeCell ref="CN965:DA965"/>
    <mergeCell ref="DB965:DN965"/>
    <mergeCell ref="DO965:DY965"/>
    <mergeCell ref="DZ965:EK965"/>
    <mergeCell ref="A965:E965"/>
    <mergeCell ref="F965:N965"/>
    <mergeCell ref="O965:W965"/>
    <mergeCell ref="X965:AI965"/>
    <mergeCell ref="AJ965:AX965"/>
    <mergeCell ref="AY965:BD965"/>
    <mergeCell ref="BE965:BM965"/>
    <mergeCell ref="BN965:BX965"/>
    <mergeCell ref="BY965:CD965"/>
    <mergeCell ref="BY964:CD964"/>
    <mergeCell ref="CE964:CM964"/>
    <mergeCell ref="CN964:DA964"/>
    <mergeCell ref="DB964:DN964"/>
    <mergeCell ref="DO964:DY964"/>
    <mergeCell ref="DZ964:EK964"/>
    <mergeCell ref="DZ963:EK963"/>
    <mergeCell ref="A964:E964"/>
    <mergeCell ref="F964:N964"/>
    <mergeCell ref="O964:W964"/>
    <mergeCell ref="X964:AI964"/>
    <mergeCell ref="AJ964:AX964"/>
    <mergeCell ref="AY964:BD964"/>
    <mergeCell ref="BE964:BM964"/>
    <mergeCell ref="BN964:BX964"/>
    <mergeCell ref="BN963:BX963"/>
    <mergeCell ref="BY963:CD963"/>
    <mergeCell ref="CE963:CM963"/>
    <mergeCell ref="CN963:DA963"/>
    <mergeCell ref="DB963:DN963"/>
    <mergeCell ref="DO963:DY963"/>
    <mergeCell ref="DO962:DY962"/>
    <mergeCell ref="DZ962:EK962"/>
    <mergeCell ref="A963:E963"/>
    <mergeCell ref="F963:N963"/>
    <mergeCell ref="O963:W963"/>
    <mergeCell ref="X963:AI963"/>
    <mergeCell ref="AJ963:AX963"/>
    <mergeCell ref="AY963:BD963"/>
    <mergeCell ref="BE963:BM963"/>
    <mergeCell ref="BE962:BM962"/>
    <mergeCell ref="BN962:BX962"/>
    <mergeCell ref="BY962:CD962"/>
    <mergeCell ref="CE962:CM962"/>
    <mergeCell ref="CN962:DA962"/>
    <mergeCell ref="DB962:DN962"/>
    <mergeCell ref="A962:E962"/>
    <mergeCell ref="F962:N962"/>
    <mergeCell ref="O962:W962"/>
    <mergeCell ref="X962:AI962"/>
    <mergeCell ref="AJ962:AX962"/>
    <mergeCell ref="AY962:BD962"/>
    <mergeCell ref="CE961:CM961"/>
    <mergeCell ref="CN961:DA961"/>
    <mergeCell ref="DB961:DN961"/>
    <mergeCell ref="DO961:DY961"/>
    <mergeCell ref="DZ961:EK961"/>
    <mergeCell ref="EL961:EX961"/>
    <mergeCell ref="EL960:EX960"/>
    <mergeCell ref="A961:E961"/>
    <mergeCell ref="F961:N961"/>
    <mergeCell ref="O961:W961"/>
    <mergeCell ref="X961:AI961"/>
    <mergeCell ref="AJ961:AX961"/>
    <mergeCell ref="AY961:BD961"/>
    <mergeCell ref="BE961:BM961"/>
    <mergeCell ref="BN961:BX961"/>
    <mergeCell ref="BY961:CD961"/>
    <mergeCell ref="BY960:CD960"/>
    <mergeCell ref="CE960:CM960"/>
    <mergeCell ref="CN960:DA960"/>
    <mergeCell ref="DB960:DN960"/>
    <mergeCell ref="DO960:DY960"/>
    <mergeCell ref="DZ960:EK960"/>
    <mergeCell ref="EL962:EX962"/>
    <mergeCell ref="EL963:EX963"/>
    <mergeCell ref="DZ959:EK959"/>
    <mergeCell ref="EL959:EX959"/>
    <mergeCell ref="A960:E960"/>
    <mergeCell ref="F960:N960"/>
    <mergeCell ref="O960:W960"/>
    <mergeCell ref="X960:AI960"/>
    <mergeCell ref="AJ960:AX960"/>
    <mergeCell ref="AY960:BD960"/>
    <mergeCell ref="BE960:BM960"/>
    <mergeCell ref="BN960:BX960"/>
    <mergeCell ref="BN959:BX959"/>
    <mergeCell ref="BY959:CD959"/>
    <mergeCell ref="CE959:CM959"/>
    <mergeCell ref="CN959:DA959"/>
    <mergeCell ref="DB959:DN959"/>
    <mergeCell ref="DO959:DY959"/>
    <mergeCell ref="DO958:DY958"/>
    <mergeCell ref="DZ958:EK958"/>
    <mergeCell ref="EL958:EX958"/>
    <mergeCell ref="A959:E959"/>
    <mergeCell ref="F959:N959"/>
    <mergeCell ref="O959:W959"/>
    <mergeCell ref="X959:AI959"/>
    <mergeCell ref="AJ959:AX959"/>
    <mergeCell ref="AY959:BD959"/>
    <mergeCell ref="BE959:BM959"/>
    <mergeCell ref="BE958:BM958"/>
    <mergeCell ref="BN958:BX958"/>
    <mergeCell ref="BY958:CD958"/>
    <mergeCell ref="CE958:CM958"/>
    <mergeCell ref="CN958:DA958"/>
    <mergeCell ref="DB958:DN958"/>
    <mergeCell ref="A958:E958"/>
    <mergeCell ref="F958:N958"/>
    <mergeCell ref="O958:W958"/>
    <mergeCell ref="X958:AI958"/>
    <mergeCell ref="AJ958:AX958"/>
    <mergeCell ref="AY958:BD958"/>
    <mergeCell ref="CE957:CM957"/>
    <mergeCell ref="CN957:DA957"/>
    <mergeCell ref="DB957:DN957"/>
    <mergeCell ref="DO957:DY957"/>
    <mergeCell ref="DZ957:EK957"/>
    <mergeCell ref="EL957:EX957"/>
    <mergeCell ref="EL956:EX956"/>
    <mergeCell ref="A957:E957"/>
    <mergeCell ref="F957:N957"/>
    <mergeCell ref="O957:W957"/>
    <mergeCell ref="X957:AI957"/>
    <mergeCell ref="AJ957:AX957"/>
    <mergeCell ref="AY957:BD957"/>
    <mergeCell ref="BE957:BM957"/>
    <mergeCell ref="BN957:BX957"/>
    <mergeCell ref="BY957:CD957"/>
    <mergeCell ref="BY956:CD956"/>
    <mergeCell ref="CE956:CM956"/>
    <mergeCell ref="CN956:DA956"/>
    <mergeCell ref="DB956:DN956"/>
    <mergeCell ref="DO956:DY956"/>
    <mergeCell ref="DZ956:EK956"/>
    <mergeCell ref="DZ955:EK955"/>
    <mergeCell ref="EL955:EX955"/>
    <mergeCell ref="A956:E956"/>
    <mergeCell ref="F956:N956"/>
    <mergeCell ref="O956:W956"/>
    <mergeCell ref="X956:AI956"/>
    <mergeCell ref="AJ956:AX956"/>
    <mergeCell ref="AY956:BD956"/>
    <mergeCell ref="BE956:BM956"/>
    <mergeCell ref="BN956:BX956"/>
    <mergeCell ref="BN955:BX955"/>
    <mergeCell ref="BY955:CD955"/>
    <mergeCell ref="CE955:CM955"/>
    <mergeCell ref="CN955:DA955"/>
    <mergeCell ref="DB955:DN955"/>
    <mergeCell ref="DO955:DY955"/>
    <mergeCell ref="DO954:DY954"/>
    <mergeCell ref="DZ954:EK954"/>
    <mergeCell ref="EL954:EX954"/>
    <mergeCell ref="A955:E955"/>
    <mergeCell ref="F955:N955"/>
    <mergeCell ref="O955:W955"/>
    <mergeCell ref="X955:AI955"/>
    <mergeCell ref="AJ955:AX955"/>
    <mergeCell ref="AY955:BD955"/>
    <mergeCell ref="BE955:BM955"/>
    <mergeCell ref="BE954:BM954"/>
    <mergeCell ref="BN954:BX954"/>
    <mergeCell ref="BY954:CD954"/>
    <mergeCell ref="CE954:CM954"/>
    <mergeCell ref="CN954:DA954"/>
    <mergeCell ref="DB954:DN954"/>
    <mergeCell ref="A954:E954"/>
    <mergeCell ref="F954:N954"/>
    <mergeCell ref="O954:W954"/>
    <mergeCell ref="X954:AI954"/>
    <mergeCell ref="AJ954:AX954"/>
    <mergeCell ref="AY954:BD954"/>
    <mergeCell ref="CE953:CM953"/>
    <mergeCell ref="CN953:DA953"/>
    <mergeCell ref="DB953:DN953"/>
    <mergeCell ref="DO953:DY953"/>
    <mergeCell ref="DZ953:EK953"/>
    <mergeCell ref="EL953:EX953"/>
    <mergeCell ref="EL952:EX952"/>
    <mergeCell ref="A953:E953"/>
    <mergeCell ref="F953:N953"/>
    <mergeCell ref="O953:W953"/>
    <mergeCell ref="X953:AI953"/>
    <mergeCell ref="AJ953:AX953"/>
    <mergeCell ref="AY953:BD953"/>
    <mergeCell ref="BE953:BM953"/>
    <mergeCell ref="BN953:BX953"/>
    <mergeCell ref="BY953:CD953"/>
    <mergeCell ref="BY952:CD952"/>
    <mergeCell ref="CE952:CM952"/>
    <mergeCell ref="CN952:DA952"/>
    <mergeCell ref="DB952:DN952"/>
    <mergeCell ref="DO952:DY952"/>
    <mergeCell ref="DZ952:EK952"/>
    <mergeCell ref="DZ951:EK951"/>
    <mergeCell ref="EL951:EX951"/>
    <mergeCell ref="A952:E952"/>
    <mergeCell ref="F952:N952"/>
    <mergeCell ref="O952:W952"/>
    <mergeCell ref="X952:AI952"/>
    <mergeCell ref="AJ952:AX952"/>
    <mergeCell ref="AY952:BD952"/>
    <mergeCell ref="BE952:BM952"/>
    <mergeCell ref="BN952:BX952"/>
    <mergeCell ref="BN951:BX951"/>
    <mergeCell ref="BY951:CD951"/>
    <mergeCell ref="CE951:CM951"/>
    <mergeCell ref="CN951:DA951"/>
    <mergeCell ref="DB951:DN951"/>
    <mergeCell ref="DO951:DY951"/>
    <mergeCell ref="DO950:DY950"/>
    <mergeCell ref="DZ950:EK950"/>
    <mergeCell ref="EL950:EX950"/>
    <mergeCell ref="A951:E951"/>
    <mergeCell ref="F951:N951"/>
    <mergeCell ref="O951:W951"/>
    <mergeCell ref="X951:AI951"/>
    <mergeCell ref="AJ951:AX951"/>
    <mergeCell ref="AY951:BD951"/>
    <mergeCell ref="BE951:BM951"/>
    <mergeCell ref="BE950:BM950"/>
    <mergeCell ref="BN950:BX950"/>
    <mergeCell ref="BY950:CD950"/>
    <mergeCell ref="CE950:CM950"/>
    <mergeCell ref="CN950:DA950"/>
    <mergeCell ref="DB950:DN950"/>
    <mergeCell ref="A950:E950"/>
    <mergeCell ref="F950:N950"/>
    <mergeCell ref="O950:W950"/>
    <mergeCell ref="X950:AI950"/>
    <mergeCell ref="AJ950:AX950"/>
    <mergeCell ref="AY950:BD950"/>
    <mergeCell ref="CE949:CM949"/>
    <mergeCell ref="CN949:DA949"/>
    <mergeCell ref="DB949:DN949"/>
    <mergeCell ref="DO949:DY949"/>
    <mergeCell ref="DZ949:EK949"/>
    <mergeCell ref="EL949:EX949"/>
    <mergeCell ref="EL948:EX948"/>
    <mergeCell ref="A949:E949"/>
    <mergeCell ref="F949:N949"/>
    <mergeCell ref="O949:W949"/>
    <mergeCell ref="X949:AI949"/>
    <mergeCell ref="AJ949:AX949"/>
    <mergeCell ref="AY949:BD949"/>
    <mergeCell ref="BE949:BM949"/>
    <mergeCell ref="BN949:BX949"/>
    <mergeCell ref="BY949:CD949"/>
    <mergeCell ref="BY948:CD948"/>
    <mergeCell ref="CE948:CM948"/>
    <mergeCell ref="CN948:DA948"/>
    <mergeCell ref="DB948:DN948"/>
    <mergeCell ref="DO948:DY948"/>
    <mergeCell ref="DZ948:EK948"/>
    <mergeCell ref="DZ947:EK947"/>
    <mergeCell ref="EL947:EX947"/>
    <mergeCell ref="A948:E948"/>
    <mergeCell ref="F948:N948"/>
    <mergeCell ref="O948:W948"/>
    <mergeCell ref="X948:AI948"/>
    <mergeCell ref="AJ948:AX948"/>
    <mergeCell ref="AY948:BD948"/>
    <mergeCell ref="BE948:BM948"/>
    <mergeCell ref="BN948:BX948"/>
    <mergeCell ref="BN947:BX947"/>
    <mergeCell ref="BY947:CD947"/>
    <mergeCell ref="CE947:CM947"/>
    <mergeCell ref="CN947:DA947"/>
    <mergeCell ref="DB947:DN947"/>
    <mergeCell ref="DO947:DY947"/>
    <mergeCell ref="DO946:DY946"/>
    <mergeCell ref="DZ946:EK946"/>
    <mergeCell ref="EL946:EX946"/>
    <mergeCell ref="A947:E947"/>
    <mergeCell ref="F947:N947"/>
    <mergeCell ref="O947:W947"/>
    <mergeCell ref="X947:AI947"/>
    <mergeCell ref="AJ947:AX947"/>
    <mergeCell ref="AY947:BD947"/>
    <mergeCell ref="BE947:BM947"/>
    <mergeCell ref="BE946:BM946"/>
    <mergeCell ref="BN946:BX946"/>
    <mergeCell ref="BY946:CD946"/>
    <mergeCell ref="CE946:CM946"/>
    <mergeCell ref="CN946:DA946"/>
    <mergeCell ref="DB946:DN946"/>
    <mergeCell ref="A946:E946"/>
    <mergeCell ref="F946:N946"/>
    <mergeCell ref="O946:W946"/>
    <mergeCell ref="X946:AI946"/>
    <mergeCell ref="AJ946:AX946"/>
    <mergeCell ref="AY946:BD946"/>
    <mergeCell ref="CE945:CM945"/>
    <mergeCell ref="CN945:DA945"/>
    <mergeCell ref="DB945:DN945"/>
    <mergeCell ref="DO945:DY945"/>
    <mergeCell ref="DZ945:EK945"/>
    <mergeCell ref="EL945:EX945"/>
    <mergeCell ref="EL944:EX944"/>
    <mergeCell ref="A945:E945"/>
    <mergeCell ref="F945:N945"/>
    <mergeCell ref="O945:W945"/>
    <mergeCell ref="X945:AI945"/>
    <mergeCell ref="AJ945:AX945"/>
    <mergeCell ref="AY945:BD945"/>
    <mergeCell ref="BE945:BM945"/>
    <mergeCell ref="BN945:BX945"/>
    <mergeCell ref="BY945:CD945"/>
    <mergeCell ref="BY944:CD944"/>
    <mergeCell ref="CE944:CM944"/>
    <mergeCell ref="CN944:DA944"/>
    <mergeCell ref="DB944:DN944"/>
    <mergeCell ref="DO944:DY944"/>
    <mergeCell ref="DZ944:EK944"/>
    <mergeCell ref="DZ943:EK943"/>
    <mergeCell ref="EL943:EX943"/>
    <mergeCell ref="A944:E944"/>
    <mergeCell ref="F944:N944"/>
    <mergeCell ref="O944:W944"/>
    <mergeCell ref="X944:AI944"/>
    <mergeCell ref="AJ944:AX944"/>
    <mergeCell ref="AY944:BD944"/>
    <mergeCell ref="BE944:BM944"/>
    <mergeCell ref="BN944:BX944"/>
    <mergeCell ref="BN943:BX943"/>
    <mergeCell ref="BY943:CD943"/>
    <mergeCell ref="CE943:CM943"/>
    <mergeCell ref="CN943:DA943"/>
    <mergeCell ref="DB943:DN943"/>
    <mergeCell ref="DO943:DY943"/>
    <mergeCell ref="DO942:DY942"/>
    <mergeCell ref="DZ942:EK942"/>
    <mergeCell ref="EL942:EX942"/>
    <mergeCell ref="A943:E943"/>
    <mergeCell ref="F943:N943"/>
    <mergeCell ref="O943:W943"/>
    <mergeCell ref="X943:AI943"/>
    <mergeCell ref="AJ943:AX943"/>
    <mergeCell ref="AY943:BD943"/>
    <mergeCell ref="BE943:BM943"/>
    <mergeCell ref="BE942:BM942"/>
    <mergeCell ref="BN942:BX942"/>
    <mergeCell ref="BY942:CD942"/>
    <mergeCell ref="CE942:CM942"/>
    <mergeCell ref="CN942:DA942"/>
    <mergeCell ref="DB942:DN942"/>
    <mergeCell ref="A942:E942"/>
    <mergeCell ref="F942:N942"/>
    <mergeCell ref="O942:W942"/>
    <mergeCell ref="X942:AI942"/>
    <mergeCell ref="AJ942:AX942"/>
    <mergeCell ref="AY942:BD942"/>
    <mergeCell ref="CE941:CM941"/>
    <mergeCell ref="CN941:DA941"/>
    <mergeCell ref="DB941:DN941"/>
    <mergeCell ref="DO941:DY941"/>
    <mergeCell ref="DZ941:EK941"/>
    <mergeCell ref="EL941:EX941"/>
    <mergeCell ref="EL940:EX940"/>
    <mergeCell ref="A941:E941"/>
    <mergeCell ref="F941:N941"/>
    <mergeCell ref="O941:W941"/>
    <mergeCell ref="X941:AI941"/>
    <mergeCell ref="AJ941:AX941"/>
    <mergeCell ref="AY941:BD941"/>
    <mergeCell ref="BE941:BM941"/>
    <mergeCell ref="BN941:BX941"/>
    <mergeCell ref="BY941:CD941"/>
    <mergeCell ref="BY940:CD940"/>
    <mergeCell ref="CE940:CM940"/>
    <mergeCell ref="CN940:DA940"/>
    <mergeCell ref="DB940:DN940"/>
    <mergeCell ref="DO940:DY940"/>
    <mergeCell ref="DZ940:EK940"/>
    <mergeCell ref="DZ939:EK939"/>
    <mergeCell ref="EL939:EX939"/>
    <mergeCell ref="A940:E940"/>
    <mergeCell ref="F940:N940"/>
    <mergeCell ref="O940:W940"/>
    <mergeCell ref="X940:AI940"/>
    <mergeCell ref="AJ940:AX940"/>
    <mergeCell ref="AY940:BD940"/>
    <mergeCell ref="BE940:BM940"/>
    <mergeCell ref="BN940:BX940"/>
    <mergeCell ref="BN939:BX939"/>
    <mergeCell ref="BY939:CD939"/>
    <mergeCell ref="CE939:CM939"/>
    <mergeCell ref="CN939:DA939"/>
    <mergeCell ref="DB939:DN939"/>
    <mergeCell ref="DO939:DY939"/>
    <mergeCell ref="DO938:DY938"/>
    <mergeCell ref="DZ938:EK938"/>
    <mergeCell ref="EL938:EX938"/>
    <mergeCell ref="A939:E939"/>
    <mergeCell ref="F939:N939"/>
    <mergeCell ref="O939:W939"/>
    <mergeCell ref="X939:AI939"/>
    <mergeCell ref="AJ939:AX939"/>
    <mergeCell ref="AY939:BD939"/>
    <mergeCell ref="BE939:BM939"/>
    <mergeCell ref="BE938:BM938"/>
    <mergeCell ref="BN938:BX938"/>
    <mergeCell ref="BY938:CD938"/>
    <mergeCell ref="CE938:CM938"/>
    <mergeCell ref="CN938:DA938"/>
    <mergeCell ref="DB938:DN938"/>
    <mergeCell ref="A938:E938"/>
    <mergeCell ref="F938:N938"/>
    <mergeCell ref="O938:W938"/>
    <mergeCell ref="X938:AI938"/>
    <mergeCell ref="AJ938:AX938"/>
    <mergeCell ref="AY938:BD938"/>
    <mergeCell ref="CE937:CM937"/>
    <mergeCell ref="CN937:DA937"/>
    <mergeCell ref="DB937:DN937"/>
    <mergeCell ref="DO937:DY937"/>
    <mergeCell ref="DZ937:EK937"/>
    <mergeCell ref="EL937:EX937"/>
    <mergeCell ref="EL936:EX936"/>
    <mergeCell ref="A937:E937"/>
    <mergeCell ref="F937:N937"/>
    <mergeCell ref="O937:W937"/>
    <mergeCell ref="X937:AI937"/>
    <mergeCell ref="AJ937:AX937"/>
    <mergeCell ref="AY937:BD937"/>
    <mergeCell ref="BE937:BM937"/>
    <mergeCell ref="BN937:BX937"/>
    <mergeCell ref="BY937:CD937"/>
    <mergeCell ref="BY936:CD936"/>
    <mergeCell ref="CE936:CM936"/>
    <mergeCell ref="CN936:DA936"/>
    <mergeCell ref="DB936:DN936"/>
    <mergeCell ref="DO936:DY936"/>
    <mergeCell ref="DZ936:EK936"/>
    <mergeCell ref="DZ935:EK935"/>
    <mergeCell ref="EL935:EX935"/>
    <mergeCell ref="A936:E936"/>
    <mergeCell ref="F936:N936"/>
    <mergeCell ref="O936:W936"/>
    <mergeCell ref="X936:AI936"/>
    <mergeCell ref="AJ936:AX936"/>
    <mergeCell ref="AY936:BD936"/>
    <mergeCell ref="BE936:BM936"/>
    <mergeCell ref="BN936:BX936"/>
    <mergeCell ref="BN935:BX935"/>
    <mergeCell ref="BY935:CD935"/>
    <mergeCell ref="CE935:CM935"/>
    <mergeCell ref="CN935:DA935"/>
    <mergeCell ref="DB935:DN935"/>
    <mergeCell ref="DO935:DY935"/>
    <mergeCell ref="DO934:DY934"/>
    <mergeCell ref="DZ934:EK934"/>
    <mergeCell ref="EL934:EX934"/>
    <mergeCell ref="A935:E935"/>
    <mergeCell ref="F935:N935"/>
    <mergeCell ref="O935:W935"/>
    <mergeCell ref="X935:AI935"/>
    <mergeCell ref="AJ935:AX935"/>
    <mergeCell ref="AY935:BD935"/>
    <mergeCell ref="BE935:BM935"/>
    <mergeCell ref="BE934:BM934"/>
    <mergeCell ref="BN934:BX934"/>
    <mergeCell ref="BY934:CD934"/>
    <mergeCell ref="CE934:CM934"/>
    <mergeCell ref="CN934:DA934"/>
    <mergeCell ref="DB934:DN934"/>
    <mergeCell ref="A934:E934"/>
    <mergeCell ref="F934:N934"/>
    <mergeCell ref="O934:W934"/>
    <mergeCell ref="X934:AI934"/>
    <mergeCell ref="AJ934:AX934"/>
    <mergeCell ref="AY934:BD934"/>
    <mergeCell ref="CE933:CM933"/>
    <mergeCell ref="CN933:DA933"/>
    <mergeCell ref="DB933:DN933"/>
    <mergeCell ref="DO933:DY933"/>
    <mergeCell ref="DZ933:EK933"/>
    <mergeCell ref="EL933:EX933"/>
    <mergeCell ref="EL932:EX932"/>
    <mergeCell ref="A933:E933"/>
    <mergeCell ref="F933:N933"/>
    <mergeCell ref="O933:W933"/>
    <mergeCell ref="X933:AI933"/>
    <mergeCell ref="AJ933:AX933"/>
    <mergeCell ref="AY933:BD933"/>
    <mergeCell ref="BE933:BM933"/>
    <mergeCell ref="BN933:BX933"/>
    <mergeCell ref="BY933:CD933"/>
    <mergeCell ref="BY932:CD932"/>
    <mergeCell ref="CE932:CM932"/>
    <mergeCell ref="CN932:DA932"/>
    <mergeCell ref="DB932:DN932"/>
    <mergeCell ref="DO932:DY932"/>
    <mergeCell ref="DZ932:EK932"/>
    <mergeCell ref="DZ931:EK931"/>
    <mergeCell ref="EL931:EX931"/>
    <mergeCell ref="A932:E932"/>
    <mergeCell ref="F932:N932"/>
    <mergeCell ref="O932:W932"/>
    <mergeCell ref="X932:AI932"/>
    <mergeCell ref="AJ932:AX932"/>
    <mergeCell ref="AY932:BD932"/>
    <mergeCell ref="BE932:BM932"/>
    <mergeCell ref="BN932:BX932"/>
    <mergeCell ref="BN931:BX931"/>
    <mergeCell ref="BY931:CD931"/>
    <mergeCell ref="CE931:CM931"/>
    <mergeCell ref="CN931:DA931"/>
    <mergeCell ref="DB931:DN931"/>
    <mergeCell ref="DO931:DY931"/>
    <mergeCell ref="DO930:DY930"/>
    <mergeCell ref="DZ930:EK930"/>
    <mergeCell ref="EL930:EX930"/>
    <mergeCell ref="A931:E931"/>
    <mergeCell ref="F931:N931"/>
    <mergeCell ref="O931:W931"/>
    <mergeCell ref="X931:AI931"/>
    <mergeCell ref="AJ931:AX931"/>
    <mergeCell ref="AY931:BD931"/>
    <mergeCell ref="BE931:BM931"/>
    <mergeCell ref="BE930:BM930"/>
    <mergeCell ref="BN930:BX930"/>
    <mergeCell ref="BY930:CD930"/>
    <mergeCell ref="CE930:CM930"/>
    <mergeCell ref="CN930:DA930"/>
    <mergeCell ref="DB930:DN930"/>
    <mergeCell ref="A930:E930"/>
    <mergeCell ref="F930:N930"/>
    <mergeCell ref="O930:W930"/>
    <mergeCell ref="X930:AI930"/>
    <mergeCell ref="AJ930:AX930"/>
    <mergeCell ref="AY930:BD930"/>
    <mergeCell ref="CE929:CM929"/>
    <mergeCell ref="CN929:DA929"/>
    <mergeCell ref="DB929:DN929"/>
    <mergeCell ref="DO929:DY929"/>
    <mergeCell ref="DZ929:EK929"/>
    <mergeCell ref="EL929:EX929"/>
    <mergeCell ref="EL928:EX928"/>
    <mergeCell ref="A929:E929"/>
    <mergeCell ref="F929:N929"/>
    <mergeCell ref="O929:W929"/>
    <mergeCell ref="X929:AI929"/>
    <mergeCell ref="AJ929:AX929"/>
    <mergeCell ref="AY929:BD929"/>
    <mergeCell ref="BE929:BM929"/>
    <mergeCell ref="BN929:BX929"/>
    <mergeCell ref="BY929:CD929"/>
    <mergeCell ref="BY928:CD928"/>
    <mergeCell ref="CE928:CM928"/>
    <mergeCell ref="CN928:DA928"/>
    <mergeCell ref="DB928:DN928"/>
    <mergeCell ref="DO928:DY928"/>
    <mergeCell ref="DZ928:EK928"/>
    <mergeCell ref="DZ927:EK927"/>
    <mergeCell ref="EL927:EX927"/>
    <mergeCell ref="A928:E928"/>
    <mergeCell ref="F928:N928"/>
    <mergeCell ref="O928:W928"/>
    <mergeCell ref="X928:AI928"/>
    <mergeCell ref="AJ928:AX928"/>
    <mergeCell ref="AY928:BD928"/>
    <mergeCell ref="BE928:BM928"/>
    <mergeCell ref="BN928:BX928"/>
    <mergeCell ref="BN927:BX927"/>
    <mergeCell ref="BY927:CD927"/>
    <mergeCell ref="CE927:CM927"/>
    <mergeCell ref="CN927:DA927"/>
    <mergeCell ref="DB927:DN927"/>
    <mergeCell ref="DO927:DY927"/>
    <mergeCell ref="DO926:DY926"/>
    <mergeCell ref="DZ926:EK926"/>
    <mergeCell ref="EL926:EX926"/>
    <mergeCell ref="A927:E927"/>
    <mergeCell ref="F927:N927"/>
    <mergeCell ref="O927:W927"/>
    <mergeCell ref="X927:AI927"/>
    <mergeCell ref="AJ927:AX927"/>
    <mergeCell ref="AY927:BD927"/>
    <mergeCell ref="BE927:BM927"/>
    <mergeCell ref="BE926:BM926"/>
    <mergeCell ref="BN926:BX926"/>
    <mergeCell ref="BY926:CD926"/>
    <mergeCell ref="CE926:CM926"/>
    <mergeCell ref="CN926:DA926"/>
    <mergeCell ref="DB926:DN926"/>
    <mergeCell ref="A926:E926"/>
    <mergeCell ref="F926:N926"/>
    <mergeCell ref="O926:W926"/>
    <mergeCell ref="X926:AI926"/>
    <mergeCell ref="AJ926:AX926"/>
    <mergeCell ref="AY926:BD926"/>
    <mergeCell ref="CE925:CM925"/>
    <mergeCell ref="CN925:DA925"/>
    <mergeCell ref="DB925:DN925"/>
    <mergeCell ref="DO925:DY925"/>
    <mergeCell ref="DZ925:EK925"/>
    <mergeCell ref="EL925:EX925"/>
    <mergeCell ref="EL924:EX924"/>
    <mergeCell ref="A925:E925"/>
    <mergeCell ref="F925:N925"/>
    <mergeCell ref="O925:W925"/>
    <mergeCell ref="X925:AI925"/>
    <mergeCell ref="AJ925:AX925"/>
    <mergeCell ref="AY925:BD925"/>
    <mergeCell ref="BE925:BM925"/>
    <mergeCell ref="BN925:BX925"/>
    <mergeCell ref="BY925:CD925"/>
    <mergeCell ref="BY924:CD924"/>
    <mergeCell ref="CE924:CM924"/>
    <mergeCell ref="CN924:DA924"/>
    <mergeCell ref="DB924:DN924"/>
    <mergeCell ref="DO924:DY924"/>
    <mergeCell ref="DZ924:EK924"/>
    <mergeCell ref="DZ923:EK923"/>
    <mergeCell ref="EL923:EX923"/>
    <mergeCell ref="A924:E924"/>
    <mergeCell ref="F924:N924"/>
    <mergeCell ref="O924:W924"/>
    <mergeCell ref="X924:AI924"/>
    <mergeCell ref="AJ924:AX924"/>
    <mergeCell ref="AY924:BD924"/>
    <mergeCell ref="BE924:BM924"/>
    <mergeCell ref="BN924:BX924"/>
    <mergeCell ref="BN923:BX923"/>
    <mergeCell ref="BY923:CD923"/>
    <mergeCell ref="CE923:CM923"/>
    <mergeCell ref="CN923:DA923"/>
    <mergeCell ref="DB923:DN923"/>
    <mergeCell ref="DO923:DY923"/>
    <mergeCell ref="DO922:DY922"/>
    <mergeCell ref="DZ922:EK922"/>
    <mergeCell ref="EL922:EX922"/>
    <mergeCell ref="A923:E923"/>
    <mergeCell ref="F923:N923"/>
    <mergeCell ref="O923:W923"/>
    <mergeCell ref="X923:AI923"/>
    <mergeCell ref="AJ923:AX923"/>
    <mergeCell ref="AY923:BD923"/>
    <mergeCell ref="BE923:BM923"/>
    <mergeCell ref="BE922:BM922"/>
    <mergeCell ref="BN922:BX922"/>
    <mergeCell ref="BY922:CD922"/>
    <mergeCell ref="CE922:CM922"/>
    <mergeCell ref="CN922:DA922"/>
    <mergeCell ref="DB922:DN922"/>
    <mergeCell ref="A922:E922"/>
    <mergeCell ref="F922:N922"/>
    <mergeCell ref="O922:W922"/>
    <mergeCell ref="X922:AI922"/>
    <mergeCell ref="AJ922:AX922"/>
    <mergeCell ref="AY922:BD922"/>
    <mergeCell ref="CE921:CM921"/>
    <mergeCell ref="CN921:DA921"/>
    <mergeCell ref="DB921:DN921"/>
    <mergeCell ref="DO921:DY921"/>
    <mergeCell ref="DZ921:EK921"/>
    <mergeCell ref="EL921:EX921"/>
    <mergeCell ref="EL920:EX920"/>
    <mergeCell ref="A921:E921"/>
    <mergeCell ref="F921:N921"/>
    <mergeCell ref="O921:W921"/>
    <mergeCell ref="X921:AI921"/>
    <mergeCell ref="AJ921:AX921"/>
    <mergeCell ref="AY921:BD921"/>
    <mergeCell ref="BE921:BM921"/>
    <mergeCell ref="BN921:BX921"/>
    <mergeCell ref="BY921:CD921"/>
    <mergeCell ref="BY920:CD920"/>
    <mergeCell ref="CE920:CM920"/>
    <mergeCell ref="CN920:DA920"/>
    <mergeCell ref="DB920:DN920"/>
    <mergeCell ref="DO920:DY920"/>
    <mergeCell ref="DZ920:EK920"/>
    <mergeCell ref="DZ919:EK919"/>
    <mergeCell ref="EL919:EX919"/>
    <mergeCell ref="A920:E920"/>
    <mergeCell ref="F920:N920"/>
    <mergeCell ref="O920:W920"/>
    <mergeCell ref="X920:AI920"/>
    <mergeCell ref="AJ920:AX920"/>
    <mergeCell ref="AY920:BD920"/>
    <mergeCell ref="BE920:BM920"/>
    <mergeCell ref="BN920:BX920"/>
    <mergeCell ref="BN919:BX919"/>
    <mergeCell ref="BY919:CD919"/>
    <mergeCell ref="CE919:CM919"/>
    <mergeCell ref="CN919:DA919"/>
    <mergeCell ref="DB919:DN919"/>
    <mergeCell ref="DO919:DY919"/>
    <mergeCell ref="DO918:DY918"/>
    <mergeCell ref="DZ918:EK918"/>
    <mergeCell ref="EL918:EX918"/>
    <mergeCell ref="A919:E919"/>
    <mergeCell ref="F919:N919"/>
    <mergeCell ref="O919:W919"/>
    <mergeCell ref="X919:AI919"/>
    <mergeCell ref="AJ919:AX919"/>
    <mergeCell ref="AY919:BD919"/>
    <mergeCell ref="BE919:BM919"/>
    <mergeCell ref="BE918:BM918"/>
    <mergeCell ref="BN918:BX918"/>
    <mergeCell ref="BY918:CD918"/>
    <mergeCell ref="CE918:CM918"/>
    <mergeCell ref="CN918:DA918"/>
    <mergeCell ref="DB918:DN918"/>
    <mergeCell ref="A918:E918"/>
    <mergeCell ref="F918:N918"/>
    <mergeCell ref="O918:W918"/>
    <mergeCell ref="X918:AI918"/>
    <mergeCell ref="AJ918:AX918"/>
    <mergeCell ref="AY918:BD918"/>
    <mergeCell ref="CE917:CM917"/>
    <mergeCell ref="CN917:DA917"/>
    <mergeCell ref="DB917:DN917"/>
    <mergeCell ref="DO917:DY917"/>
    <mergeCell ref="DZ917:EK917"/>
    <mergeCell ref="EL917:EX917"/>
    <mergeCell ref="EL916:EX916"/>
    <mergeCell ref="A917:E917"/>
    <mergeCell ref="F917:N917"/>
    <mergeCell ref="O917:W917"/>
    <mergeCell ref="X917:AI917"/>
    <mergeCell ref="AJ917:AX917"/>
    <mergeCell ref="AY917:BD917"/>
    <mergeCell ref="BE917:BM917"/>
    <mergeCell ref="BN917:BX917"/>
    <mergeCell ref="BY917:CD917"/>
    <mergeCell ref="BY916:CD916"/>
    <mergeCell ref="CE916:CM916"/>
    <mergeCell ref="CN916:DA916"/>
    <mergeCell ref="DB916:DN916"/>
    <mergeCell ref="DO916:DY916"/>
    <mergeCell ref="DZ916:EK916"/>
    <mergeCell ref="DZ915:EK915"/>
    <mergeCell ref="EL915:EX915"/>
    <mergeCell ref="A916:E916"/>
    <mergeCell ref="F916:N916"/>
    <mergeCell ref="O916:W916"/>
    <mergeCell ref="X916:AI916"/>
    <mergeCell ref="AJ916:AX916"/>
    <mergeCell ref="AY916:BD916"/>
    <mergeCell ref="BE916:BM916"/>
    <mergeCell ref="BN916:BX916"/>
    <mergeCell ref="BN915:BX915"/>
    <mergeCell ref="BY915:CD915"/>
    <mergeCell ref="CE915:CM915"/>
    <mergeCell ref="CN915:DA915"/>
    <mergeCell ref="DB915:DN915"/>
    <mergeCell ref="DO915:DY915"/>
    <mergeCell ref="DO914:DY914"/>
    <mergeCell ref="DZ914:EK914"/>
    <mergeCell ref="EL914:EX914"/>
    <mergeCell ref="A915:E915"/>
    <mergeCell ref="F915:N915"/>
    <mergeCell ref="O915:W915"/>
    <mergeCell ref="X915:AI915"/>
    <mergeCell ref="AJ915:AX915"/>
    <mergeCell ref="AY915:BD915"/>
    <mergeCell ref="BE915:BM915"/>
    <mergeCell ref="BE914:BM914"/>
    <mergeCell ref="BN914:BX914"/>
    <mergeCell ref="BY914:CD914"/>
    <mergeCell ref="CE914:CM914"/>
    <mergeCell ref="CN914:DA914"/>
    <mergeCell ref="DB914:DN914"/>
    <mergeCell ref="A914:E914"/>
    <mergeCell ref="F914:N914"/>
    <mergeCell ref="O914:W914"/>
    <mergeCell ref="X914:AI914"/>
    <mergeCell ref="AJ914:AX914"/>
    <mergeCell ref="AY914:BD914"/>
    <mergeCell ref="CE913:CM913"/>
    <mergeCell ref="CN913:DA913"/>
    <mergeCell ref="DB913:DN913"/>
    <mergeCell ref="DO913:DY913"/>
    <mergeCell ref="DZ913:EK913"/>
    <mergeCell ref="EL913:EX913"/>
    <mergeCell ref="EL912:EX912"/>
    <mergeCell ref="A913:E913"/>
    <mergeCell ref="F913:N913"/>
    <mergeCell ref="O913:W913"/>
    <mergeCell ref="X913:AI913"/>
    <mergeCell ref="AJ913:AX913"/>
    <mergeCell ref="AY913:BD913"/>
    <mergeCell ref="BE913:BM913"/>
    <mergeCell ref="BN913:BX913"/>
    <mergeCell ref="BY913:CD913"/>
    <mergeCell ref="BY912:CD912"/>
    <mergeCell ref="CE912:CM912"/>
    <mergeCell ref="CN912:DA912"/>
    <mergeCell ref="DB912:DN912"/>
    <mergeCell ref="DO912:DY912"/>
    <mergeCell ref="DZ912:EK912"/>
    <mergeCell ref="DZ911:EK911"/>
    <mergeCell ref="EL911:EX911"/>
    <mergeCell ref="A912:E912"/>
    <mergeCell ref="F912:N912"/>
    <mergeCell ref="O912:W912"/>
    <mergeCell ref="X912:AI912"/>
    <mergeCell ref="AJ912:AX912"/>
    <mergeCell ref="AY912:BD912"/>
    <mergeCell ref="BE912:BM912"/>
    <mergeCell ref="BN912:BX912"/>
    <mergeCell ref="BN911:BX911"/>
    <mergeCell ref="BY911:CD911"/>
    <mergeCell ref="CE911:CM911"/>
    <mergeCell ref="CN911:DA911"/>
    <mergeCell ref="DB911:DN911"/>
    <mergeCell ref="DO911:DY911"/>
    <mergeCell ref="DO910:DY910"/>
    <mergeCell ref="DZ910:EK910"/>
    <mergeCell ref="EL910:EX910"/>
    <mergeCell ref="A911:E911"/>
    <mergeCell ref="F911:N911"/>
    <mergeCell ref="O911:W911"/>
    <mergeCell ref="X911:AI911"/>
    <mergeCell ref="AJ911:AX911"/>
    <mergeCell ref="AY911:BD911"/>
    <mergeCell ref="BE911:BM911"/>
    <mergeCell ref="BE910:BM910"/>
    <mergeCell ref="BN910:BX910"/>
    <mergeCell ref="BY910:CD910"/>
    <mergeCell ref="CE910:CM910"/>
    <mergeCell ref="CN910:DA910"/>
    <mergeCell ref="DB910:DN910"/>
    <mergeCell ref="A910:E910"/>
    <mergeCell ref="F910:N910"/>
    <mergeCell ref="O910:W910"/>
    <mergeCell ref="X910:AI910"/>
    <mergeCell ref="AJ910:AX910"/>
    <mergeCell ref="AY910:BD910"/>
    <mergeCell ref="CE909:CM909"/>
    <mergeCell ref="CN909:DA909"/>
    <mergeCell ref="DB909:DN909"/>
    <mergeCell ref="DO909:DY909"/>
    <mergeCell ref="DZ909:EK909"/>
    <mergeCell ref="EL909:EX909"/>
    <mergeCell ref="EL908:EX908"/>
    <mergeCell ref="A909:E909"/>
    <mergeCell ref="F909:N909"/>
    <mergeCell ref="O909:W909"/>
    <mergeCell ref="X909:AI909"/>
    <mergeCell ref="AJ909:AX909"/>
    <mergeCell ref="AY909:BD909"/>
    <mergeCell ref="BE909:BM909"/>
    <mergeCell ref="BN909:BX909"/>
    <mergeCell ref="BY909:CD909"/>
    <mergeCell ref="BY908:CD908"/>
    <mergeCell ref="CE908:CM908"/>
    <mergeCell ref="CN908:DA908"/>
    <mergeCell ref="DB908:DN908"/>
    <mergeCell ref="DO908:DY908"/>
    <mergeCell ref="DZ908:EK908"/>
    <mergeCell ref="DZ907:EK907"/>
    <mergeCell ref="EL907:EX907"/>
    <mergeCell ref="A908:E908"/>
    <mergeCell ref="F908:N908"/>
    <mergeCell ref="O908:W908"/>
    <mergeCell ref="X908:AI908"/>
    <mergeCell ref="AJ908:AX908"/>
    <mergeCell ref="AY908:BD908"/>
    <mergeCell ref="BE908:BM908"/>
    <mergeCell ref="BN908:BX908"/>
    <mergeCell ref="BN907:BX907"/>
    <mergeCell ref="BY907:CD907"/>
    <mergeCell ref="CE907:CM907"/>
    <mergeCell ref="CN907:DA907"/>
    <mergeCell ref="DB907:DN907"/>
    <mergeCell ref="DO907:DY907"/>
    <mergeCell ref="DO906:DY906"/>
    <mergeCell ref="DZ906:EK906"/>
    <mergeCell ref="EL906:EX906"/>
    <mergeCell ref="A907:E907"/>
    <mergeCell ref="F907:N907"/>
    <mergeCell ref="O907:W907"/>
    <mergeCell ref="X907:AI907"/>
    <mergeCell ref="AJ907:AX907"/>
    <mergeCell ref="AY907:BD907"/>
    <mergeCell ref="BE907:BM907"/>
    <mergeCell ref="BE906:BM906"/>
    <mergeCell ref="BN906:BX906"/>
    <mergeCell ref="BY906:CD906"/>
    <mergeCell ref="CE906:CM906"/>
    <mergeCell ref="CN906:DA906"/>
    <mergeCell ref="DB906:DN906"/>
    <mergeCell ref="A906:E906"/>
    <mergeCell ref="F906:N906"/>
    <mergeCell ref="O906:W906"/>
    <mergeCell ref="X906:AI906"/>
    <mergeCell ref="AJ906:AX906"/>
    <mergeCell ref="AY906:BD906"/>
    <mergeCell ref="CE905:CM905"/>
    <mergeCell ref="CN905:DA905"/>
    <mergeCell ref="DB905:DN905"/>
    <mergeCell ref="DO905:DY905"/>
    <mergeCell ref="DZ905:EK905"/>
    <mergeCell ref="EL905:EX905"/>
    <mergeCell ref="EL904:EX904"/>
    <mergeCell ref="A905:E905"/>
    <mergeCell ref="F905:N905"/>
    <mergeCell ref="O905:W905"/>
    <mergeCell ref="X905:AI905"/>
    <mergeCell ref="AJ905:AX905"/>
    <mergeCell ref="AY905:BD905"/>
    <mergeCell ref="BE905:BM905"/>
    <mergeCell ref="BN905:BX905"/>
    <mergeCell ref="BY905:CD905"/>
    <mergeCell ref="BY904:CD904"/>
    <mergeCell ref="CE904:CM904"/>
    <mergeCell ref="CN904:DA904"/>
    <mergeCell ref="DB904:DN904"/>
    <mergeCell ref="DO904:DY904"/>
    <mergeCell ref="DZ904:EK904"/>
    <mergeCell ref="DZ903:EK903"/>
    <mergeCell ref="EL903:EX903"/>
    <mergeCell ref="A904:E904"/>
    <mergeCell ref="F904:N904"/>
    <mergeCell ref="O904:W904"/>
    <mergeCell ref="X904:AI904"/>
    <mergeCell ref="AJ904:AX904"/>
    <mergeCell ref="AY904:BD904"/>
    <mergeCell ref="BE904:BM904"/>
    <mergeCell ref="BN904:BX904"/>
    <mergeCell ref="BN903:BX903"/>
    <mergeCell ref="BY903:CD903"/>
    <mergeCell ref="CE903:CM903"/>
    <mergeCell ref="CN903:DA903"/>
    <mergeCell ref="DB903:DN903"/>
    <mergeCell ref="DO903:DY903"/>
    <mergeCell ref="DO902:DY902"/>
    <mergeCell ref="DZ902:EK902"/>
    <mergeCell ref="EL902:EX902"/>
    <mergeCell ref="A903:E903"/>
    <mergeCell ref="F903:N903"/>
    <mergeCell ref="O903:W903"/>
    <mergeCell ref="X903:AI903"/>
    <mergeCell ref="AJ903:AX903"/>
    <mergeCell ref="AY903:BD903"/>
    <mergeCell ref="BE903:BM903"/>
    <mergeCell ref="BE902:BM902"/>
    <mergeCell ref="BN902:BX902"/>
    <mergeCell ref="BY902:CD902"/>
    <mergeCell ref="CE902:CM902"/>
    <mergeCell ref="CN902:DA902"/>
    <mergeCell ref="DB902:DN902"/>
    <mergeCell ref="A902:E902"/>
    <mergeCell ref="F902:N902"/>
    <mergeCell ref="O902:W902"/>
    <mergeCell ref="X902:AI902"/>
    <mergeCell ref="AJ902:AX902"/>
    <mergeCell ref="AY902:BD902"/>
    <mergeCell ref="CE901:CM901"/>
    <mergeCell ref="CN901:DA901"/>
    <mergeCell ref="DB901:DN901"/>
    <mergeCell ref="DO901:DY901"/>
    <mergeCell ref="DZ901:EK901"/>
    <mergeCell ref="EL901:EX901"/>
    <mergeCell ref="EL900:EX900"/>
    <mergeCell ref="A901:E901"/>
    <mergeCell ref="F901:N901"/>
    <mergeCell ref="O901:W901"/>
    <mergeCell ref="X901:AI901"/>
    <mergeCell ref="AJ901:AX901"/>
    <mergeCell ref="AY901:BD901"/>
    <mergeCell ref="BE901:BM901"/>
    <mergeCell ref="BN901:BX901"/>
    <mergeCell ref="BY901:CD901"/>
    <mergeCell ref="BY900:CD900"/>
    <mergeCell ref="CE900:CM900"/>
    <mergeCell ref="CN900:DA900"/>
    <mergeCell ref="DB900:DN900"/>
    <mergeCell ref="DO900:DY900"/>
    <mergeCell ref="DZ900:EK900"/>
    <mergeCell ref="DZ899:EK899"/>
    <mergeCell ref="EL899:EX899"/>
    <mergeCell ref="A900:E900"/>
    <mergeCell ref="F900:N900"/>
    <mergeCell ref="O900:W900"/>
    <mergeCell ref="X900:AI900"/>
    <mergeCell ref="AJ900:AX900"/>
    <mergeCell ref="AY900:BD900"/>
    <mergeCell ref="BE900:BM900"/>
    <mergeCell ref="BN900:BX900"/>
    <mergeCell ref="BN899:BX899"/>
    <mergeCell ref="BY899:CD899"/>
    <mergeCell ref="CE899:CM899"/>
    <mergeCell ref="CN899:DA899"/>
    <mergeCell ref="DB899:DN899"/>
    <mergeCell ref="DO899:DY899"/>
    <mergeCell ref="DO898:DY898"/>
    <mergeCell ref="DZ898:EK898"/>
    <mergeCell ref="EL898:EX898"/>
    <mergeCell ref="A899:E899"/>
    <mergeCell ref="F899:N899"/>
    <mergeCell ref="O899:W899"/>
    <mergeCell ref="X899:AI899"/>
    <mergeCell ref="AJ899:AX899"/>
    <mergeCell ref="AY899:BD899"/>
    <mergeCell ref="BE899:BM899"/>
    <mergeCell ref="BE898:BM898"/>
    <mergeCell ref="BN898:BX898"/>
    <mergeCell ref="BY898:CD898"/>
    <mergeCell ref="CE898:CM898"/>
    <mergeCell ref="CN898:DA898"/>
    <mergeCell ref="DB898:DN898"/>
    <mergeCell ref="A898:E898"/>
    <mergeCell ref="F898:N898"/>
    <mergeCell ref="O898:W898"/>
    <mergeCell ref="X898:AI898"/>
    <mergeCell ref="AJ898:AX898"/>
    <mergeCell ref="AY898:BD898"/>
    <mergeCell ref="CE897:CM897"/>
    <mergeCell ref="CN897:DA897"/>
    <mergeCell ref="DB897:DN897"/>
    <mergeCell ref="DO897:DY897"/>
    <mergeCell ref="DZ897:EK897"/>
    <mergeCell ref="EL897:EX897"/>
    <mergeCell ref="EL896:EX896"/>
    <mergeCell ref="A897:E897"/>
    <mergeCell ref="F897:N897"/>
    <mergeCell ref="O897:W897"/>
    <mergeCell ref="X897:AI897"/>
    <mergeCell ref="AJ897:AX897"/>
    <mergeCell ref="AY897:BD897"/>
    <mergeCell ref="BE897:BM897"/>
    <mergeCell ref="BN897:BX897"/>
    <mergeCell ref="BY897:CD897"/>
    <mergeCell ref="BY896:CD896"/>
    <mergeCell ref="CE896:CM896"/>
    <mergeCell ref="CN896:DA896"/>
    <mergeCell ref="DB896:DN896"/>
    <mergeCell ref="DO896:DY896"/>
    <mergeCell ref="DZ896:EK896"/>
    <mergeCell ref="DZ895:EK895"/>
    <mergeCell ref="EL895:EX895"/>
    <mergeCell ref="A896:E896"/>
    <mergeCell ref="F896:N896"/>
    <mergeCell ref="O896:W896"/>
    <mergeCell ref="X896:AI896"/>
    <mergeCell ref="AJ896:AX896"/>
    <mergeCell ref="AY896:BD896"/>
    <mergeCell ref="BE896:BM896"/>
    <mergeCell ref="BN896:BX896"/>
    <mergeCell ref="BN895:BX895"/>
    <mergeCell ref="BY895:CD895"/>
    <mergeCell ref="CE895:CM895"/>
    <mergeCell ref="CN895:DA895"/>
    <mergeCell ref="DB895:DN895"/>
    <mergeCell ref="DO895:DY895"/>
    <mergeCell ref="DO894:DY894"/>
    <mergeCell ref="DZ894:EK894"/>
    <mergeCell ref="EL894:EX894"/>
    <mergeCell ref="A895:E895"/>
    <mergeCell ref="F895:N895"/>
    <mergeCell ref="O895:W895"/>
    <mergeCell ref="X895:AI895"/>
    <mergeCell ref="AJ895:AX895"/>
    <mergeCell ref="AY895:BD895"/>
    <mergeCell ref="BE895:BM895"/>
    <mergeCell ref="BE894:BM894"/>
    <mergeCell ref="BN894:BX894"/>
    <mergeCell ref="BY894:CD894"/>
    <mergeCell ref="CE894:CM894"/>
    <mergeCell ref="CN894:DA894"/>
    <mergeCell ref="DB894:DN894"/>
    <mergeCell ref="A894:E894"/>
    <mergeCell ref="F894:N894"/>
    <mergeCell ref="O894:W894"/>
    <mergeCell ref="X894:AI894"/>
    <mergeCell ref="AJ894:AX894"/>
    <mergeCell ref="AY894:BD894"/>
    <mergeCell ref="CE893:CM893"/>
    <mergeCell ref="CN893:DA893"/>
    <mergeCell ref="DB893:DN893"/>
    <mergeCell ref="DO893:DY893"/>
    <mergeCell ref="DZ893:EK893"/>
    <mergeCell ref="EL893:EX893"/>
    <mergeCell ref="EL892:EX892"/>
    <mergeCell ref="A893:E893"/>
    <mergeCell ref="F893:N893"/>
    <mergeCell ref="O893:W893"/>
    <mergeCell ref="X893:AI893"/>
    <mergeCell ref="AJ893:AX893"/>
    <mergeCell ref="AY893:BD893"/>
    <mergeCell ref="BE893:BM893"/>
    <mergeCell ref="BN893:BX893"/>
    <mergeCell ref="BY893:CD893"/>
    <mergeCell ref="BY892:CD892"/>
    <mergeCell ref="CE892:CM892"/>
    <mergeCell ref="CN892:DA892"/>
    <mergeCell ref="DB892:DN892"/>
    <mergeCell ref="DO892:DY892"/>
    <mergeCell ref="DZ892:EK892"/>
    <mergeCell ref="DZ891:EK891"/>
    <mergeCell ref="EL891:EX891"/>
    <mergeCell ref="A892:E892"/>
    <mergeCell ref="F892:N892"/>
    <mergeCell ref="O892:W892"/>
    <mergeCell ref="X892:AI892"/>
    <mergeCell ref="AJ892:AX892"/>
    <mergeCell ref="AY892:BD892"/>
    <mergeCell ref="BE892:BM892"/>
    <mergeCell ref="BN892:BX892"/>
    <mergeCell ref="BN891:BX891"/>
    <mergeCell ref="BY891:CD891"/>
    <mergeCell ref="CE891:CM891"/>
    <mergeCell ref="CN891:DA891"/>
    <mergeCell ref="DB891:DN891"/>
    <mergeCell ref="DO891:DY891"/>
    <mergeCell ref="DO890:DY890"/>
    <mergeCell ref="DZ890:EK890"/>
    <mergeCell ref="EL890:EX890"/>
    <mergeCell ref="A891:E891"/>
    <mergeCell ref="F891:N891"/>
    <mergeCell ref="O891:W891"/>
    <mergeCell ref="X891:AI891"/>
    <mergeCell ref="AJ891:AX891"/>
    <mergeCell ref="AY891:BD891"/>
    <mergeCell ref="BE891:BM891"/>
    <mergeCell ref="BE890:BM890"/>
    <mergeCell ref="BN890:BX890"/>
    <mergeCell ref="BY890:CD890"/>
    <mergeCell ref="CE890:CM890"/>
    <mergeCell ref="CN890:DA890"/>
    <mergeCell ref="DB890:DN890"/>
    <mergeCell ref="A890:E890"/>
    <mergeCell ref="F890:N890"/>
    <mergeCell ref="O890:W890"/>
    <mergeCell ref="X890:AI890"/>
    <mergeCell ref="AJ890:AX890"/>
    <mergeCell ref="AY890:BD890"/>
    <mergeCell ref="CE889:CM889"/>
    <mergeCell ref="CN889:DA889"/>
    <mergeCell ref="DB889:DN889"/>
    <mergeCell ref="DO889:DY889"/>
    <mergeCell ref="DZ889:EK889"/>
    <mergeCell ref="EL889:EX889"/>
    <mergeCell ref="EL888:EX888"/>
    <mergeCell ref="A889:E889"/>
    <mergeCell ref="F889:N889"/>
    <mergeCell ref="O889:W889"/>
    <mergeCell ref="X889:AI889"/>
    <mergeCell ref="AJ889:AX889"/>
    <mergeCell ref="AY889:BD889"/>
    <mergeCell ref="BE889:BM889"/>
    <mergeCell ref="BN889:BX889"/>
    <mergeCell ref="BY889:CD889"/>
    <mergeCell ref="BY888:CD888"/>
    <mergeCell ref="CE888:CM888"/>
    <mergeCell ref="CN888:DA888"/>
    <mergeCell ref="DB888:DN888"/>
    <mergeCell ref="DO888:DY888"/>
    <mergeCell ref="DZ888:EK888"/>
    <mergeCell ref="DZ887:EK887"/>
    <mergeCell ref="EL887:EX887"/>
    <mergeCell ref="A888:E888"/>
    <mergeCell ref="F888:N888"/>
    <mergeCell ref="O888:W888"/>
    <mergeCell ref="X888:AI888"/>
    <mergeCell ref="AJ888:AX888"/>
    <mergeCell ref="AY888:BD888"/>
    <mergeCell ref="BE888:BM888"/>
    <mergeCell ref="BN888:BX888"/>
    <mergeCell ref="BN887:BX887"/>
    <mergeCell ref="BY887:CD887"/>
    <mergeCell ref="CE887:CM887"/>
    <mergeCell ref="CN887:DA887"/>
    <mergeCell ref="DB887:DN887"/>
    <mergeCell ref="DO887:DY887"/>
    <mergeCell ref="DO886:DY886"/>
    <mergeCell ref="DZ886:EK886"/>
    <mergeCell ref="EL886:EX886"/>
    <mergeCell ref="A887:E887"/>
    <mergeCell ref="F887:N887"/>
    <mergeCell ref="O887:W887"/>
    <mergeCell ref="X887:AI887"/>
    <mergeCell ref="AJ887:AX887"/>
    <mergeCell ref="AY887:BD887"/>
    <mergeCell ref="BE887:BM887"/>
    <mergeCell ref="BE886:BM886"/>
    <mergeCell ref="BN886:BX886"/>
    <mergeCell ref="BY886:CD886"/>
    <mergeCell ref="CE886:CM886"/>
    <mergeCell ref="CN886:DA886"/>
    <mergeCell ref="DB886:DN886"/>
    <mergeCell ref="A886:E886"/>
    <mergeCell ref="F886:N886"/>
    <mergeCell ref="O886:W886"/>
    <mergeCell ref="X886:AI886"/>
    <mergeCell ref="AJ886:AX886"/>
    <mergeCell ref="AY886:BD886"/>
    <mergeCell ref="CE885:CM885"/>
    <mergeCell ref="CN885:DA885"/>
    <mergeCell ref="DB885:DN885"/>
    <mergeCell ref="DO885:DY885"/>
    <mergeCell ref="DZ885:EK885"/>
    <mergeCell ref="EL885:EX885"/>
    <mergeCell ref="EL884:EX884"/>
    <mergeCell ref="A885:E885"/>
    <mergeCell ref="F885:N885"/>
    <mergeCell ref="O885:W885"/>
    <mergeCell ref="X885:AI885"/>
    <mergeCell ref="AJ885:AX885"/>
    <mergeCell ref="AY885:BD885"/>
    <mergeCell ref="BE885:BM885"/>
    <mergeCell ref="BN885:BX885"/>
    <mergeCell ref="BY885:CD885"/>
    <mergeCell ref="BY884:CD884"/>
    <mergeCell ref="CE884:CM884"/>
    <mergeCell ref="CN884:DA884"/>
    <mergeCell ref="DB884:DN884"/>
    <mergeCell ref="DO884:DY884"/>
    <mergeCell ref="DZ884:EK884"/>
    <mergeCell ref="DZ883:EK883"/>
    <mergeCell ref="EL883:EX883"/>
    <mergeCell ref="A884:E884"/>
    <mergeCell ref="F884:N884"/>
    <mergeCell ref="O884:W884"/>
    <mergeCell ref="X884:AI884"/>
    <mergeCell ref="AJ884:AX884"/>
    <mergeCell ref="AY884:BD884"/>
    <mergeCell ref="BE884:BM884"/>
    <mergeCell ref="BN884:BX884"/>
    <mergeCell ref="BN883:BX883"/>
    <mergeCell ref="BY883:CD883"/>
    <mergeCell ref="CE883:CM883"/>
    <mergeCell ref="CN883:DA883"/>
    <mergeCell ref="DB883:DN883"/>
    <mergeCell ref="DO883:DY883"/>
    <mergeCell ref="DO882:DY882"/>
    <mergeCell ref="DZ882:EK882"/>
    <mergeCell ref="EL882:EX882"/>
    <mergeCell ref="A883:E883"/>
    <mergeCell ref="F883:N883"/>
    <mergeCell ref="O883:W883"/>
    <mergeCell ref="X883:AI883"/>
    <mergeCell ref="AJ883:AX883"/>
    <mergeCell ref="AY883:BD883"/>
    <mergeCell ref="BE883:BM883"/>
    <mergeCell ref="BE882:BM882"/>
    <mergeCell ref="BN882:BX882"/>
    <mergeCell ref="BY882:CD882"/>
    <mergeCell ref="CE882:CM882"/>
    <mergeCell ref="CN882:DA882"/>
    <mergeCell ref="DB882:DN882"/>
    <mergeCell ref="A882:E882"/>
    <mergeCell ref="F882:N882"/>
    <mergeCell ref="O882:W882"/>
    <mergeCell ref="X882:AI882"/>
    <mergeCell ref="AJ882:AX882"/>
    <mergeCell ref="AY882:BD882"/>
    <mergeCell ref="CE881:CM881"/>
    <mergeCell ref="CN881:DA881"/>
    <mergeCell ref="DB881:DN881"/>
    <mergeCell ref="DO881:DY881"/>
    <mergeCell ref="DZ881:EK881"/>
    <mergeCell ref="EL881:EX881"/>
    <mergeCell ref="EL880:EX880"/>
    <mergeCell ref="A881:E881"/>
    <mergeCell ref="F881:N881"/>
    <mergeCell ref="O881:W881"/>
    <mergeCell ref="X881:AI881"/>
    <mergeCell ref="AJ881:AX881"/>
    <mergeCell ref="AY881:BD881"/>
    <mergeCell ref="BE881:BM881"/>
    <mergeCell ref="BN881:BX881"/>
    <mergeCell ref="BY881:CD881"/>
    <mergeCell ref="BY880:CD880"/>
    <mergeCell ref="CE880:CM880"/>
    <mergeCell ref="CN880:DA880"/>
    <mergeCell ref="DB880:DN880"/>
    <mergeCell ref="DO880:DY880"/>
    <mergeCell ref="DZ880:EK880"/>
    <mergeCell ref="DZ879:EK879"/>
    <mergeCell ref="EL879:EX879"/>
    <mergeCell ref="A880:E880"/>
    <mergeCell ref="F880:N880"/>
    <mergeCell ref="O880:W880"/>
    <mergeCell ref="X880:AI880"/>
    <mergeCell ref="AJ880:AX880"/>
    <mergeCell ref="AY880:BD880"/>
    <mergeCell ref="BE880:BM880"/>
    <mergeCell ref="BN880:BX880"/>
    <mergeCell ref="BN879:BX879"/>
    <mergeCell ref="BY879:CD879"/>
    <mergeCell ref="CE879:CM879"/>
    <mergeCell ref="CN879:DA879"/>
    <mergeCell ref="DB879:DN879"/>
    <mergeCell ref="DO879:DY879"/>
    <mergeCell ref="DO878:DY878"/>
    <mergeCell ref="DZ878:EK878"/>
    <mergeCell ref="EL878:EX878"/>
    <mergeCell ref="A879:E879"/>
    <mergeCell ref="F879:N879"/>
    <mergeCell ref="O879:W879"/>
    <mergeCell ref="X879:AI879"/>
    <mergeCell ref="AJ879:AX879"/>
    <mergeCell ref="AY879:BD879"/>
    <mergeCell ref="BE879:BM879"/>
    <mergeCell ref="BE878:BM878"/>
    <mergeCell ref="BN878:BX878"/>
    <mergeCell ref="BY878:CD878"/>
    <mergeCell ref="CE878:CM878"/>
    <mergeCell ref="CN878:DA878"/>
    <mergeCell ref="DB878:DN878"/>
    <mergeCell ref="A878:E878"/>
    <mergeCell ref="F878:N878"/>
    <mergeCell ref="O878:W878"/>
    <mergeCell ref="X878:AI878"/>
    <mergeCell ref="AJ878:AX878"/>
    <mergeCell ref="AY878:BD878"/>
    <mergeCell ref="CE877:CM877"/>
    <mergeCell ref="CN877:DA877"/>
    <mergeCell ref="DB877:DN877"/>
    <mergeCell ref="DO877:DY877"/>
    <mergeCell ref="DZ877:EK877"/>
    <mergeCell ref="EL877:EX877"/>
    <mergeCell ref="EL876:EX876"/>
    <mergeCell ref="A877:E877"/>
    <mergeCell ref="F877:N877"/>
    <mergeCell ref="O877:W877"/>
    <mergeCell ref="X877:AI877"/>
    <mergeCell ref="AJ877:AX877"/>
    <mergeCell ref="AY877:BD877"/>
    <mergeCell ref="BE877:BM877"/>
    <mergeCell ref="BN877:BX877"/>
    <mergeCell ref="BY877:CD877"/>
    <mergeCell ref="BY876:CD876"/>
    <mergeCell ref="CE876:CM876"/>
    <mergeCell ref="CN876:DA876"/>
    <mergeCell ref="DB876:DN876"/>
    <mergeCell ref="DO876:DY876"/>
    <mergeCell ref="DZ876:EK876"/>
    <mergeCell ref="DZ875:EK875"/>
    <mergeCell ref="EL875:EX875"/>
    <mergeCell ref="A876:E876"/>
    <mergeCell ref="F876:N876"/>
    <mergeCell ref="O876:W876"/>
    <mergeCell ref="X876:AI876"/>
    <mergeCell ref="AJ876:AX876"/>
    <mergeCell ref="AY876:BD876"/>
    <mergeCell ref="BE876:BM876"/>
    <mergeCell ref="BN876:BX876"/>
    <mergeCell ref="BN875:BX875"/>
    <mergeCell ref="BY875:CD875"/>
    <mergeCell ref="CE875:CM875"/>
    <mergeCell ref="CN875:DA875"/>
    <mergeCell ref="DB875:DN875"/>
    <mergeCell ref="DO875:DY875"/>
    <mergeCell ref="DO874:DY874"/>
    <mergeCell ref="DZ874:EK874"/>
    <mergeCell ref="EL874:EX874"/>
    <mergeCell ref="A875:E875"/>
    <mergeCell ref="F875:N875"/>
    <mergeCell ref="O875:W875"/>
    <mergeCell ref="X875:AI875"/>
    <mergeCell ref="AJ875:AX875"/>
    <mergeCell ref="AY875:BD875"/>
    <mergeCell ref="BE875:BM875"/>
    <mergeCell ref="BE874:BM874"/>
    <mergeCell ref="BN874:BX874"/>
    <mergeCell ref="BY874:CD874"/>
    <mergeCell ref="CE874:CM874"/>
    <mergeCell ref="CN874:DA874"/>
    <mergeCell ref="DB874:DN874"/>
    <mergeCell ref="A874:E874"/>
    <mergeCell ref="F874:N874"/>
    <mergeCell ref="O874:W874"/>
    <mergeCell ref="X874:AI874"/>
    <mergeCell ref="AJ874:AX874"/>
    <mergeCell ref="AY874:BD874"/>
    <mergeCell ref="CE873:CM873"/>
    <mergeCell ref="CN873:DA873"/>
    <mergeCell ref="DB873:DN873"/>
    <mergeCell ref="DO873:DY873"/>
    <mergeCell ref="DZ873:EK873"/>
    <mergeCell ref="EL873:EX873"/>
    <mergeCell ref="EL872:EX872"/>
    <mergeCell ref="A873:E873"/>
    <mergeCell ref="F873:N873"/>
    <mergeCell ref="O873:W873"/>
    <mergeCell ref="X873:AI873"/>
    <mergeCell ref="AJ873:AX873"/>
    <mergeCell ref="AY873:BD873"/>
    <mergeCell ref="BE873:BM873"/>
    <mergeCell ref="BN873:BX873"/>
    <mergeCell ref="BY873:CD873"/>
    <mergeCell ref="BY872:CD872"/>
    <mergeCell ref="CE872:CM872"/>
    <mergeCell ref="CN872:DA872"/>
    <mergeCell ref="DB872:DN872"/>
    <mergeCell ref="DO872:DY872"/>
    <mergeCell ref="DZ872:EK872"/>
    <mergeCell ref="DZ871:EK871"/>
    <mergeCell ref="EL871:EX871"/>
    <mergeCell ref="A872:E872"/>
    <mergeCell ref="F872:N872"/>
    <mergeCell ref="O872:W872"/>
    <mergeCell ref="X872:AI872"/>
    <mergeCell ref="AJ872:AX872"/>
    <mergeCell ref="AY872:BD872"/>
    <mergeCell ref="BE872:BM872"/>
    <mergeCell ref="BN872:BX872"/>
    <mergeCell ref="BN871:BX871"/>
    <mergeCell ref="BY871:CD871"/>
    <mergeCell ref="CE871:CM871"/>
    <mergeCell ref="CN871:DA871"/>
    <mergeCell ref="DB871:DN871"/>
    <mergeCell ref="DO871:DY871"/>
    <mergeCell ref="DO870:DY870"/>
    <mergeCell ref="DZ870:EK870"/>
    <mergeCell ref="EL870:EX870"/>
    <mergeCell ref="A871:E871"/>
    <mergeCell ref="F871:N871"/>
    <mergeCell ref="O871:W871"/>
    <mergeCell ref="X871:AI871"/>
    <mergeCell ref="AJ871:AX871"/>
    <mergeCell ref="AY871:BD871"/>
    <mergeCell ref="BE871:BM871"/>
    <mergeCell ref="BE870:BM870"/>
    <mergeCell ref="BN870:BX870"/>
    <mergeCell ref="BY870:CD870"/>
    <mergeCell ref="CE870:CM870"/>
    <mergeCell ref="CN870:DA870"/>
    <mergeCell ref="DB870:DN870"/>
    <mergeCell ref="A870:E870"/>
    <mergeCell ref="F870:N870"/>
    <mergeCell ref="O870:W870"/>
    <mergeCell ref="X870:AI870"/>
    <mergeCell ref="AJ870:AX870"/>
    <mergeCell ref="AY870:BD870"/>
    <mergeCell ref="CE869:CM869"/>
    <mergeCell ref="CN869:DA869"/>
    <mergeCell ref="DB869:DN869"/>
    <mergeCell ref="DO869:DY869"/>
    <mergeCell ref="DZ869:EK869"/>
    <mergeCell ref="EL869:EX869"/>
    <mergeCell ref="EL868:EX868"/>
    <mergeCell ref="A869:E869"/>
    <mergeCell ref="F869:N869"/>
    <mergeCell ref="O869:W869"/>
    <mergeCell ref="X869:AI869"/>
    <mergeCell ref="AJ869:AX869"/>
    <mergeCell ref="AY869:BD869"/>
    <mergeCell ref="BE869:BM869"/>
    <mergeCell ref="BN869:BX869"/>
    <mergeCell ref="BY869:CD869"/>
    <mergeCell ref="BY868:CD868"/>
    <mergeCell ref="CE868:CM868"/>
    <mergeCell ref="CN868:DA868"/>
    <mergeCell ref="DB868:DN868"/>
    <mergeCell ref="DO868:DY868"/>
    <mergeCell ref="DZ868:EK868"/>
    <mergeCell ref="DZ867:EK867"/>
    <mergeCell ref="EL867:EX867"/>
    <mergeCell ref="A868:E868"/>
    <mergeCell ref="F868:N868"/>
    <mergeCell ref="O868:W868"/>
    <mergeCell ref="X868:AI868"/>
    <mergeCell ref="AJ868:AX868"/>
    <mergeCell ref="AY868:BD868"/>
    <mergeCell ref="BE868:BM868"/>
    <mergeCell ref="BN868:BX868"/>
    <mergeCell ref="BN867:BX867"/>
    <mergeCell ref="BY867:CD867"/>
    <mergeCell ref="CE867:CM867"/>
    <mergeCell ref="CN867:DA867"/>
    <mergeCell ref="DB867:DN867"/>
    <mergeCell ref="DO867:DY867"/>
    <mergeCell ref="DO866:DY866"/>
    <mergeCell ref="DZ866:EK866"/>
    <mergeCell ref="EL866:EX866"/>
    <mergeCell ref="A867:E867"/>
    <mergeCell ref="F867:N867"/>
    <mergeCell ref="O867:W867"/>
    <mergeCell ref="X867:AI867"/>
    <mergeCell ref="AJ867:AX867"/>
    <mergeCell ref="AY867:BD867"/>
    <mergeCell ref="BE867:BM867"/>
    <mergeCell ref="BE866:BM866"/>
    <mergeCell ref="BN866:BX866"/>
    <mergeCell ref="BY866:CD866"/>
    <mergeCell ref="CE866:CM866"/>
    <mergeCell ref="CN866:DA866"/>
    <mergeCell ref="DB866:DN866"/>
    <mergeCell ref="A866:E866"/>
    <mergeCell ref="F866:N866"/>
    <mergeCell ref="O866:W866"/>
    <mergeCell ref="X866:AI866"/>
    <mergeCell ref="AJ866:AX866"/>
    <mergeCell ref="AY866:BD866"/>
    <mergeCell ref="CE865:CM865"/>
    <mergeCell ref="CN865:DA865"/>
    <mergeCell ref="DB865:DN865"/>
    <mergeCell ref="DO865:DY865"/>
    <mergeCell ref="DZ865:EK865"/>
    <mergeCell ref="EL865:EX865"/>
    <mergeCell ref="EL864:EX864"/>
    <mergeCell ref="A865:E865"/>
    <mergeCell ref="F865:N865"/>
    <mergeCell ref="O865:W865"/>
    <mergeCell ref="X865:AI865"/>
    <mergeCell ref="AJ865:AX865"/>
    <mergeCell ref="AY865:BD865"/>
    <mergeCell ref="BE865:BM865"/>
    <mergeCell ref="BN865:BX865"/>
    <mergeCell ref="BY865:CD865"/>
    <mergeCell ref="BY864:CD864"/>
    <mergeCell ref="CE864:CM864"/>
    <mergeCell ref="CN864:DA864"/>
    <mergeCell ref="DB864:DN864"/>
    <mergeCell ref="DO864:DY864"/>
    <mergeCell ref="DZ864:EK864"/>
    <mergeCell ref="DZ863:EK863"/>
    <mergeCell ref="EL863:EX863"/>
    <mergeCell ref="A864:E864"/>
    <mergeCell ref="F864:N864"/>
    <mergeCell ref="O864:W864"/>
    <mergeCell ref="X864:AI864"/>
    <mergeCell ref="AJ864:AX864"/>
    <mergeCell ref="AY864:BD864"/>
    <mergeCell ref="BE864:BM864"/>
    <mergeCell ref="BN864:BX864"/>
    <mergeCell ref="BN863:BX863"/>
    <mergeCell ref="BY863:CD863"/>
    <mergeCell ref="CE863:CM863"/>
    <mergeCell ref="CN863:DA863"/>
    <mergeCell ref="DB863:DN863"/>
    <mergeCell ref="DO863:DY863"/>
    <mergeCell ref="DO862:DY862"/>
    <mergeCell ref="DZ862:EK862"/>
    <mergeCell ref="EL862:EX862"/>
    <mergeCell ref="A863:E863"/>
    <mergeCell ref="F863:N863"/>
    <mergeCell ref="O863:W863"/>
    <mergeCell ref="X863:AI863"/>
    <mergeCell ref="AJ863:AX863"/>
    <mergeCell ref="AY863:BD863"/>
    <mergeCell ref="BE863:BM863"/>
    <mergeCell ref="BE862:BM862"/>
    <mergeCell ref="BN862:BX862"/>
    <mergeCell ref="BY862:CD862"/>
    <mergeCell ref="CE862:CM862"/>
    <mergeCell ref="CN862:DA862"/>
    <mergeCell ref="DB862:DN862"/>
    <mergeCell ref="A862:E862"/>
    <mergeCell ref="F862:N862"/>
    <mergeCell ref="O862:W862"/>
    <mergeCell ref="X862:AI862"/>
    <mergeCell ref="AJ862:AX862"/>
    <mergeCell ref="AY862:BD862"/>
    <mergeCell ref="CE861:CM861"/>
    <mergeCell ref="CN861:DA861"/>
    <mergeCell ref="DB861:DN861"/>
    <mergeCell ref="DO861:DY861"/>
    <mergeCell ref="DZ861:EK861"/>
    <mergeCell ref="EL861:EX861"/>
    <mergeCell ref="EL860:EX860"/>
    <mergeCell ref="A861:E861"/>
    <mergeCell ref="F861:N861"/>
    <mergeCell ref="O861:W861"/>
    <mergeCell ref="X861:AI861"/>
    <mergeCell ref="AJ861:AX861"/>
    <mergeCell ref="AY861:BD861"/>
    <mergeCell ref="BE861:BM861"/>
    <mergeCell ref="BN861:BX861"/>
    <mergeCell ref="BY861:CD861"/>
    <mergeCell ref="BY860:CD860"/>
    <mergeCell ref="CE860:CM860"/>
    <mergeCell ref="CN860:DA860"/>
    <mergeCell ref="DB860:DN860"/>
    <mergeCell ref="DO860:DY860"/>
    <mergeCell ref="DZ860:EK860"/>
    <mergeCell ref="DZ859:EK859"/>
    <mergeCell ref="EL859:EX859"/>
    <mergeCell ref="A860:E860"/>
    <mergeCell ref="F860:N860"/>
    <mergeCell ref="O860:W860"/>
    <mergeCell ref="X860:AI860"/>
    <mergeCell ref="AJ860:AX860"/>
    <mergeCell ref="AY860:BD860"/>
    <mergeCell ref="BE860:BM860"/>
    <mergeCell ref="BN860:BX860"/>
    <mergeCell ref="BN859:BX859"/>
    <mergeCell ref="BY859:CD859"/>
    <mergeCell ref="CE859:CM859"/>
    <mergeCell ref="CN859:DA859"/>
    <mergeCell ref="DB859:DN859"/>
    <mergeCell ref="DO859:DY859"/>
    <mergeCell ref="DO858:DY858"/>
    <mergeCell ref="DZ858:EK858"/>
    <mergeCell ref="EL858:EX858"/>
    <mergeCell ref="A859:E859"/>
    <mergeCell ref="F859:N859"/>
    <mergeCell ref="O859:W859"/>
    <mergeCell ref="X859:AI859"/>
    <mergeCell ref="AJ859:AX859"/>
    <mergeCell ref="AY859:BD859"/>
    <mergeCell ref="BE859:BM859"/>
    <mergeCell ref="BE858:BM858"/>
    <mergeCell ref="BN858:BX858"/>
    <mergeCell ref="BY858:CD858"/>
    <mergeCell ref="CE858:CM858"/>
    <mergeCell ref="CN858:DA858"/>
    <mergeCell ref="DB858:DN858"/>
    <mergeCell ref="A858:E858"/>
    <mergeCell ref="F858:N858"/>
    <mergeCell ref="O858:W858"/>
    <mergeCell ref="X858:AI858"/>
    <mergeCell ref="AJ858:AX858"/>
    <mergeCell ref="AY858:BD858"/>
    <mergeCell ref="CE857:CM857"/>
    <mergeCell ref="CN857:DA857"/>
    <mergeCell ref="DB857:DN857"/>
    <mergeCell ref="DO857:DY857"/>
    <mergeCell ref="DZ857:EK857"/>
    <mergeCell ref="EL857:EX857"/>
    <mergeCell ref="EL856:EX856"/>
    <mergeCell ref="A857:E857"/>
    <mergeCell ref="F857:N857"/>
    <mergeCell ref="O857:W857"/>
    <mergeCell ref="X857:AI857"/>
    <mergeCell ref="AJ857:AX857"/>
    <mergeCell ref="AY857:BD857"/>
    <mergeCell ref="BE857:BM857"/>
    <mergeCell ref="BN857:BX857"/>
    <mergeCell ref="BY857:CD857"/>
    <mergeCell ref="BY856:CD856"/>
    <mergeCell ref="CE856:CM856"/>
    <mergeCell ref="CN856:DA856"/>
    <mergeCell ref="DB856:DN856"/>
    <mergeCell ref="DO856:DY856"/>
    <mergeCell ref="DZ856:EK856"/>
    <mergeCell ref="DZ855:EK855"/>
    <mergeCell ref="EL855:EX855"/>
    <mergeCell ref="A856:E856"/>
    <mergeCell ref="F856:N856"/>
    <mergeCell ref="O856:W856"/>
    <mergeCell ref="X856:AI856"/>
    <mergeCell ref="AJ856:AX856"/>
    <mergeCell ref="AY856:BD856"/>
    <mergeCell ref="BE856:BM856"/>
    <mergeCell ref="BN856:BX856"/>
    <mergeCell ref="BN855:BX855"/>
    <mergeCell ref="BY855:CD855"/>
    <mergeCell ref="CE855:CM855"/>
    <mergeCell ref="CN855:DA855"/>
    <mergeCell ref="DB855:DN855"/>
    <mergeCell ref="DO855:DY855"/>
    <mergeCell ref="DO854:DY854"/>
    <mergeCell ref="DZ854:EK854"/>
    <mergeCell ref="EL854:EX854"/>
    <mergeCell ref="A855:E855"/>
    <mergeCell ref="F855:N855"/>
    <mergeCell ref="O855:W855"/>
    <mergeCell ref="X855:AI855"/>
    <mergeCell ref="AJ855:AX855"/>
    <mergeCell ref="AY855:BD855"/>
    <mergeCell ref="BE855:BM855"/>
    <mergeCell ref="BE854:BM854"/>
    <mergeCell ref="BN854:BX854"/>
    <mergeCell ref="BY854:CD854"/>
    <mergeCell ref="CE854:CM854"/>
    <mergeCell ref="CN854:DA854"/>
    <mergeCell ref="DB854:DN854"/>
    <mergeCell ref="A854:E854"/>
    <mergeCell ref="F854:N854"/>
    <mergeCell ref="O854:W854"/>
    <mergeCell ref="X854:AI854"/>
    <mergeCell ref="AJ854:AX854"/>
    <mergeCell ref="AY854:BD854"/>
    <mergeCell ref="CE853:CM853"/>
    <mergeCell ref="CN853:DA853"/>
    <mergeCell ref="DB853:DN853"/>
    <mergeCell ref="DO853:DY853"/>
    <mergeCell ref="DZ853:EK853"/>
    <mergeCell ref="EL853:EX853"/>
    <mergeCell ref="EL852:EX852"/>
    <mergeCell ref="A853:E853"/>
    <mergeCell ref="F853:N853"/>
    <mergeCell ref="O853:W853"/>
    <mergeCell ref="X853:AI853"/>
    <mergeCell ref="AJ853:AX853"/>
    <mergeCell ref="AY853:BD853"/>
    <mergeCell ref="BE853:BM853"/>
    <mergeCell ref="BN853:BX853"/>
    <mergeCell ref="BY853:CD853"/>
    <mergeCell ref="BY852:CD852"/>
    <mergeCell ref="CE852:CM852"/>
    <mergeCell ref="CN852:DA852"/>
    <mergeCell ref="DB852:DN852"/>
    <mergeCell ref="DO852:DY852"/>
    <mergeCell ref="DZ852:EK852"/>
    <mergeCell ref="DZ851:EK851"/>
    <mergeCell ref="EL851:EX851"/>
    <mergeCell ref="A852:E852"/>
    <mergeCell ref="F852:N852"/>
    <mergeCell ref="O852:W852"/>
    <mergeCell ref="X852:AI852"/>
    <mergeCell ref="AJ852:AX852"/>
    <mergeCell ref="AY852:BD852"/>
    <mergeCell ref="BE852:BM852"/>
    <mergeCell ref="BN852:BX852"/>
    <mergeCell ref="BN851:BX851"/>
    <mergeCell ref="BY851:CD851"/>
    <mergeCell ref="CE851:CM851"/>
    <mergeCell ref="CN851:DA851"/>
    <mergeCell ref="DB851:DN851"/>
    <mergeCell ref="DO851:DY851"/>
    <mergeCell ref="DO850:DY850"/>
    <mergeCell ref="DZ850:EK850"/>
    <mergeCell ref="EL850:EX850"/>
    <mergeCell ref="A851:E851"/>
    <mergeCell ref="F851:N851"/>
    <mergeCell ref="O851:W851"/>
    <mergeCell ref="X851:AI851"/>
    <mergeCell ref="AJ851:AX851"/>
    <mergeCell ref="AY851:BD851"/>
    <mergeCell ref="BE851:BM851"/>
    <mergeCell ref="BE850:BM850"/>
    <mergeCell ref="BN850:BX850"/>
    <mergeCell ref="BY850:CD850"/>
    <mergeCell ref="CE850:CM850"/>
    <mergeCell ref="CN850:DA850"/>
    <mergeCell ref="DB850:DN850"/>
    <mergeCell ref="A850:E850"/>
    <mergeCell ref="F850:N850"/>
    <mergeCell ref="O850:W850"/>
    <mergeCell ref="X850:AI850"/>
    <mergeCell ref="AJ850:AX850"/>
    <mergeCell ref="AY850:BD850"/>
    <mergeCell ref="CE849:CM849"/>
    <mergeCell ref="CN849:DA849"/>
    <mergeCell ref="DB849:DN849"/>
    <mergeCell ref="DO849:DY849"/>
    <mergeCell ref="DZ849:EK849"/>
    <mergeCell ref="EL849:EX849"/>
    <mergeCell ref="EL848:EX848"/>
    <mergeCell ref="A849:E849"/>
    <mergeCell ref="F849:N849"/>
    <mergeCell ref="O849:W849"/>
    <mergeCell ref="X849:AI849"/>
    <mergeCell ref="AJ849:AX849"/>
    <mergeCell ref="AY849:BD849"/>
    <mergeCell ref="BE849:BM849"/>
    <mergeCell ref="BN849:BX849"/>
    <mergeCell ref="BY849:CD849"/>
    <mergeCell ref="BY848:CD848"/>
    <mergeCell ref="CE848:CM848"/>
    <mergeCell ref="CN848:DA848"/>
    <mergeCell ref="DB848:DN848"/>
    <mergeCell ref="DO848:DY848"/>
    <mergeCell ref="DZ848:EK848"/>
    <mergeCell ref="DZ847:EK847"/>
    <mergeCell ref="EL847:EX847"/>
    <mergeCell ref="A848:E848"/>
    <mergeCell ref="F848:N848"/>
    <mergeCell ref="O848:W848"/>
    <mergeCell ref="X848:AI848"/>
    <mergeCell ref="AJ848:AX848"/>
    <mergeCell ref="AY848:BD848"/>
    <mergeCell ref="BE848:BM848"/>
    <mergeCell ref="BN848:BX848"/>
    <mergeCell ref="BN847:BX847"/>
    <mergeCell ref="BY847:CD847"/>
    <mergeCell ref="CE847:CM847"/>
    <mergeCell ref="CN847:DA847"/>
    <mergeCell ref="DB847:DN847"/>
    <mergeCell ref="DO847:DY847"/>
    <mergeCell ref="DO846:DY846"/>
    <mergeCell ref="DZ846:EK846"/>
    <mergeCell ref="EL846:EX846"/>
    <mergeCell ref="A847:E847"/>
    <mergeCell ref="F847:N847"/>
    <mergeCell ref="O847:W847"/>
    <mergeCell ref="X847:AI847"/>
    <mergeCell ref="AJ847:AX847"/>
    <mergeCell ref="AY847:BD847"/>
    <mergeCell ref="BE847:BM847"/>
    <mergeCell ref="BE846:BM846"/>
    <mergeCell ref="BN846:BX846"/>
    <mergeCell ref="BY846:CD846"/>
    <mergeCell ref="CE846:CM846"/>
    <mergeCell ref="CN846:DA846"/>
    <mergeCell ref="DB846:DN846"/>
    <mergeCell ref="A846:E846"/>
    <mergeCell ref="F846:N846"/>
    <mergeCell ref="O846:W846"/>
    <mergeCell ref="X846:AI846"/>
    <mergeCell ref="AJ846:AX846"/>
    <mergeCell ref="AY846:BD846"/>
    <mergeCell ref="CE845:CM845"/>
    <mergeCell ref="CN845:DA845"/>
    <mergeCell ref="DB845:DN845"/>
    <mergeCell ref="DO845:DY845"/>
    <mergeCell ref="DZ845:EK845"/>
    <mergeCell ref="EL845:EX845"/>
    <mergeCell ref="EL844:EX844"/>
    <mergeCell ref="A845:E845"/>
    <mergeCell ref="F845:N845"/>
    <mergeCell ref="O845:W845"/>
    <mergeCell ref="X845:AI845"/>
    <mergeCell ref="AJ845:AX845"/>
    <mergeCell ref="AY845:BD845"/>
    <mergeCell ref="BE845:BM845"/>
    <mergeCell ref="BN845:BX845"/>
    <mergeCell ref="BY845:CD845"/>
    <mergeCell ref="BY844:CD844"/>
    <mergeCell ref="CE844:CM844"/>
    <mergeCell ref="CN844:DA844"/>
    <mergeCell ref="DB844:DN844"/>
    <mergeCell ref="DO844:DY844"/>
    <mergeCell ref="DZ844:EK844"/>
    <mergeCell ref="DZ843:EK843"/>
    <mergeCell ref="EL843:EX843"/>
    <mergeCell ref="A844:E844"/>
    <mergeCell ref="F844:N844"/>
    <mergeCell ref="O844:W844"/>
    <mergeCell ref="X844:AI844"/>
    <mergeCell ref="AJ844:AX844"/>
    <mergeCell ref="AY844:BD844"/>
    <mergeCell ref="BE844:BM844"/>
    <mergeCell ref="BN844:BX844"/>
    <mergeCell ref="BN843:BX843"/>
    <mergeCell ref="BY843:CD843"/>
    <mergeCell ref="CE843:CM843"/>
    <mergeCell ref="CN843:DA843"/>
    <mergeCell ref="DB843:DN843"/>
    <mergeCell ref="DO843:DY843"/>
    <mergeCell ref="DO842:DY842"/>
    <mergeCell ref="DZ842:EK842"/>
    <mergeCell ref="EL842:EX842"/>
    <mergeCell ref="A843:E843"/>
    <mergeCell ref="F843:N843"/>
    <mergeCell ref="O843:W843"/>
    <mergeCell ref="X843:AI843"/>
    <mergeCell ref="AJ843:AX843"/>
    <mergeCell ref="AY843:BD843"/>
    <mergeCell ref="BE843:BM843"/>
    <mergeCell ref="BE842:BM842"/>
    <mergeCell ref="BN842:BX842"/>
    <mergeCell ref="BY842:CD842"/>
    <mergeCell ref="CE842:CM842"/>
    <mergeCell ref="CN842:DA842"/>
    <mergeCell ref="DB842:DN842"/>
    <mergeCell ref="A842:E842"/>
    <mergeCell ref="F842:N842"/>
    <mergeCell ref="O842:W842"/>
    <mergeCell ref="X842:AI842"/>
    <mergeCell ref="AJ842:AX842"/>
    <mergeCell ref="AY842:BD842"/>
    <mergeCell ref="CE841:CM841"/>
    <mergeCell ref="CN841:DA841"/>
    <mergeCell ref="DB841:DN841"/>
    <mergeCell ref="DO841:DY841"/>
    <mergeCell ref="DZ841:EK841"/>
    <mergeCell ref="EL841:EX841"/>
    <mergeCell ref="EL840:EX840"/>
    <mergeCell ref="A841:E841"/>
    <mergeCell ref="F841:N841"/>
    <mergeCell ref="O841:W841"/>
    <mergeCell ref="X841:AI841"/>
    <mergeCell ref="AJ841:AX841"/>
    <mergeCell ref="AY841:BD841"/>
    <mergeCell ref="BE841:BM841"/>
    <mergeCell ref="BN841:BX841"/>
    <mergeCell ref="BY841:CD841"/>
    <mergeCell ref="BY840:CD840"/>
    <mergeCell ref="CE840:CM840"/>
    <mergeCell ref="CN840:DA840"/>
    <mergeCell ref="DB840:DN840"/>
    <mergeCell ref="DO840:DY840"/>
    <mergeCell ref="DZ840:EK840"/>
    <mergeCell ref="DZ839:EK839"/>
    <mergeCell ref="EL839:EX839"/>
    <mergeCell ref="A840:E840"/>
    <mergeCell ref="F840:N840"/>
    <mergeCell ref="O840:W840"/>
    <mergeCell ref="X840:AI840"/>
    <mergeCell ref="AJ840:AX840"/>
    <mergeCell ref="AY840:BD840"/>
    <mergeCell ref="BE840:BM840"/>
    <mergeCell ref="BN840:BX840"/>
    <mergeCell ref="BN839:BX839"/>
    <mergeCell ref="BY839:CD839"/>
    <mergeCell ref="CE839:CM839"/>
    <mergeCell ref="CN839:DA839"/>
    <mergeCell ref="DB839:DN839"/>
    <mergeCell ref="DO839:DY839"/>
    <mergeCell ref="DO838:DY838"/>
    <mergeCell ref="DZ838:EK838"/>
    <mergeCell ref="EL838:EX838"/>
    <mergeCell ref="A839:E839"/>
    <mergeCell ref="F839:N839"/>
    <mergeCell ref="O839:W839"/>
    <mergeCell ref="X839:AI839"/>
    <mergeCell ref="AJ839:AX839"/>
    <mergeCell ref="AY839:BD839"/>
    <mergeCell ref="BE839:BM839"/>
    <mergeCell ref="BE838:BM838"/>
    <mergeCell ref="BN838:BX838"/>
    <mergeCell ref="BY838:CD838"/>
    <mergeCell ref="CE838:CM838"/>
    <mergeCell ref="CN838:DA838"/>
    <mergeCell ref="DB838:DN838"/>
    <mergeCell ref="A838:E838"/>
    <mergeCell ref="F838:N838"/>
    <mergeCell ref="O838:W838"/>
    <mergeCell ref="X838:AI838"/>
    <mergeCell ref="AJ838:AX838"/>
    <mergeCell ref="AY838:BD838"/>
    <mergeCell ref="CE837:CM837"/>
    <mergeCell ref="CN837:DA837"/>
    <mergeCell ref="DB837:DN837"/>
    <mergeCell ref="DO837:DY837"/>
    <mergeCell ref="DZ837:EK837"/>
    <mergeCell ref="EL837:EX837"/>
    <mergeCell ref="EL836:EX836"/>
    <mergeCell ref="A837:E837"/>
    <mergeCell ref="F837:N837"/>
    <mergeCell ref="O837:W837"/>
    <mergeCell ref="X837:AI837"/>
    <mergeCell ref="AJ837:AX837"/>
    <mergeCell ref="AY837:BD837"/>
    <mergeCell ref="BE837:BM837"/>
    <mergeCell ref="BN837:BX837"/>
    <mergeCell ref="BY837:CD837"/>
    <mergeCell ref="BY836:CD836"/>
    <mergeCell ref="CE836:CM836"/>
    <mergeCell ref="CN836:DA836"/>
    <mergeCell ref="DB836:DN836"/>
    <mergeCell ref="DO836:DY836"/>
    <mergeCell ref="DZ836:EK836"/>
    <mergeCell ref="DZ835:EK835"/>
    <mergeCell ref="EL835:EX835"/>
    <mergeCell ref="A836:E836"/>
    <mergeCell ref="F836:N836"/>
    <mergeCell ref="O836:W836"/>
    <mergeCell ref="X836:AI836"/>
    <mergeCell ref="AJ836:AX836"/>
    <mergeCell ref="AY836:BD836"/>
    <mergeCell ref="BE836:BM836"/>
    <mergeCell ref="BN836:BX836"/>
    <mergeCell ref="BN835:BX835"/>
    <mergeCell ref="BY835:CD835"/>
    <mergeCell ref="CE835:CM835"/>
    <mergeCell ref="CN835:DA835"/>
    <mergeCell ref="DB835:DN835"/>
    <mergeCell ref="DO835:DY835"/>
    <mergeCell ref="DO834:DY834"/>
    <mergeCell ref="DZ834:EK834"/>
    <mergeCell ref="EL834:EX834"/>
    <mergeCell ref="A835:E835"/>
    <mergeCell ref="F835:N835"/>
    <mergeCell ref="O835:W835"/>
    <mergeCell ref="X835:AI835"/>
    <mergeCell ref="AJ835:AX835"/>
    <mergeCell ref="AY835:BD835"/>
    <mergeCell ref="BE835:BM835"/>
    <mergeCell ref="BE834:BM834"/>
    <mergeCell ref="BN834:BX834"/>
    <mergeCell ref="BY834:CD834"/>
    <mergeCell ref="CE834:CM834"/>
    <mergeCell ref="CN834:DA834"/>
    <mergeCell ref="DB834:DN834"/>
    <mergeCell ref="A834:E834"/>
    <mergeCell ref="F834:N834"/>
    <mergeCell ref="O834:W834"/>
    <mergeCell ref="X834:AI834"/>
    <mergeCell ref="AJ834:AX834"/>
    <mergeCell ref="AY834:BD834"/>
    <mergeCell ref="CE833:CM833"/>
    <mergeCell ref="CN833:DA833"/>
    <mergeCell ref="DB833:DN833"/>
    <mergeCell ref="DO833:DY833"/>
    <mergeCell ref="DZ833:EK833"/>
    <mergeCell ref="EL833:EX833"/>
    <mergeCell ref="EL832:EX832"/>
    <mergeCell ref="A833:E833"/>
    <mergeCell ref="F833:N833"/>
    <mergeCell ref="O833:W833"/>
    <mergeCell ref="X833:AI833"/>
    <mergeCell ref="AJ833:AX833"/>
    <mergeCell ref="AY833:BD833"/>
    <mergeCell ref="BE833:BM833"/>
    <mergeCell ref="BN833:BX833"/>
    <mergeCell ref="BY833:CD833"/>
    <mergeCell ref="BY832:CD832"/>
    <mergeCell ref="CE832:CM832"/>
    <mergeCell ref="CN832:DA832"/>
    <mergeCell ref="DB832:DN832"/>
    <mergeCell ref="DO832:DY832"/>
    <mergeCell ref="DZ832:EK832"/>
    <mergeCell ref="DZ831:EK831"/>
    <mergeCell ref="EL831:EX831"/>
    <mergeCell ref="A832:E832"/>
    <mergeCell ref="F832:N832"/>
    <mergeCell ref="O832:W832"/>
    <mergeCell ref="X832:AI832"/>
    <mergeCell ref="AJ832:AX832"/>
    <mergeCell ref="AY832:BD832"/>
    <mergeCell ref="BE832:BM832"/>
    <mergeCell ref="BN832:BX832"/>
    <mergeCell ref="BN831:BX831"/>
    <mergeCell ref="BY831:CD831"/>
    <mergeCell ref="CE831:CM831"/>
    <mergeCell ref="CN831:DA831"/>
    <mergeCell ref="DB831:DN831"/>
    <mergeCell ref="DO831:DY831"/>
    <mergeCell ref="DO830:DY830"/>
    <mergeCell ref="DZ830:EK830"/>
    <mergeCell ref="EL830:EX830"/>
    <mergeCell ref="A831:E831"/>
    <mergeCell ref="F831:N831"/>
    <mergeCell ref="O831:W831"/>
    <mergeCell ref="X831:AI831"/>
    <mergeCell ref="AJ831:AX831"/>
    <mergeCell ref="AY831:BD831"/>
    <mergeCell ref="BE831:BM831"/>
    <mergeCell ref="BE830:BM830"/>
    <mergeCell ref="BN830:BX830"/>
    <mergeCell ref="BY830:CD830"/>
    <mergeCell ref="CE830:CM830"/>
    <mergeCell ref="CN830:DA830"/>
    <mergeCell ref="DB830:DN830"/>
    <mergeCell ref="A830:E830"/>
    <mergeCell ref="F830:N830"/>
    <mergeCell ref="O830:W830"/>
    <mergeCell ref="X830:AI830"/>
    <mergeCell ref="AJ830:AX830"/>
    <mergeCell ref="AY830:BD830"/>
    <mergeCell ref="CE829:CM829"/>
    <mergeCell ref="CN829:DA829"/>
    <mergeCell ref="DB829:DN829"/>
    <mergeCell ref="DO829:DY829"/>
    <mergeCell ref="DZ829:EK829"/>
    <mergeCell ref="EL829:EX829"/>
    <mergeCell ref="EL828:EX828"/>
    <mergeCell ref="A829:E829"/>
    <mergeCell ref="F829:N829"/>
    <mergeCell ref="O829:W829"/>
    <mergeCell ref="X829:AI829"/>
    <mergeCell ref="AJ829:AX829"/>
    <mergeCell ref="AY829:BD829"/>
    <mergeCell ref="BE829:BM829"/>
    <mergeCell ref="BN829:BX829"/>
    <mergeCell ref="BY829:CD829"/>
    <mergeCell ref="BY828:CD828"/>
    <mergeCell ref="CE828:CM828"/>
    <mergeCell ref="CN828:DA828"/>
    <mergeCell ref="DB828:DN828"/>
    <mergeCell ref="DO828:DY828"/>
    <mergeCell ref="DZ828:EK828"/>
    <mergeCell ref="DZ827:EK827"/>
    <mergeCell ref="EL827:EX827"/>
    <mergeCell ref="A828:E828"/>
    <mergeCell ref="F828:N828"/>
    <mergeCell ref="O828:W828"/>
    <mergeCell ref="X828:AI828"/>
    <mergeCell ref="AJ828:AX828"/>
    <mergeCell ref="AY828:BD828"/>
    <mergeCell ref="BE828:BM828"/>
    <mergeCell ref="BN828:BX828"/>
    <mergeCell ref="BN827:BX827"/>
    <mergeCell ref="BY827:CD827"/>
    <mergeCell ref="CE827:CM827"/>
    <mergeCell ref="CN827:DA827"/>
    <mergeCell ref="DB827:DN827"/>
    <mergeCell ref="DO827:DY827"/>
    <mergeCell ref="DO826:DY826"/>
    <mergeCell ref="DZ826:EK826"/>
    <mergeCell ref="EL826:EX826"/>
    <mergeCell ref="A827:E827"/>
    <mergeCell ref="F827:N827"/>
    <mergeCell ref="O827:W827"/>
    <mergeCell ref="X827:AI827"/>
    <mergeCell ref="AJ827:AX827"/>
    <mergeCell ref="AY827:BD827"/>
    <mergeCell ref="BE827:BM827"/>
    <mergeCell ref="BE826:BM826"/>
    <mergeCell ref="BN826:BX826"/>
    <mergeCell ref="BY826:CD826"/>
    <mergeCell ref="CE826:CM826"/>
    <mergeCell ref="CN826:DA826"/>
    <mergeCell ref="DB826:DN826"/>
    <mergeCell ref="A826:E826"/>
    <mergeCell ref="F826:N826"/>
    <mergeCell ref="O826:W826"/>
    <mergeCell ref="X826:AI826"/>
    <mergeCell ref="AJ826:AX826"/>
    <mergeCell ref="AY826:BD826"/>
    <mergeCell ref="CE825:CM825"/>
    <mergeCell ref="CN825:DA825"/>
    <mergeCell ref="DB825:DN825"/>
    <mergeCell ref="DO825:DY825"/>
    <mergeCell ref="DZ825:EK825"/>
    <mergeCell ref="EL825:EX825"/>
    <mergeCell ref="EL824:EX824"/>
    <mergeCell ref="A825:E825"/>
    <mergeCell ref="F825:N825"/>
    <mergeCell ref="O825:W825"/>
    <mergeCell ref="X825:AI825"/>
    <mergeCell ref="AJ825:AX825"/>
    <mergeCell ref="AY825:BD825"/>
    <mergeCell ref="BE825:BM825"/>
    <mergeCell ref="BN825:BX825"/>
    <mergeCell ref="BY825:CD825"/>
    <mergeCell ref="BY824:CD824"/>
    <mergeCell ref="CE824:CM824"/>
    <mergeCell ref="CN824:DA824"/>
    <mergeCell ref="DB824:DN824"/>
    <mergeCell ref="DO824:DY824"/>
    <mergeCell ref="DZ824:EK824"/>
    <mergeCell ref="DZ823:EK823"/>
    <mergeCell ref="EL823:EX823"/>
    <mergeCell ref="A824:E824"/>
    <mergeCell ref="F824:N824"/>
    <mergeCell ref="O824:W824"/>
    <mergeCell ref="X824:AI824"/>
    <mergeCell ref="AJ824:AX824"/>
    <mergeCell ref="AY824:BD824"/>
    <mergeCell ref="BE824:BM824"/>
    <mergeCell ref="BN824:BX824"/>
    <mergeCell ref="BN823:BX823"/>
    <mergeCell ref="BY823:CD823"/>
    <mergeCell ref="CE823:CM823"/>
    <mergeCell ref="CN823:DA823"/>
    <mergeCell ref="DB823:DN823"/>
    <mergeCell ref="DO823:DY823"/>
    <mergeCell ref="DO822:DY822"/>
    <mergeCell ref="DZ822:EK822"/>
    <mergeCell ref="EL822:EX822"/>
    <mergeCell ref="A823:E823"/>
    <mergeCell ref="F823:N823"/>
    <mergeCell ref="O823:W823"/>
    <mergeCell ref="X823:AI823"/>
    <mergeCell ref="AJ823:AX823"/>
    <mergeCell ref="AY823:BD823"/>
    <mergeCell ref="BE823:BM823"/>
    <mergeCell ref="BE822:BM822"/>
    <mergeCell ref="BN822:BX822"/>
    <mergeCell ref="BY822:CD822"/>
    <mergeCell ref="CE822:CM822"/>
    <mergeCell ref="CN822:DA822"/>
    <mergeCell ref="DB822:DN822"/>
    <mergeCell ref="A822:E822"/>
    <mergeCell ref="F822:N822"/>
    <mergeCell ref="O822:W822"/>
    <mergeCell ref="X822:AI822"/>
    <mergeCell ref="AJ822:AX822"/>
    <mergeCell ref="AY822:BD822"/>
    <mergeCell ref="CE821:CM821"/>
    <mergeCell ref="CN821:DA821"/>
    <mergeCell ref="DB821:DN821"/>
    <mergeCell ref="DO821:DY821"/>
    <mergeCell ref="DZ821:EK821"/>
    <mergeCell ref="EL821:EX821"/>
    <mergeCell ref="EL820:EX820"/>
    <mergeCell ref="A821:E821"/>
    <mergeCell ref="F821:N821"/>
    <mergeCell ref="O821:W821"/>
    <mergeCell ref="X821:AI821"/>
    <mergeCell ref="AJ821:AX821"/>
    <mergeCell ref="AY821:BD821"/>
    <mergeCell ref="BE821:BM821"/>
    <mergeCell ref="BN821:BX821"/>
    <mergeCell ref="BY821:CD821"/>
    <mergeCell ref="BY820:CD820"/>
    <mergeCell ref="CE820:CM820"/>
    <mergeCell ref="CN820:DA820"/>
    <mergeCell ref="DB820:DN820"/>
    <mergeCell ref="DO820:DY820"/>
    <mergeCell ref="DZ820:EK820"/>
    <mergeCell ref="DZ819:EK819"/>
    <mergeCell ref="EL819:EX819"/>
    <mergeCell ref="A820:E820"/>
    <mergeCell ref="F820:N820"/>
    <mergeCell ref="O820:W820"/>
    <mergeCell ref="X820:AI820"/>
    <mergeCell ref="AJ820:AX820"/>
    <mergeCell ref="AY820:BD820"/>
    <mergeCell ref="BE820:BM820"/>
    <mergeCell ref="BN820:BX820"/>
    <mergeCell ref="BN819:BX819"/>
    <mergeCell ref="BY819:CD819"/>
    <mergeCell ref="CE819:CM819"/>
    <mergeCell ref="CN819:DA819"/>
    <mergeCell ref="DB819:DN819"/>
    <mergeCell ref="DO819:DY819"/>
    <mergeCell ref="DO818:DY818"/>
    <mergeCell ref="DZ818:EK818"/>
    <mergeCell ref="EL818:EX818"/>
    <mergeCell ref="A819:E819"/>
    <mergeCell ref="F819:N819"/>
    <mergeCell ref="O819:W819"/>
    <mergeCell ref="X819:AI819"/>
    <mergeCell ref="AJ819:AX819"/>
    <mergeCell ref="AY819:BD819"/>
    <mergeCell ref="BE819:BM819"/>
    <mergeCell ref="BE818:BM818"/>
    <mergeCell ref="BN818:BX818"/>
    <mergeCell ref="BY818:CD818"/>
    <mergeCell ref="CE818:CM818"/>
    <mergeCell ref="CN818:DA818"/>
    <mergeCell ref="DB818:DN818"/>
    <mergeCell ref="A818:E818"/>
    <mergeCell ref="F818:N818"/>
    <mergeCell ref="O818:W818"/>
    <mergeCell ref="X818:AI818"/>
    <mergeCell ref="AJ818:AX818"/>
    <mergeCell ref="AY818:BD818"/>
    <mergeCell ref="CE817:CM817"/>
    <mergeCell ref="CN817:DA817"/>
    <mergeCell ref="DB817:DN817"/>
    <mergeCell ref="DO817:DY817"/>
    <mergeCell ref="DZ817:EK817"/>
    <mergeCell ref="EL817:EX817"/>
    <mergeCell ref="EL816:EX816"/>
    <mergeCell ref="A817:E817"/>
    <mergeCell ref="F817:N817"/>
    <mergeCell ref="O817:W817"/>
    <mergeCell ref="X817:AI817"/>
    <mergeCell ref="AJ817:AX817"/>
    <mergeCell ref="AY817:BD817"/>
    <mergeCell ref="BE817:BM817"/>
    <mergeCell ref="BN817:BX817"/>
    <mergeCell ref="BY817:CD817"/>
    <mergeCell ref="BY816:CD816"/>
    <mergeCell ref="CE816:CM816"/>
    <mergeCell ref="CN816:DA816"/>
    <mergeCell ref="DB816:DN816"/>
    <mergeCell ref="DO816:DY816"/>
    <mergeCell ref="DZ816:EK816"/>
    <mergeCell ref="DZ815:EK815"/>
    <mergeCell ref="EL815:EX815"/>
    <mergeCell ref="A816:E816"/>
    <mergeCell ref="F816:N816"/>
    <mergeCell ref="O816:W816"/>
    <mergeCell ref="X816:AI816"/>
    <mergeCell ref="AJ816:AX816"/>
    <mergeCell ref="AY816:BD816"/>
    <mergeCell ref="BE816:BM816"/>
    <mergeCell ref="BN816:BX816"/>
    <mergeCell ref="BN815:BX815"/>
    <mergeCell ref="BY815:CD815"/>
    <mergeCell ref="CE815:CM815"/>
    <mergeCell ref="CN815:DA815"/>
    <mergeCell ref="DB815:DN815"/>
    <mergeCell ref="DO815:DY815"/>
    <mergeCell ref="DO814:DY814"/>
    <mergeCell ref="DZ814:EK814"/>
    <mergeCell ref="EL814:EX814"/>
    <mergeCell ref="A815:E815"/>
    <mergeCell ref="F815:N815"/>
    <mergeCell ref="O815:W815"/>
    <mergeCell ref="X815:AI815"/>
    <mergeCell ref="AJ815:AX815"/>
    <mergeCell ref="AY815:BD815"/>
    <mergeCell ref="BE815:BM815"/>
    <mergeCell ref="BE814:BM814"/>
    <mergeCell ref="BN814:BX814"/>
    <mergeCell ref="BY814:CD814"/>
    <mergeCell ref="CE814:CM814"/>
    <mergeCell ref="CN814:DA814"/>
    <mergeCell ref="DB814:DN814"/>
    <mergeCell ref="A814:E814"/>
    <mergeCell ref="F814:N814"/>
    <mergeCell ref="O814:W814"/>
    <mergeCell ref="X814:AI814"/>
    <mergeCell ref="AJ814:AX814"/>
    <mergeCell ref="AY814:BD814"/>
    <mergeCell ref="CE813:CM813"/>
    <mergeCell ref="CN813:DA813"/>
    <mergeCell ref="DB813:DN813"/>
    <mergeCell ref="DO813:DY813"/>
    <mergeCell ref="DZ813:EK813"/>
    <mergeCell ref="EL813:EX813"/>
    <mergeCell ref="EL812:EX812"/>
    <mergeCell ref="A813:E813"/>
    <mergeCell ref="F813:N813"/>
    <mergeCell ref="O813:W813"/>
    <mergeCell ref="X813:AI813"/>
    <mergeCell ref="AJ813:AX813"/>
    <mergeCell ref="AY813:BD813"/>
    <mergeCell ref="BE813:BM813"/>
    <mergeCell ref="BN813:BX813"/>
    <mergeCell ref="BY813:CD813"/>
    <mergeCell ref="BY812:CD812"/>
    <mergeCell ref="CE812:CM812"/>
    <mergeCell ref="CN812:DA812"/>
    <mergeCell ref="DB812:DN812"/>
    <mergeCell ref="DO812:DY812"/>
    <mergeCell ref="DZ812:EK812"/>
    <mergeCell ref="DZ811:EK811"/>
    <mergeCell ref="EL811:EX811"/>
    <mergeCell ref="A812:E812"/>
    <mergeCell ref="F812:N812"/>
    <mergeCell ref="O812:W812"/>
    <mergeCell ref="X812:AI812"/>
    <mergeCell ref="AJ812:AX812"/>
    <mergeCell ref="AY812:BD812"/>
    <mergeCell ref="BE812:BM812"/>
    <mergeCell ref="BN812:BX812"/>
    <mergeCell ref="BN811:BX811"/>
    <mergeCell ref="BY811:CD811"/>
    <mergeCell ref="CE811:CM811"/>
    <mergeCell ref="CN811:DA811"/>
    <mergeCell ref="DB811:DN811"/>
    <mergeCell ref="DO811:DY811"/>
    <mergeCell ref="DO810:DY810"/>
    <mergeCell ref="DZ810:EK810"/>
    <mergeCell ref="EL810:EX810"/>
    <mergeCell ref="A811:E811"/>
    <mergeCell ref="F811:N811"/>
    <mergeCell ref="O811:W811"/>
    <mergeCell ref="X811:AI811"/>
    <mergeCell ref="AJ811:AX811"/>
    <mergeCell ref="AY811:BD811"/>
    <mergeCell ref="BE811:BM811"/>
    <mergeCell ref="BE810:BM810"/>
    <mergeCell ref="BN810:BX810"/>
    <mergeCell ref="BY810:CD810"/>
    <mergeCell ref="CE810:CM810"/>
    <mergeCell ref="CN810:DA810"/>
    <mergeCell ref="DB810:DN810"/>
    <mergeCell ref="A810:E810"/>
    <mergeCell ref="F810:N810"/>
    <mergeCell ref="O810:W810"/>
    <mergeCell ref="X810:AI810"/>
    <mergeCell ref="AJ810:AX810"/>
    <mergeCell ref="AY810:BD810"/>
    <mergeCell ref="CE809:CM809"/>
    <mergeCell ref="CN809:DA809"/>
    <mergeCell ref="DB809:DN809"/>
    <mergeCell ref="DO809:DY809"/>
    <mergeCell ref="DZ809:EK809"/>
    <mergeCell ref="EL809:EX809"/>
    <mergeCell ref="EL808:EX808"/>
    <mergeCell ref="A809:E809"/>
    <mergeCell ref="F809:N809"/>
    <mergeCell ref="O809:W809"/>
    <mergeCell ref="X809:AI809"/>
    <mergeCell ref="AJ809:AX809"/>
    <mergeCell ref="AY809:BD809"/>
    <mergeCell ref="BE809:BM809"/>
    <mergeCell ref="BN809:BX809"/>
    <mergeCell ref="BY809:CD809"/>
    <mergeCell ref="BY808:CD808"/>
    <mergeCell ref="CE808:CM808"/>
    <mergeCell ref="CN808:DA808"/>
    <mergeCell ref="DB808:DN808"/>
    <mergeCell ref="DO808:DY808"/>
    <mergeCell ref="DZ808:EK808"/>
    <mergeCell ref="DZ807:EK807"/>
    <mergeCell ref="EL807:EX807"/>
    <mergeCell ref="A808:E808"/>
    <mergeCell ref="F808:N808"/>
    <mergeCell ref="O808:W808"/>
    <mergeCell ref="X808:AI808"/>
    <mergeCell ref="AJ808:AX808"/>
    <mergeCell ref="AY808:BD808"/>
    <mergeCell ref="BE808:BM808"/>
    <mergeCell ref="BN808:BX808"/>
    <mergeCell ref="BN807:BX807"/>
    <mergeCell ref="BY807:CD807"/>
    <mergeCell ref="CE807:CM807"/>
    <mergeCell ref="CN807:DA807"/>
    <mergeCell ref="DB807:DN807"/>
    <mergeCell ref="DO807:DY807"/>
    <mergeCell ref="DO806:DY806"/>
    <mergeCell ref="DZ806:EK806"/>
    <mergeCell ref="EL806:EX806"/>
    <mergeCell ref="A807:E807"/>
    <mergeCell ref="F807:N807"/>
    <mergeCell ref="O807:W807"/>
    <mergeCell ref="X807:AI807"/>
    <mergeCell ref="AJ807:AX807"/>
    <mergeCell ref="AY807:BD807"/>
    <mergeCell ref="BE807:BM807"/>
    <mergeCell ref="BE806:BM806"/>
    <mergeCell ref="BN806:BX806"/>
    <mergeCell ref="BY806:CD806"/>
    <mergeCell ref="CE806:CM806"/>
    <mergeCell ref="CN806:DA806"/>
    <mergeCell ref="DB806:DN806"/>
    <mergeCell ref="A806:E806"/>
    <mergeCell ref="F806:N806"/>
    <mergeCell ref="O806:W806"/>
    <mergeCell ref="X806:AI806"/>
    <mergeCell ref="AJ806:AX806"/>
    <mergeCell ref="AY806:BD806"/>
    <mergeCell ref="CE805:CM805"/>
    <mergeCell ref="CN805:DA805"/>
    <mergeCell ref="DB805:DN805"/>
    <mergeCell ref="DO805:DY805"/>
    <mergeCell ref="DZ805:EK805"/>
    <mergeCell ref="EL805:EX805"/>
    <mergeCell ref="EL804:EX804"/>
    <mergeCell ref="A805:E805"/>
    <mergeCell ref="F805:N805"/>
    <mergeCell ref="O805:W805"/>
    <mergeCell ref="X805:AI805"/>
    <mergeCell ref="AJ805:AX805"/>
    <mergeCell ref="AY805:BD805"/>
    <mergeCell ref="BE805:BM805"/>
    <mergeCell ref="BN805:BX805"/>
    <mergeCell ref="BY805:CD805"/>
    <mergeCell ref="BY804:CD804"/>
    <mergeCell ref="CE804:CM804"/>
    <mergeCell ref="CN804:DA804"/>
    <mergeCell ref="DB804:DN804"/>
    <mergeCell ref="DO804:DY804"/>
    <mergeCell ref="DZ804:EK804"/>
    <mergeCell ref="DZ803:EK803"/>
    <mergeCell ref="EL803:EX803"/>
    <mergeCell ref="A804:E804"/>
    <mergeCell ref="F804:N804"/>
    <mergeCell ref="O804:W804"/>
    <mergeCell ref="X804:AI804"/>
    <mergeCell ref="AJ804:AX804"/>
    <mergeCell ref="AY804:BD804"/>
    <mergeCell ref="BE804:BM804"/>
    <mergeCell ref="BN804:BX804"/>
    <mergeCell ref="BN803:BX803"/>
    <mergeCell ref="BY803:CD803"/>
    <mergeCell ref="CE803:CM803"/>
    <mergeCell ref="CN803:DA803"/>
    <mergeCell ref="DB803:DN803"/>
    <mergeCell ref="DO803:DY803"/>
    <mergeCell ref="DO802:DY802"/>
    <mergeCell ref="DZ802:EK802"/>
    <mergeCell ref="EL802:EX802"/>
    <mergeCell ref="A803:E803"/>
    <mergeCell ref="F803:N803"/>
    <mergeCell ref="O803:W803"/>
    <mergeCell ref="X803:AI803"/>
    <mergeCell ref="AJ803:AX803"/>
    <mergeCell ref="AY803:BD803"/>
    <mergeCell ref="BE803:BM803"/>
    <mergeCell ref="BE802:BM802"/>
    <mergeCell ref="BN802:BX802"/>
    <mergeCell ref="BY802:CD802"/>
    <mergeCell ref="CE802:CM802"/>
    <mergeCell ref="CN802:DA802"/>
    <mergeCell ref="DB802:DN802"/>
    <mergeCell ref="A802:E802"/>
    <mergeCell ref="F802:N802"/>
    <mergeCell ref="O802:W802"/>
    <mergeCell ref="X802:AI802"/>
    <mergeCell ref="AJ802:AX802"/>
    <mergeCell ref="AY802:BD802"/>
    <mergeCell ref="CE801:CM801"/>
    <mergeCell ref="CN801:DA801"/>
    <mergeCell ref="DB801:DN801"/>
    <mergeCell ref="DO801:DY801"/>
    <mergeCell ref="DZ801:EK801"/>
    <mergeCell ref="EL801:EX801"/>
    <mergeCell ref="EL800:EX800"/>
    <mergeCell ref="A801:E801"/>
    <mergeCell ref="F801:N801"/>
    <mergeCell ref="O801:W801"/>
    <mergeCell ref="X801:AI801"/>
    <mergeCell ref="AJ801:AX801"/>
    <mergeCell ref="AY801:BD801"/>
    <mergeCell ref="BE801:BM801"/>
    <mergeCell ref="BN801:BX801"/>
    <mergeCell ref="BY801:CD801"/>
    <mergeCell ref="BY800:CD800"/>
    <mergeCell ref="CE800:CM800"/>
    <mergeCell ref="CN800:DA800"/>
    <mergeCell ref="DB800:DN800"/>
    <mergeCell ref="DO800:DY800"/>
    <mergeCell ref="DZ800:EK800"/>
    <mergeCell ref="DZ799:EK799"/>
    <mergeCell ref="EL799:EX799"/>
    <mergeCell ref="A800:E800"/>
    <mergeCell ref="F800:N800"/>
    <mergeCell ref="O800:W800"/>
    <mergeCell ref="X800:AI800"/>
    <mergeCell ref="AJ800:AX800"/>
    <mergeCell ref="AY800:BD800"/>
    <mergeCell ref="BE800:BM800"/>
    <mergeCell ref="BN800:BX800"/>
    <mergeCell ref="BN799:BX799"/>
    <mergeCell ref="BY799:CD799"/>
    <mergeCell ref="CE799:CM799"/>
    <mergeCell ref="CN799:DA799"/>
    <mergeCell ref="DB799:DN799"/>
    <mergeCell ref="DO799:DY799"/>
    <mergeCell ref="DO798:DY798"/>
    <mergeCell ref="DZ798:EK798"/>
    <mergeCell ref="EL798:EX798"/>
    <mergeCell ref="A799:E799"/>
    <mergeCell ref="F799:N799"/>
    <mergeCell ref="O799:W799"/>
    <mergeCell ref="X799:AI799"/>
    <mergeCell ref="AJ799:AX799"/>
    <mergeCell ref="AY799:BD799"/>
    <mergeCell ref="BE799:BM799"/>
    <mergeCell ref="BE798:BM798"/>
    <mergeCell ref="BN798:BX798"/>
    <mergeCell ref="BY798:CD798"/>
    <mergeCell ref="CE798:CM798"/>
    <mergeCell ref="CN798:DA798"/>
    <mergeCell ref="DB798:DN798"/>
    <mergeCell ref="A798:E798"/>
    <mergeCell ref="F798:N798"/>
    <mergeCell ref="O798:W798"/>
    <mergeCell ref="X798:AI798"/>
    <mergeCell ref="AJ798:AX798"/>
    <mergeCell ref="AY798:BD798"/>
    <mergeCell ref="CE797:CM797"/>
    <mergeCell ref="CN797:DA797"/>
    <mergeCell ref="DB797:DN797"/>
    <mergeCell ref="DO797:DY797"/>
    <mergeCell ref="DZ797:EK797"/>
    <mergeCell ref="EL797:EX797"/>
    <mergeCell ref="EL796:EX796"/>
    <mergeCell ref="A797:E797"/>
    <mergeCell ref="F797:N797"/>
    <mergeCell ref="O797:W797"/>
    <mergeCell ref="X797:AI797"/>
    <mergeCell ref="AJ797:AX797"/>
    <mergeCell ref="AY797:BD797"/>
    <mergeCell ref="BE797:BM797"/>
    <mergeCell ref="BN797:BX797"/>
    <mergeCell ref="BY797:CD797"/>
    <mergeCell ref="BY796:CD796"/>
    <mergeCell ref="CE796:CM796"/>
    <mergeCell ref="CN796:DA796"/>
    <mergeCell ref="DB796:DN796"/>
    <mergeCell ref="DO796:DY796"/>
    <mergeCell ref="DZ796:EK796"/>
    <mergeCell ref="DZ795:EK795"/>
    <mergeCell ref="EL795:EX795"/>
    <mergeCell ref="A796:E796"/>
    <mergeCell ref="F796:N796"/>
    <mergeCell ref="O796:W796"/>
    <mergeCell ref="X796:AI796"/>
    <mergeCell ref="AJ796:AX796"/>
    <mergeCell ref="AY796:BD796"/>
    <mergeCell ref="BE796:BM796"/>
    <mergeCell ref="BN796:BX796"/>
    <mergeCell ref="BN795:BX795"/>
    <mergeCell ref="BY795:CD795"/>
    <mergeCell ref="CE795:CM795"/>
    <mergeCell ref="CN795:DA795"/>
    <mergeCell ref="DB795:DN795"/>
    <mergeCell ref="DO795:DY795"/>
    <mergeCell ref="DO794:DY794"/>
    <mergeCell ref="DZ794:EK794"/>
    <mergeCell ref="EL794:EX794"/>
    <mergeCell ref="A795:E795"/>
    <mergeCell ref="F795:N795"/>
    <mergeCell ref="O795:W795"/>
    <mergeCell ref="X795:AI795"/>
    <mergeCell ref="AJ795:AX795"/>
    <mergeCell ref="AY795:BD795"/>
    <mergeCell ref="BE795:BM795"/>
    <mergeCell ref="BE794:BM794"/>
    <mergeCell ref="BN794:BX794"/>
    <mergeCell ref="BY794:CD794"/>
    <mergeCell ref="CE794:CM794"/>
    <mergeCell ref="CN794:DA794"/>
    <mergeCell ref="DB794:DN794"/>
    <mergeCell ref="A794:E794"/>
    <mergeCell ref="F794:N794"/>
    <mergeCell ref="O794:W794"/>
    <mergeCell ref="X794:AI794"/>
    <mergeCell ref="AJ794:AX794"/>
    <mergeCell ref="AY794:BD794"/>
    <mergeCell ref="CE793:CM793"/>
    <mergeCell ref="CN793:DA793"/>
    <mergeCell ref="DB793:DN793"/>
    <mergeCell ref="DO793:DY793"/>
    <mergeCell ref="DZ793:EK793"/>
    <mergeCell ref="EL793:EX793"/>
    <mergeCell ref="EL792:EX792"/>
    <mergeCell ref="A793:E793"/>
    <mergeCell ref="F793:N793"/>
    <mergeCell ref="O793:W793"/>
    <mergeCell ref="X793:AI793"/>
    <mergeCell ref="AJ793:AX793"/>
    <mergeCell ref="AY793:BD793"/>
    <mergeCell ref="BE793:BM793"/>
    <mergeCell ref="BN793:BX793"/>
    <mergeCell ref="BY793:CD793"/>
    <mergeCell ref="BY792:CD792"/>
    <mergeCell ref="CE792:CM792"/>
    <mergeCell ref="CN792:DA792"/>
    <mergeCell ref="DB792:DN792"/>
    <mergeCell ref="DO792:DY792"/>
    <mergeCell ref="DZ792:EK792"/>
    <mergeCell ref="DZ791:EK791"/>
    <mergeCell ref="EL791:EX791"/>
    <mergeCell ref="A792:E792"/>
    <mergeCell ref="F792:N792"/>
    <mergeCell ref="O792:W792"/>
    <mergeCell ref="X792:AI792"/>
    <mergeCell ref="AJ792:AX792"/>
    <mergeCell ref="AY792:BD792"/>
    <mergeCell ref="BE792:BM792"/>
    <mergeCell ref="BN792:BX792"/>
    <mergeCell ref="BN791:BX791"/>
    <mergeCell ref="BY791:CD791"/>
    <mergeCell ref="CE791:CM791"/>
    <mergeCell ref="CN791:DA791"/>
    <mergeCell ref="DB791:DN791"/>
    <mergeCell ref="DO791:DY791"/>
    <mergeCell ref="DO790:DY790"/>
    <mergeCell ref="DZ790:EK790"/>
    <mergeCell ref="EL790:EX790"/>
    <mergeCell ref="A791:E791"/>
    <mergeCell ref="F791:N791"/>
    <mergeCell ref="O791:W791"/>
    <mergeCell ref="X791:AI791"/>
    <mergeCell ref="AJ791:AX791"/>
    <mergeCell ref="AY791:BD791"/>
    <mergeCell ref="BE791:BM791"/>
    <mergeCell ref="BE790:BM790"/>
    <mergeCell ref="BN790:BX790"/>
    <mergeCell ref="BY790:CD790"/>
    <mergeCell ref="CE790:CM790"/>
    <mergeCell ref="CN790:DA790"/>
    <mergeCell ref="DB790:DN790"/>
    <mergeCell ref="A790:E790"/>
    <mergeCell ref="F790:N790"/>
    <mergeCell ref="O790:W790"/>
    <mergeCell ref="X790:AI790"/>
    <mergeCell ref="AJ790:AX790"/>
    <mergeCell ref="AY790:BD790"/>
    <mergeCell ref="CE789:CM789"/>
    <mergeCell ref="CN789:DA789"/>
    <mergeCell ref="DB789:DN789"/>
    <mergeCell ref="DO789:DY789"/>
    <mergeCell ref="DZ789:EK789"/>
    <mergeCell ref="EL789:EX789"/>
    <mergeCell ref="EL788:EX788"/>
    <mergeCell ref="A789:E789"/>
    <mergeCell ref="F789:N789"/>
    <mergeCell ref="O789:W789"/>
    <mergeCell ref="X789:AI789"/>
    <mergeCell ref="AJ789:AX789"/>
    <mergeCell ref="AY789:BD789"/>
    <mergeCell ref="BE789:BM789"/>
    <mergeCell ref="BN789:BX789"/>
    <mergeCell ref="BY789:CD789"/>
    <mergeCell ref="BY788:CD788"/>
    <mergeCell ref="CE788:CM788"/>
    <mergeCell ref="CN788:DA788"/>
    <mergeCell ref="DB788:DN788"/>
    <mergeCell ref="DO788:DY788"/>
    <mergeCell ref="DZ788:EK788"/>
    <mergeCell ref="DZ787:EK787"/>
    <mergeCell ref="EL787:EX787"/>
    <mergeCell ref="A788:E788"/>
    <mergeCell ref="F788:N788"/>
    <mergeCell ref="O788:W788"/>
    <mergeCell ref="X788:AI788"/>
    <mergeCell ref="AJ788:AX788"/>
    <mergeCell ref="AY788:BD788"/>
    <mergeCell ref="BE788:BM788"/>
    <mergeCell ref="BN788:BX788"/>
    <mergeCell ref="BN787:BX787"/>
    <mergeCell ref="BY787:CD787"/>
    <mergeCell ref="CE787:CM787"/>
    <mergeCell ref="CN787:DA787"/>
    <mergeCell ref="DB787:DN787"/>
    <mergeCell ref="DO787:DY787"/>
    <mergeCell ref="DO786:DY786"/>
    <mergeCell ref="DZ786:EK786"/>
    <mergeCell ref="EL786:EX786"/>
    <mergeCell ref="A787:E787"/>
    <mergeCell ref="F787:N787"/>
    <mergeCell ref="O787:W787"/>
    <mergeCell ref="X787:AI787"/>
    <mergeCell ref="AJ787:AX787"/>
    <mergeCell ref="AY787:BD787"/>
    <mergeCell ref="BE787:BM787"/>
    <mergeCell ref="BE786:BM786"/>
    <mergeCell ref="BN786:BX786"/>
    <mergeCell ref="BY786:CD786"/>
    <mergeCell ref="CE786:CM786"/>
    <mergeCell ref="CN786:DA786"/>
    <mergeCell ref="DB786:DN786"/>
    <mergeCell ref="A786:E786"/>
    <mergeCell ref="F786:N786"/>
    <mergeCell ref="O786:W786"/>
    <mergeCell ref="X786:AI786"/>
    <mergeCell ref="AJ786:AX786"/>
    <mergeCell ref="AY786:BD786"/>
    <mergeCell ref="HS785:IA785"/>
    <mergeCell ref="IB785:IO785"/>
    <mergeCell ref="IP785:JB785"/>
    <mergeCell ref="JC785:JM785"/>
    <mergeCell ref="JN785:JY785"/>
    <mergeCell ref="JZ785:KP785"/>
    <mergeCell ref="FL785:FW785"/>
    <mergeCell ref="FX785:GL785"/>
    <mergeCell ref="GM785:GR785"/>
    <mergeCell ref="GS785:HA785"/>
    <mergeCell ref="HB785:HL785"/>
    <mergeCell ref="HM785:HR785"/>
    <mergeCell ref="DB785:DN785"/>
    <mergeCell ref="DO785:DY785"/>
    <mergeCell ref="DZ785:EK785"/>
    <mergeCell ref="EL785:EX785"/>
    <mergeCell ref="EY785:FB785"/>
    <mergeCell ref="FC785:FK785"/>
    <mergeCell ref="AY785:BD785"/>
    <mergeCell ref="BE785:BM785"/>
    <mergeCell ref="BN785:BX785"/>
    <mergeCell ref="BY785:CD785"/>
    <mergeCell ref="CE785:CM785"/>
    <mergeCell ref="CN785:DA785"/>
    <mergeCell ref="IB784:IO784"/>
    <mergeCell ref="IP784:JB784"/>
    <mergeCell ref="JC784:JM784"/>
    <mergeCell ref="JN784:JY784"/>
    <mergeCell ref="JZ784:KP784"/>
    <mergeCell ref="A785:E785"/>
    <mergeCell ref="F785:N785"/>
    <mergeCell ref="O785:W785"/>
    <mergeCell ref="X785:AI785"/>
    <mergeCell ref="AJ785:AX785"/>
    <mergeCell ref="FX784:GL784"/>
    <mergeCell ref="GM784:GR784"/>
    <mergeCell ref="GS784:HA784"/>
    <mergeCell ref="HB784:HL784"/>
    <mergeCell ref="HM784:HR784"/>
    <mergeCell ref="HS784:IA784"/>
    <mergeCell ref="DO784:DY784"/>
    <mergeCell ref="DZ784:EK784"/>
    <mergeCell ref="EL784:EX784"/>
    <mergeCell ref="EY784:FB784"/>
    <mergeCell ref="FC784:FK784"/>
    <mergeCell ref="FL784:FW784"/>
    <mergeCell ref="BE784:BM784"/>
    <mergeCell ref="BN784:BX784"/>
    <mergeCell ref="BY784:CD784"/>
    <mergeCell ref="CE784:CM784"/>
    <mergeCell ref="CN784:DA784"/>
    <mergeCell ref="DB784:DN784"/>
    <mergeCell ref="A784:E784"/>
    <mergeCell ref="F784:N784"/>
    <mergeCell ref="O784:W784"/>
    <mergeCell ref="X784:AI784"/>
    <mergeCell ref="AJ784:AX784"/>
    <mergeCell ref="AY784:BD784"/>
    <mergeCell ref="HS783:IA783"/>
    <mergeCell ref="IB783:IO783"/>
    <mergeCell ref="IP783:JB783"/>
    <mergeCell ref="JC783:JM783"/>
    <mergeCell ref="JN783:JY783"/>
    <mergeCell ref="JZ783:KP783"/>
    <mergeCell ref="FL783:FW783"/>
    <mergeCell ref="FX783:GL783"/>
    <mergeCell ref="GM783:GR783"/>
    <mergeCell ref="GS783:HA783"/>
    <mergeCell ref="HB783:HL783"/>
    <mergeCell ref="HM783:HR783"/>
    <mergeCell ref="DB783:DN783"/>
    <mergeCell ref="DO783:DY783"/>
    <mergeCell ref="DZ783:EK783"/>
    <mergeCell ref="EL783:EX783"/>
    <mergeCell ref="EY783:FB783"/>
    <mergeCell ref="FC783:FK783"/>
    <mergeCell ref="AY783:BD783"/>
    <mergeCell ref="BE783:BM783"/>
    <mergeCell ref="BN783:BX783"/>
    <mergeCell ref="BY783:CD783"/>
    <mergeCell ref="CE783:CM783"/>
    <mergeCell ref="CN783:DA783"/>
    <mergeCell ref="IB782:IO782"/>
    <mergeCell ref="IP782:JB782"/>
    <mergeCell ref="JC782:JM782"/>
    <mergeCell ref="JN782:JY782"/>
    <mergeCell ref="JZ782:KP782"/>
    <mergeCell ref="A783:E783"/>
    <mergeCell ref="F783:N783"/>
    <mergeCell ref="O783:W783"/>
    <mergeCell ref="X783:AI783"/>
    <mergeCell ref="AJ783:AX783"/>
    <mergeCell ref="FX782:GL782"/>
    <mergeCell ref="GM782:GR782"/>
    <mergeCell ref="GS782:HA782"/>
    <mergeCell ref="HB782:HL782"/>
    <mergeCell ref="HM782:HR782"/>
    <mergeCell ref="HS782:IA782"/>
    <mergeCell ref="DO782:DY782"/>
    <mergeCell ref="DZ782:EK782"/>
    <mergeCell ref="EL782:EX782"/>
    <mergeCell ref="EY782:FB782"/>
    <mergeCell ref="FC782:FK782"/>
    <mergeCell ref="FL782:FW782"/>
    <mergeCell ref="BE782:BM782"/>
    <mergeCell ref="BN782:BX782"/>
    <mergeCell ref="BY782:CD782"/>
    <mergeCell ref="CE782:CM782"/>
    <mergeCell ref="CN782:DA782"/>
    <mergeCell ref="DB782:DN782"/>
    <mergeCell ref="A782:E782"/>
    <mergeCell ref="F782:N782"/>
    <mergeCell ref="O782:W782"/>
    <mergeCell ref="X782:AI782"/>
    <mergeCell ref="AJ782:AX782"/>
    <mergeCell ref="AY782:BD782"/>
    <mergeCell ref="HS781:IA781"/>
    <mergeCell ref="IB781:IO781"/>
    <mergeCell ref="IP781:JB781"/>
    <mergeCell ref="JC781:JM781"/>
    <mergeCell ref="JN781:JY781"/>
    <mergeCell ref="JZ781:KP781"/>
    <mergeCell ref="FL781:FW781"/>
    <mergeCell ref="FX781:GL781"/>
    <mergeCell ref="GM781:GR781"/>
    <mergeCell ref="GS781:HA781"/>
    <mergeCell ref="HB781:HL781"/>
    <mergeCell ref="HM781:HR781"/>
    <mergeCell ref="DB781:DN781"/>
    <mergeCell ref="DO781:DY781"/>
    <mergeCell ref="DZ781:EK781"/>
    <mergeCell ref="EL781:EX781"/>
    <mergeCell ref="EY781:FB781"/>
    <mergeCell ref="FC781:FK781"/>
    <mergeCell ref="AY781:BD781"/>
    <mergeCell ref="BE781:BM781"/>
    <mergeCell ref="BN781:BX781"/>
    <mergeCell ref="BY781:CD781"/>
    <mergeCell ref="CE781:CM781"/>
    <mergeCell ref="CN781:DA781"/>
    <mergeCell ref="IB780:IO780"/>
    <mergeCell ref="IP780:JB780"/>
    <mergeCell ref="JC780:JM780"/>
    <mergeCell ref="JN780:JY780"/>
    <mergeCell ref="JZ780:KP780"/>
    <mergeCell ref="A781:E781"/>
    <mergeCell ref="F781:N781"/>
    <mergeCell ref="O781:W781"/>
    <mergeCell ref="X781:AI781"/>
    <mergeCell ref="AJ781:AX781"/>
    <mergeCell ref="FX780:GL780"/>
    <mergeCell ref="GM780:GR780"/>
    <mergeCell ref="GS780:HA780"/>
    <mergeCell ref="HB780:HL780"/>
    <mergeCell ref="HM780:HR780"/>
    <mergeCell ref="HS780:IA780"/>
    <mergeCell ref="DO780:DY780"/>
    <mergeCell ref="DZ780:EK780"/>
    <mergeCell ref="EL780:EX780"/>
    <mergeCell ref="EY780:FB780"/>
    <mergeCell ref="FC780:FK780"/>
    <mergeCell ref="FL780:FW780"/>
    <mergeCell ref="BE780:BM780"/>
    <mergeCell ref="BN780:BX780"/>
    <mergeCell ref="BY780:CD780"/>
    <mergeCell ref="CE780:CM780"/>
    <mergeCell ref="CN780:DA780"/>
    <mergeCell ref="DB780:DN780"/>
    <mergeCell ref="A780:E780"/>
    <mergeCell ref="F780:N780"/>
    <mergeCell ref="O780:W780"/>
    <mergeCell ref="X780:AI780"/>
    <mergeCell ref="AJ780:AX780"/>
    <mergeCell ref="AY780:BD780"/>
    <mergeCell ref="HS779:IA779"/>
    <mergeCell ref="IB779:IO779"/>
    <mergeCell ref="IP779:JB779"/>
    <mergeCell ref="JC779:JM779"/>
    <mergeCell ref="JN779:JY779"/>
    <mergeCell ref="JZ779:KP779"/>
    <mergeCell ref="FL779:FW779"/>
    <mergeCell ref="FX779:GL779"/>
    <mergeCell ref="GM779:GR779"/>
    <mergeCell ref="GS779:HA779"/>
    <mergeCell ref="HB779:HL779"/>
    <mergeCell ref="HM779:HR779"/>
    <mergeCell ref="DB779:DN779"/>
    <mergeCell ref="DO779:DY779"/>
    <mergeCell ref="DZ779:EK779"/>
    <mergeCell ref="EL779:EX779"/>
    <mergeCell ref="EY779:FB779"/>
    <mergeCell ref="FC779:FK779"/>
    <mergeCell ref="AY779:BD779"/>
    <mergeCell ref="BE779:BM779"/>
    <mergeCell ref="BN779:BX779"/>
    <mergeCell ref="BY779:CD779"/>
    <mergeCell ref="CE779:CM779"/>
    <mergeCell ref="CN779:DA779"/>
    <mergeCell ref="IB778:IO778"/>
    <mergeCell ref="IP778:JB778"/>
    <mergeCell ref="JC778:JM778"/>
    <mergeCell ref="JN778:JY778"/>
    <mergeCell ref="JZ778:KP778"/>
    <mergeCell ref="A779:E779"/>
    <mergeCell ref="F779:N779"/>
    <mergeCell ref="O779:W779"/>
    <mergeCell ref="X779:AI779"/>
    <mergeCell ref="AJ779:AX779"/>
    <mergeCell ref="FX778:GL778"/>
    <mergeCell ref="GM778:GR778"/>
    <mergeCell ref="GS778:HA778"/>
    <mergeCell ref="HB778:HL778"/>
    <mergeCell ref="HM778:HR778"/>
    <mergeCell ref="HS778:IA778"/>
    <mergeCell ref="DO778:DY778"/>
    <mergeCell ref="DZ778:EK778"/>
    <mergeCell ref="EL778:EX778"/>
    <mergeCell ref="EY778:FB778"/>
    <mergeCell ref="FC778:FK778"/>
    <mergeCell ref="FL778:FW778"/>
    <mergeCell ref="BE778:BM778"/>
    <mergeCell ref="BN778:BX778"/>
    <mergeCell ref="BY778:CD778"/>
    <mergeCell ref="CE778:CM778"/>
    <mergeCell ref="CN778:DA778"/>
    <mergeCell ref="DB778:DN778"/>
    <mergeCell ref="A778:E778"/>
    <mergeCell ref="F778:N778"/>
    <mergeCell ref="O778:W778"/>
    <mergeCell ref="X778:AI778"/>
    <mergeCell ref="AJ778:AX778"/>
    <mergeCell ref="AY778:BD778"/>
    <mergeCell ref="HS777:IA777"/>
    <mergeCell ref="IB777:IO777"/>
    <mergeCell ref="IP777:JB777"/>
    <mergeCell ref="JC777:JM777"/>
    <mergeCell ref="JN777:JY777"/>
    <mergeCell ref="JZ777:KP777"/>
    <mergeCell ref="FL777:FW777"/>
    <mergeCell ref="FX777:GL777"/>
    <mergeCell ref="GM777:GR777"/>
    <mergeCell ref="GS777:HA777"/>
    <mergeCell ref="HB777:HL777"/>
    <mergeCell ref="HM777:HR777"/>
    <mergeCell ref="DB777:DN777"/>
    <mergeCell ref="DO777:DY777"/>
    <mergeCell ref="DZ777:EK777"/>
    <mergeCell ref="EL777:EX777"/>
    <mergeCell ref="EY777:FB777"/>
    <mergeCell ref="FC777:FK777"/>
    <mergeCell ref="AY777:BD777"/>
    <mergeCell ref="BE777:BM777"/>
    <mergeCell ref="BN777:BX777"/>
    <mergeCell ref="BY777:CD777"/>
    <mergeCell ref="CE777:CM777"/>
    <mergeCell ref="CN777:DA777"/>
    <mergeCell ref="IB776:IO776"/>
    <mergeCell ref="IP776:JB776"/>
    <mergeCell ref="JC776:JM776"/>
    <mergeCell ref="JN776:JY776"/>
    <mergeCell ref="JZ776:KP776"/>
    <mergeCell ref="A777:E777"/>
    <mergeCell ref="F777:N777"/>
    <mergeCell ref="O777:W777"/>
    <mergeCell ref="X777:AI777"/>
    <mergeCell ref="AJ777:AX777"/>
    <mergeCell ref="FX776:GL776"/>
    <mergeCell ref="GM776:GR776"/>
    <mergeCell ref="GS776:HA776"/>
    <mergeCell ref="HB776:HL776"/>
    <mergeCell ref="HM776:HR776"/>
    <mergeCell ref="HS776:IA776"/>
    <mergeCell ref="DO776:DY776"/>
    <mergeCell ref="DZ776:EK776"/>
    <mergeCell ref="EL776:EX776"/>
    <mergeCell ref="EY776:FB776"/>
    <mergeCell ref="FC776:FK776"/>
    <mergeCell ref="FL776:FW776"/>
    <mergeCell ref="BE776:BM776"/>
    <mergeCell ref="BN776:BX776"/>
    <mergeCell ref="BY776:CD776"/>
    <mergeCell ref="CE776:CM776"/>
    <mergeCell ref="CN776:DA776"/>
    <mergeCell ref="DB776:DN776"/>
    <mergeCell ref="A776:E776"/>
    <mergeCell ref="F776:N776"/>
    <mergeCell ref="O776:W776"/>
    <mergeCell ref="X776:AI776"/>
    <mergeCell ref="AJ776:AX776"/>
    <mergeCell ref="AY776:BD776"/>
    <mergeCell ref="HS775:IA775"/>
    <mergeCell ref="IB775:IO775"/>
    <mergeCell ref="IP775:JB775"/>
    <mergeCell ref="JC775:JM775"/>
    <mergeCell ref="JN775:JY775"/>
    <mergeCell ref="JZ775:KP775"/>
    <mergeCell ref="FL775:FW775"/>
    <mergeCell ref="FX775:GL775"/>
    <mergeCell ref="GM775:GR775"/>
    <mergeCell ref="GS775:HA775"/>
    <mergeCell ref="HB775:HL775"/>
    <mergeCell ref="HM775:HR775"/>
    <mergeCell ref="DB775:DN775"/>
    <mergeCell ref="DO775:DY775"/>
    <mergeCell ref="DZ775:EK775"/>
    <mergeCell ref="EL775:EX775"/>
    <mergeCell ref="EY775:FB775"/>
    <mergeCell ref="FC775:FK775"/>
    <mergeCell ref="AY775:BD775"/>
    <mergeCell ref="BE775:BM775"/>
    <mergeCell ref="BN775:BX775"/>
    <mergeCell ref="BY775:CD775"/>
    <mergeCell ref="CE775:CM775"/>
    <mergeCell ref="CN775:DA775"/>
    <mergeCell ref="IB774:IO774"/>
    <mergeCell ref="IP774:JB774"/>
    <mergeCell ref="JC774:JM774"/>
    <mergeCell ref="JN774:JY774"/>
    <mergeCell ref="JZ774:KP774"/>
    <mergeCell ref="F775:N775"/>
    <mergeCell ref="O775:W775"/>
    <mergeCell ref="X775:AI775"/>
    <mergeCell ref="AJ775:AX775"/>
    <mergeCell ref="FX774:GL774"/>
    <mergeCell ref="GM774:GR774"/>
    <mergeCell ref="GS774:HA774"/>
    <mergeCell ref="HB774:HL774"/>
    <mergeCell ref="HM774:HR774"/>
    <mergeCell ref="HS774:IA774"/>
    <mergeCell ref="DO774:DY774"/>
    <mergeCell ref="DZ774:EK774"/>
    <mergeCell ref="EL774:EX774"/>
    <mergeCell ref="EY774:FB774"/>
    <mergeCell ref="FC774:FK774"/>
    <mergeCell ref="FL774:FW774"/>
    <mergeCell ref="BE774:BM774"/>
    <mergeCell ref="BN774:BX774"/>
    <mergeCell ref="BY774:CD774"/>
    <mergeCell ref="CE774:CM774"/>
    <mergeCell ref="CN774:DA774"/>
    <mergeCell ref="DB774:DN774"/>
    <mergeCell ref="F774:N774"/>
    <mergeCell ref="O774:W774"/>
    <mergeCell ref="X774:AI774"/>
    <mergeCell ref="AJ774:AX774"/>
    <mergeCell ref="AY774:BD774"/>
    <mergeCell ref="HS773:IA773"/>
    <mergeCell ref="IB773:IO773"/>
    <mergeCell ref="IP773:JB773"/>
    <mergeCell ref="JC773:JM773"/>
    <mergeCell ref="JN773:JY773"/>
    <mergeCell ref="JZ773:KP773"/>
    <mergeCell ref="FL773:FW773"/>
    <mergeCell ref="FX773:GL773"/>
    <mergeCell ref="GM773:GR773"/>
    <mergeCell ref="GS773:HA773"/>
    <mergeCell ref="HB773:HL773"/>
    <mergeCell ref="HM773:HR773"/>
    <mergeCell ref="DB773:DN773"/>
    <mergeCell ref="DO773:DY773"/>
    <mergeCell ref="DZ773:EK773"/>
    <mergeCell ref="EL773:EX773"/>
    <mergeCell ref="EY773:FB773"/>
    <mergeCell ref="FC773:FK773"/>
    <mergeCell ref="AY773:BD773"/>
    <mergeCell ref="BE773:BM773"/>
    <mergeCell ref="BN773:BX773"/>
    <mergeCell ref="BY773:CD773"/>
    <mergeCell ref="CE773:CM773"/>
    <mergeCell ref="CN773:DA773"/>
    <mergeCell ref="IB772:IO772"/>
    <mergeCell ref="IP772:JB772"/>
    <mergeCell ref="JC772:JM772"/>
    <mergeCell ref="JN772:JY772"/>
    <mergeCell ref="JZ772:KP772"/>
    <mergeCell ref="F773:N773"/>
    <mergeCell ref="O773:W773"/>
    <mergeCell ref="X773:AI773"/>
    <mergeCell ref="AJ773:AX773"/>
    <mergeCell ref="FX772:GL772"/>
    <mergeCell ref="GM772:GR772"/>
    <mergeCell ref="GS772:HA772"/>
    <mergeCell ref="HB772:HL772"/>
    <mergeCell ref="HM772:HR772"/>
    <mergeCell ref="HS772:IA772"/>
    <mergeCell ref="DO772:DY772"/>
    <mergeCell ref="DZ772:EK772"/>
    <mergeCell ref="EL772:EX772"/>
    <mergeCell ref="EY772:FB772"/>
    <mergeCell ref="FC772:FK772"/>
    <mergeCell ref="FL772:FW772"/>
    <mergeCell ref="BE772:BM772"/>
    <mergeCell ref="BN772:BX772"/>
    <mergeCell ref="BY772:CD772"/>
    <mergeCell ref="CE772:CM772"/>
    <mergeCell ref="CN772:DA772"/>
    <mergeCell ref="DB772:DN772"/>
    <mergeCell ref="F772:N772"/>
    <mergeCell ref="O772:W772"/>
    <mergeCell ref="X772:AI772"/>
    <mergeCell ref="AJ772:AX772"/>
    <mergeCell ref="AY772:BD772"/>
    <mergeCell ref="HS771:IA771"/>
    <mergeCell ref="IB771:IO771"/>
    <mergeCell ref="IP771:JB771"/>
    <mergeCell ref="JC771:JM771"/>
    <mergeCell ref="JN771:JY771"/>
    <mergeCell ref="JZ771:KP771"/>
    <mergeCell ref="FL771:FW771"/>
    <mergeCell ref="FX771:GL771"/>
    <mergeCell ref="GM771:GR771"/>
    <mergeCell ref="GS771:HA771"/>
    <mergeCell ref="HB771:HL771"/>
    <mergeCell ref="HM771:HR771"/>
    <mergeCell ref="DB771:DN771"/>
    <mergeCell ref="DO771:DY771"/>
    <mergeCell ref="DZ771:EK771"/>
    <mergeCell ref="EL771:EX771"/>
    <mergeCell ref="EY771:FB771"/>
    <mergeCell ref="FC771:FK771"/>
    <mergeCell ref="AY771:BD771"/>
    <mergeCell ref="BE771:BM771"/>
    <mergeCell ref="BN771:BX771"/>
    <mergeCell ref="BY771:CD771"/>
    <mergeCell ref="CE771:CM771"/>
    <mergeCell ref="CN771:DA771"/>
    <mergeCell ref="IB770:IO770"/>
    <mergeCell ref="IP770:JB770"/>
    <mergeCell ref="JC770:JM770"/>
    <mergeCell ref="JN770:JY770"/>
    <mergeCell ref="JZ770:KP770"/>
    <mergeCell ref="F771:N771"/>
    <mergeCell ref="O771:W771"/>
    <mergeCell ref="X771:AI771"/>
    <mergeCell ref="AJ771:AX771"/>
    <mergeCell ref="FX770:GL770"/>
    <mergeCell ref="GM770:GR770"/>
    <mergeCell ref="GS770:HA770"/>
    <mergeCell ref="HB770:HL770"/>
    <mergeCell ref="HM770:HR770"/>
    <mergeCell ref="HS770:IA770"/>
    <mergeCell ref="DO770:DY770"/>
    <mergeCell ref="DZ770:EK770"/>
    <mergeCell ref="EL770:EX770"/>
    <mergeCell ref="EY770:FB770"/>
    <mergeCell ref="FC770:FK770"/>
    <mergeCell ref="FL770:FW770"/>
    <mergeCell ref="BE770:BM770"/>
    <mergeCell ref="BN770:BX770"/>
    <mergeCell ref="BY770:CD770"/>
    <mergeCell ref="CE770:CM770"/>
    <mergeCell ref="CN770:DA770"/>
    <mergeCell ref="DB770:DN770"/>
    <mergeCell ref="F770:N770"/>
    <mergeCell ref="O770:W770"/>
    <mergeCell ref="X770:AI770"/>
    <mergeCell ref="AJ770:AX770"/>
    <mergeCell ref="AY770:BD770"/>
    <mergeCell ref="HS769:IA769"/>
    <mergeCell ref="IB769:IO769"/>
    <mergeCell ref="IP769:JB769"/>
    <mergeCell ref="JC769:JM769"/>
    <mergeCell ref="JN769:JY769"/>
    <mergeCell ref="JZ769:KP769"/>
    <mergeCell ref="FL769:FW769"/>
    <mergeCell ref="FX769:GL769"/>
    <mergeCell ref="GM769:GR769"/>
    <mergeCell ref="GS769:HA769"/>
    <mergeCell ref="HB769:HL769"/>
    <mergeCell ref="HM769:HR769"/>
    <mergeCell ref="DB769:DN769"/>
    <mergeCell ref="DO769:DY769"/>
    <mergeCell ref="DZ769:EK769"/>
    <mergeCell ref="EL769:EX769"/>
    <mergeCell ref="EY769:FB769"/>
    <mergeCell ref="FC769:FK769"/>
    <mergeCell ref="AY769:BD769"/>
    <mergeCell ref="BE769:BM769"/>
    <mergeCell ref="BN769:BX769"/>
    <mergeCell ref="BY769:CD769"/>
    <mergeCell ref="CE769:CM769"/>
    <mergeCell ref="CN769:DA769"/>
    <mergeCell ref="IB768:IO768"/>
    <mergeCell ref="IP768:JB768"/>
    <mergeCell ref="JC768:JM768"/>
    <mergeCell ref="JN768:JY768"/>
    <mergeCell ref="JZ768:KP768"/>
    <mergeCell ref="F769:N769"/>
    <mergeCell ref="O769:W769"/>
    <mergeCell ref="X769:AI769"/>
    <mergeCell ref="AJ769:AX769"/>
    <mergeCell ref="FX768:GL768"/>
    <mergeCell ref="GM768:GR768"/>
    <mergeCell ref="GS768:HA768"/>
    <mergeCell ref="HB768:HL768"/>
    <mergeCell ref="HM768:HR768"/>
    <mergeCell ref="HS768:IA768"/>
    <mergeCell ref="DO768:DY768"/>
    <mergeCell ref="DZ768:EK768"/>
    <mergeCell ref="EL768:EX768"/>
    <mergeCell ref="EY768:FB768"/>
    <mergeCell ref="FC768:FK768"/>
    <mergeCell ref="FL768:FW768"/>
    <mergeCell ref="BE768:BM768"/>
    <mergeCell ref="BN768:BX768"/>
    <mergeCell ref="BY768:CD768"/>
    <mergeCell ref="CE768:CM768"/>
    <mergeCell ref="CN768:DA768"/>
    <mergeCell ref="DB768:DN768"/>
    <mergeCell ref="F768:N768"/>
    <mergeCell ref="O768:W768"/>
    <mergeCell ref="X768:AI768"/>
    <mergeCell ref="AJ768:AX768"/>
    <mergeCell ref="AY768:BD768"/>
    <mergeCell ref="HS767:IA767"/>
    <mergeCell ref="IB767:IO767"/>
    <mergeCell ref="IP767:JB767"/>
    <mergeCell ref="JC767:JM767"/>
    <mergeCell ref="JN767:JY767"/>
    <mergeCell ref="JZ767:KP767"/>
    <mergeCell ref="FL767:FW767"/>
    <mergeCell ref="FX767:GL767"/>
    <mergeCell ref="GM767:GR767"/>
    <mergeCell ref="GS767:HA767"/>
    <mergeCell ref="HB767:HL767"/>
    <mergeCell ref="HM767:HR767"/>
    <mergeCell ref="DB767:DN767"/>
    <mergeCell ref="DO767:DY767"/>
    <mergeCell ref="DZ767:EK767"/>
    <mergeCell ref="EL767:EX767"/>
    <mergeCell ref="EY767:FB767"/>
    <mergeCell ref="FC767:FK767"/>
    <mergeCell ref="AY767:BD767"/>
    <mergeCell ref="BE767:BM767"/>
    <mergeCell ref="BN767:BX767"/>
    <mergeCell ref="BY767:CD767"/>
    <mergeCell ref="CE767:CM767"/>
    <mergeCell ref="CN767:DA767"/>
    <mergeCell ref="IB766:IO766"/>
    <mergeCell ref="IP766:JB766"/>
    <mergeCell ref="JC766:JM766"/>
    <mergeCell ref="JN766:JY766"/>
    <mergeCell ref="JZ766:KP766"/>
    <mergeCell ref="F767:N767"/>
    <mergeCell ref="O767:W767"/>
    <mergeCell ref="X767:AI767"/>
    <mergeCell ref="AJ767:AX767"/>
    <mergeCell ref="FX766:GL766"/>
    <mergeCell ref="GM766:GR766"/>
    <mergeCell ref="GS766:HA766"/>
    <mergeCell ref="HB766:HL766"/>
    <mergeCell ref="HM766:HR766"/>
    <mergeCell ref="HS766:IA766"/>
    <mergeCell ref="DO766:DY766"/>
    <mergeCell ref="DZ766:EK766"/>
    <mergeCell ref="EL766:EX766"/>
    <mergeCell ref="EY766:FB766"/>
    <mergeCell ref="FC766:FK766"/>
    <mergeCell ref="FL766:FW766"/>
    <mergeCell ref="BE766:BM766"/>
    <mergeCell ref="BN766:BX766"/>
    <mergeCell ref="BY766:CD766"/>
    <mergeCell ref="CE766:CM766"/>
    <mergeCell ref="CN766:DA766"/>
    <mergeCell ref="DB766:DN766"/>
    <mergeCell ref="F766:N766"/>
    <mergeCell ref="O766:W766"/>
    <mergeCell ref="X766:AI766"/>
    <mergeCell ref="AJ766:AX766"/>
    <mergeCell ref="AY766:BD766"/>
    <mergeCell ref="HS765:IA765"/>
    <mergeCell ref="IB765:IO765"/>
    <mergeCell ref="IP765:JB765"/>
    <mergeCell ref="JC765:JM765"/>
    <mergeCell ref="JN765:JY765"/>
    <mergeCell ref="JZ765:KP765"/>
    <mergeCell ref="FL765:FW765"/>
    <mergeCell ref="FX765:GL765"/>
    <mergeCell ref="GM765:GR765"/>
    <mergeCell ref="GS765:HA765"/>
    <mergeCell ref="HB765:HL765"/>
    <mergeCell ref="HM765:HR765"/>
    <mergeCell ref="DB765:DN765"/>
    <mergeCell ref="DO765:DY765"/>
    <mergeCell ref="DZ765:EK765"/>
    <mergeCell ref="EL765:EX765"/>
    <mergeCell ref="EY765:FB765"/>
    <mergeCell ref="FC765:FK765"/>
    <mergeCell ref="AY765:BD765"/>
    <mergeCell ref="BE765:BM765"/>
    <mergeCell ref="BN765:BX765"/>
    <mergeCell ref="BY765:CD765"/>
    <mergeCell ref="CE765:CM765"/>
    <mergeCell ref="CN765:DA765"/>
    <mergeCell ref="IB764:IO764"/>
    <mergeCell ref="IP764:JB764"/>
    <mergeCell ref="JC764:JM764"/>
    <mergeCell ref="JN764:JY764"/>
    <mergeCell ref="JZ764:KP764"/>
    <mergeCell ref="F765:N765"/>
    <mergeCell ref="O765:W765"/>
    <mergeCell ref="X765:AI765"/>
    <mergeCell ref="AJ765:AX765"/>
    <mergeCell ref="FX764:GL764"/>
    <mergeCell ref="GM764:GR764"/>
    <mergeCell ref="GS764:HA764"/>
    <mergeCell ref="HB764:HL764"/>
    <mergeCell ref="HM764:HR764"/>
    <mergeCell ref="HS764:IA764"/>
    <mergeCell ref="DO764:DY764"/>
    <mergeCell ref="DZ764:EK764"/>
    <mergeCell ref="EL764:EX764"/>
    <mergeCell ref="EY764:FB764"/>
    <mergeCell ref="FC764:FK764"/>
    <mergeCell ref="FL764:FW764"/>
    <mergeCell ref="BE764:BM764"/>
    <mergeCell ref="BN764:BX764"/>
    <mergeCell ref="BY764:CD764"/>
    <mergeCell ref="CE764:CM764"/>
    <mergeCell ref="CN764:DA764"/>
    <mergeCell ref="DB764:DN764"/>
    <mergeCell ref="F764:N764"/>
    <mergeCell ref="O764:W764"/>
    <mergeCell ref="X764:AI764"/>
    <mergeCell ref="AJ764:AX764"/>
    <mergeCell ref="AY764:BD764"/>
    <mergeCell ref="HS763:IA763"/>
    <mergeCell ref="IB763:IO763"/>
    <mergeCell ref="IP763:JB763"/>
    <mergeCell ref="JC763:JM763"/>
    <mergeCell ref="JN763:JY763"/>
    <mergeCell ref="JZ763:KP763"/>
    <mergeCell ref="FL763:FW763"/>
    <mergeCell ref="FX763:GL763"/>
    <mergeCell ref="GM763:GR763"/>
    <mergeCell ref="GS763:HA763"/>
    <mergeCell ref="HB763:HL763"/>
    <mergeCell ref="HM763:HR763"/>
    <mergeCell ref="DB763:DN763"/>
    <mergeCell ref="DO763:DY763"/>
    <mergeCell ref="DZ763:EK763"/>
    <mergeCell ref="EL763:EX763"/>
    <mergeCell ref="EY763:FB763"/>
    <mergeCell ref="FC763:FK763"/>
    <mergeCell ref="AY763:BD763"/>
    <mergeCell ref="BE763:BM763"/>
    <mergeCell ref="BN763:BX763"/>
    <mergeCell ref="BY763:CD763"/>
    <mergeCell ref="CE763:CM763"/>
    <mergeCell ref="CN763:DA763"/>
    <mergeCell ref="IB762:IO762"/>
    <mergeCell ref="IP762:JB762"/>
    <mergeCell ref="JC762:JM762"/>
    <mergeCell ref="JN762:JY762"/>
    <mergeCell ref="JZ762:KP762"/>
    <mergeCell ref="F763:N763"/>
    <mergeCell ref="O763:W763"/>
    <mergeCell ref="X763:AI763"/>
    <mergeCell ref="AJ763:AX763"/>
    <mergeCell ref="FX762:GL762"/>
    <mergeCell ref="GM762:GR762"/>
    <mergeCell ref="GS762:HA762"/>
    <mergeCell ref="HB762:HL762"/>
    <mergeCell ref="HM762:HR762"/>
    <mergeCell ref="HS762:IA762"/>
    <mergeCell ref="DO762:DY762"/>
    <mergeCell ref="DZ762:EK762"/>
    <mergeCell ref="EL762:EX762"/>
    <mergeCell ref="EY762:FB762"/>
    <mergeCell ref="FC762:FK762"/>
    <mergeCell ref="FL762:FW762"/>
    <mergeCell ref="BE762:BM762"/>
    <mergeCell ref="BN762:BX762"/>
    <mergeCell ref="BY762:CD762"/>
    <mergeCell ref="CE762:CM762"/>
    <mergeCell ref="CN762:DA762"/>
    <mergeCell ref="DB762:DN762"/>
    <mergeCell ref="F762:N762"/>
    <mergeCell ref="O762:W762"/>
    <mergeCell ref="X762:AI762"/>
    <mergeCell ref="AJ762:AX762"/>
    <mergeCell ref="AY762:BD762"/>
    <mergeCell ref="HS761:IA761"/>
    <mergeCell ref="IB761:IO761"/>
    <mergeCell ref="IP761:JB761"/>
    <mergeCell ref="JC761:JM761"/>
    <mergeCell ref="JN761:JY761"/>
    <mergeCell ref="JZ761:KP761"/>
    <mergeCell ref="FL761:FW761"/>
    <mergeCell ref="FX761:GL761"/>
    <mergeCell ref="GM761:GR761"/>
    <mergeCell ref="GS761:HA761"/>
    <mergeCell ref="HB761:HL761"/>
    <mergeCell ref="HM761:HR761"/>
    <mergeCell ref="DB761:DN761"/>
    <mergeCell ref="DO761:DY761"/>
    <mergeCell ref="DZ761:EK761"/>
    <mergeCell ref="EL761:EX761"/>
    <mergeCell ref="EY761:FB761"/>
    <mergeCell ref="FC761:FK761"/>
    <mergeCell ref="AY761:BD761"/>
    <mergeCell ref="BE761:BM761"/>
    <mergeCell ref="BN761:BX761"/>
    <mergeCell ref="BY761:CD761"/>
    <mergeCell ref="CE761:CM761"/>
    <mergeCell ref="CN761:DA761"/>
    <mergeCell ref="IB760:IO760"/>
    <mergeCell ref="IP760:JB760"/>
    <mergeCell ref="JC760:JM760"/>
    <mergeCell ref="JN760:JY760"/>
    <mergeCell ref="JZ760:KP760"/>
    <mergeCell ref="F761:N761"/>
    <mergeCell ref="O761:W761"/>
    <mergeCell ref="X761:AI761"/>
    <mergeCell ref="AJ761:AX761"/>
    <mergeCell ref="FX760:GL760"/>
    <mergeCell ref="GM760:GR760"/>
    <mergeCell ref="GS760:HA760"/>
    <mergeCell ref="HB760:HL760"/>
    <mergeCell ref="HM760:HR760"/>
    <mergeCell ref="HS760:IA760"/>
    <mergeCell ref="DO760:DY760"/>
    <mergeCell ref="DZ760:EK760"/>
    <mergeCell ref="EL760:EX760"/>
    <mergeCell ref="EY760:FB760"/>
    <mergeCell ref="FC760:FK760"/>
    <mergeCell ref="FL760:FW760"/>
    <mergeCell ref="BE760:BM760"/>
    <mergeCell ref="BN760:BX760"/>
    <mergeCell ref="BY760:CD760"/>
    <mergeCell ref="CE760:CM760"/>
    <mergeCell ref="CN760:DA760"/>
    <mergeCell ref="DB760:DN760"/>
    <mergeCell ref="F760:N760"/>
    <mergeCell ref="O760:W760"/>
    <mergeCell ref="X760:AI760"/>
    <mergeCell ref="AJ760:AX760"/>
    <mergeCell ref="AY760:BD760"/>
    <mergeCell ref="HS759:IA759"/>
    <mergeCell ref="IB759:IO759"/>
    <mergeCell ref="IP759:JB759"/>
    <mergeCell ref="JC759:JM759"/>
    <mergeCell ref="JN759:JY759"/>
    <mergeCell ref="JZ759:KP759"/>
    <mergeCell ref="FL759:FW759"/>
    <mergeCell ref="FX759:GL759"/>
    <mergeCell ref="GM759:GR759"/>
    <mergeCell ref="GS759:HA759"/>
    <mergeCell ref="HB759:HL759"/>
    <mergeCell ref="HM759:HR759"/>
    <mergeCell ref="DB759:DN759"/>
    <mergeCell ref="DO759:DY759"/>
    <mergeCell ref="DZ759:EK759"/>
    <mergeCell ref="EL759:EX759"/>
    <mergeCell ref="EY759:FB759"/>
    <mergeCell ref="FC759:FK759"/>
    <mergeCell ref="AY759:BD759"/>
    <mergeCell ref="BE759:BM759"/>
    <mergeCell ref="BN759:BX759"/>
    <mergeCell ref="BY759:CD759"/>
    <mergeCell ref="CE759:CM759"/>
    <mergeCell ref="CN759:DA759"/>
    <mergeCell ref="IB758:IO758"/>
    <mergeCell ref="IP758:JB758"/>
    <mergeCell ref="JC758:JM758"/>
    <mergeCell ref="JN758:JY758"/>
    <mergeCell ref="JZ758:KP758"/>
    <mergeCell ref="F759:N759"/>
    <mergeCell ref="O759:W759"/>
    <mergeCell ref="X759:AI759"/>
    <mergeCell ref="AJ759:AX759"/>
    <mergeCell ref="FX758:GL758"/>
    <mergeCell ref="GM758:GR758"/>
    <mergeCell ref="GS758:HA758"/>
    <mergeCell ref="HB758:HL758"/>
    <mergeCell ref="HM758:HR758"/>
    <mergeCell ref="HS758:IA758"/>
    <mergeCell ref="DO758:DY758"/>
    <mergeCell ref="DZ758:EK758"/>
    <mergeCell ref="EL758:EX758"/>
    <mergeCell ref="EY758:FB758"/>
    <mergeCell ref="FC758:FK758"/>
    <mergeCell ref="FL758:FW758"/>
    <mergeCell ref="BE758:BM758"/>
    <mergeCell ref="BN758:BX758"/>
    <mergeCell ref="BY758:CD758"/>
    <mergeCell ref="CE758:CM758"/>
    <mergeCell ref="CN758:DA758"/>
    <mergeCell ref="DB758:DN758"/>
    <mergeCell ref="F758:N758"/>
    <mergeCell ref="O758:W758"/>
    <mergeCell ref="X758:AI758"/>
    <mergeCell ref="AJ758:AX758"/>
    <mergeCell ref="AY758:BD758"/>
    <mergeCell ref="HS757:IA757"/>
    <mergeCell ref="IB757:IO757"/>
    <mergeCell ref="IP757:JB757"/>
    <mergeCell ref="JC757:JM757"/>
    <mergeCell ref="JN757:JY757"/>
    <mergeCell ref="JZ757:KP757"/>
    <mergeCell ref="FL757:FW757"/>
    <mergeCell ref="FX757:GL757"/>
    <mergeCell ref="GM757:GR757"/>
    <mergeCell ref="GS757:HA757"/>
    <mergeCell ref="HB757:HL757"/>
    <mergeCell ref="HM757:HR757"/>
    <mergeCell ref="DB757:DN757"/>
    <mergeCell ref="DO757:DY757"/>
    <mergeCell ref="DZ757:EK757"/>
    <mergeCell ref="EL757:EX757"/>
    <mergeCell ref="EY757:FB757"/>
    <mergeCell ref="FC757:FK757"/>
    <mergeCell ref="AY757:BD757"/>
    <mergeCell ref="BE757:BM757"/>
    <mergeCell ref="BN757:BX757"/>
    <mergeCell ref="BY757:CD757"/>
    <mergeCell ref="CE757:CM757"/>
    <mergeCell ref="CN757:DA757"/>
    <mergeCell ref="IB756:IO756"/>
    <mergeCell ref="IP756:JB756"/>
    <mergeCell ref="JC756:JM756"/>
    <mergeCell ref="JN756:JY756"/>
    <mergeCell ref="JZ756:KP756"/>
    <mergeCell ref="F757:N757"/>
    <mergeCell ref="O757:W757"/>
    <mergeCell ref="X757:AI757"/>
    <mergeCell ref="AJ757:AX757"/>
    <mergeCell ref="FX756:GL756"/>
    <mergeCell ref="GM756:GR756"/>
    <mergeCell ref="GS756:HA756"/>
    <mergeCell ref="HB756:HL756"/>
    <mergeCell ref="HM756:HR756"/>
    <mergeCell ref="HS756:IA756"/>
    <mergeCell ref="DO756:DY756"/>
    <mergeCell ref="DZ756:EK756"/>
    <mergeCell ref="EL756:EX756"/>
    <mergeCell ref="EY756:FB756"/>
    <mergeCell ref="FC756:FK756"/>
    <mergeCell ref="FL756:FW756"/>
    <mergeCell ref="BE756:BM756"/>
    <mergeCell ref="BN756:BX756"/>
    <mergeCell ref="BY756:CD756"/>
    <mergeCell ref="CE756:CM756"/>
    <mergeCell ref="CN756:DA756"/>
    <mergeCell ref="DB756:DN756"/>
    <mergeCell ref="F756:N756"/>
    <mergeCell ref="O756:W756"/>
    <mergeCell ref="X756:AI756"/>
    <mergeCell ref="AJ756:AX756"/>
    <mergeCell ref="AY756:BD756"/>
    <mergeCell ref="HS755:IA755"/>
    <mergeCell ref="IB755:IO755"/>
    <mergeCell ref="IP755:JB755"/>
    <mergeCell ref="JC755:JM755"/>
    <mergeCell ref="JN755:JY755"/>
    <mergeCell ref="JZ755:KP755"/>
    <mergeCell ref="FL755:FW755"/>
    <mergeCell ref="FX755:GL755"/>
    <mergeCell ref="GM755:GR755"/>
    <mergeCell ref="GS755:HA755"/>
    <mergeCell ref="HB755:HL755"/>
    <mergeCell ref="HM755:HR755"/>
    <mergeCell ref="DB755:DN755"/>
    <mergeCell ref="DO755:DY755"/>
    <mergeCell ref="DZ755:EK755"/>
    <mergeCell ref="EL755:EX755"/>
    <mergeCell ref="EY755:FB755"/>
    <mergeCell ref="FC755:FK755"/>
    <mergeCell ref="AY755:BD755"/>
    <mergeCell ref="BE755:BM755"/>
    <mergeCell ref="BN755:BX755"/>
    <mergeCell ref="BY755:CD755"/>
    <mergeCell ref="CE755:CM755"/>
    <mergeCell ref="CN755:DA755"/>
    <mergeCell ref="IB754:IO754"/>
    <mergeCell ref="IP754:JB754"/>
    <mergeCell ref="JC754:JM754"/>
    <mergeCell ref="JN754:JY754"/>
    <mergeCell ref="JZ754:KP754"/>
    <mergeCell ref="F755:N755"/>
    <mergeCell ref="O755:W755"/>
    <mergeCell ref="X755:AI755"/>
    <mergeCell ref="AJ755:AX755"/>
    <mergeCell ref="FX754:GL754"/>
    <mergeCell ref="GM754:GR754"/>
    <mergeCell ref="GS754:HA754"/>
    <mergeCell ref="HB754:HL754"/>
    <mergeCell ref="HM754:HR754"/>
    <mergeCell ref="HS754:IA754"/>
    <mergeCell ref="DO754:DY754"/>
    <mergeCell ref="DZ754:EK754"/>
    <mergeCell ref="EL754:EX754"/>
    <mergeCell ref="EY754:FB754"/>
    <mergeCell ref="FC754:FK754"/>
    <mergeCell ref="FL754:FW754"/>
    <mergeCell ref="BE754:BM754"/>
    <mergeCell ref="BN754:BX754"/>
    <mergeCell ref="BY754:CD754"/>
    <mergeCell ref="CE754:CM754"/>
    <mergeCell ref="CN754:DA754"/>
    <mergeCell ref="DB754:DN754"/>
    <mergeCell ref="F754:N754"/>
    <mergeCell ref="O754:W754"/>
    <mergeCell ref="X754:AI754"/>
    <mergeCell ref="AJ754:AX754"/>
    <mergeCell ref="AY754:BD754"/>
    <mergeCell ref="HS753:IA753"/>
    <mergeCell ref="IB753:IO753"/>
    <mergeCell ref="IP753:JB753"/>
    <mergeCell ref="JC753:JM753"/>
    <mergeCell ref="JN753:JY753"/>
    <mergeCell ref="JZ753:KP753"/>
    <mergeCell ref="FL753:FW753"/>
    <mergeCell ref="FX753:GL753"/>
    <mergeCell ref="GM753:GR753"/>
    <mergeCell ref="GS753:HA753"/>
    <mergeCell ref="HB753:HL753"/>
    <mergeCell ref="HM753:HR753"/>
    <mergeCell ref="DB753:DN753"/>
    <mergeCell ref="DO753:DY753"/>
    <mergeCell ref="DZ753:EK753"/>
    <mergeCell ref="EL753:EX753"/>
    <mergeCell ref="EY753:FB753"/>
    <mergeCell ref="FC753:FK753"/>
    <mergeCell ref="AY753:BD753"/>
    <mergeCell ref="BE753:BM753"/>
    <mergeCell ref="BN753:BX753"/>
    <mergeCell ref="BY753:CD753"/>
    <mergeCell ref="CE753:CM753"/>
    <mergeCell ref="CN753:DA753"/>
    <mergeCell ref="IB752:IO752"/>
    <mergeCell ref="IP752:JB752"/>
    <mergeCell ref="JC752:JM752"/>
    <mergeCell ref="JN752:JY752"/>
    <mergeCell ref="JZ752:KP752"/>
    <mergeCell ref="F753:N753"/>
    <mergeCell ref="O753:W753"/>
    <mergeCell ref="X753:AI753"/>
    <mergeCell ref="AJ753:AX753"/>
    <mergeCell ref="FX752:GL752"/>
    <mergeCell ref="GM752:GR752"/>
    <mergeCell ref="GS752:HA752"/>
    <mergeCell ref="HB752:HL752"/>
    <mergeCell ref="HM752:HR752"/>
    <mergeCell ref="HS752:IA752"/>
    <mergeCell ref="DO752:DY752"/>
    <mergeCell ref="DZ752:EK752"/>
    <mergeCell ref="EL752:EX752"/>
    <mergeCell ref="EY752:FB752"/>
    <mergeCell ref="FC752:FK752"/>
    <mergeCell ref="FL752:FW752"/>
    <mergeCell ref="BE752:BM752"/>
    <mergeCell ref="BN752:BX752"/>
    <mergeCell ref="BY752:CD752"/>
    <mergeCell ref="CE752:CM752"/>
    <mergeCell ref="CN752:DA752"/>
    <mergeCell ref="DB752:DN752"/>
    <mergeCell ref="F752:N752"/>
    <mergeCell ref="O752:W752"/>
    <mergeCell ref="X752:AI752"/>
    <mergeCell ref="AJ752:AX752"/>
    <mergeCell ref="AY752:BD752"/>
    <mergeCell ref="AJ748:AX748"/>
    <mergeCell ref="AY748:BD748"/>
    <mergeCell ref="HS751:IA751"/>
    <mergeCell ref="IB751:IO751"/>
    <mergeCell ref="IP751:JB751"/>
    <mergeCell ref="JC751:JM751"/>
    <mergeCell ref="JN751:JY751"/>
    <mergeCell ref="JZ751:KP751"/>
    <mergeCell ref="FL751:FW751"/>
    <mergeCell ref="FX751:GL751"/>
    <mergeCell ref="GM751:GR751"/>
    <mergeCell ref="GS751:HA751"/>
    <mergeCell ref="HB751:HL751"/>
    <mergeCell ref="HM751:HR751"/>
    <mergeCell ref="DB751:DN751"/>
    <mergeCell ref="DO751:DY751"/>
    <mergeCell ref="DZ751:EK751"/>
    <mergeCell ref="EL751:EX751"/>
    <mergeCell ref="EY751:FB751"/>
    <mergeCell ref="FC751:FK751"/>
    <mergeCell ref="AY751:BD751"/>
    <mergeCell ref="BE751:BM751"/>
    <mergeCell ref="BN751:BX751"/>
    <mergeCell ref="BY751:CD751"/>
    <mergeCell ref="CE751:CM751"/>
    <mergeCell ref="CN751:DA751"/>
    <mergeCell ref="IB750:IO750"/>
    <mergeCell ref="IP750:JB750"/>
    <mergeCell ref="JC750:JM750"/>
    <mergeCell ref="JN750:JY750"/>
    <mergeCell ref="JZ750:KP750"/>
    <mergeCell ref="F751:N751"/>
    <mergeCell ref="O751:W751"/>
    <mergeCell ref="X751:AI751"/>
    <mergeCell ref="AJ751:AX751"/>
    <mergeCell ref="FX750:GL750"/>
    <mergeCell ref="GM750:GR750"/>
    <mergeCell ref="GS750:HA750"/>
    <mergeCell ref="HB750:HL750"/>
    <mergeCell ref="HM750:HR750"/>
    <mergeCell ref="HS750:IA750"/>
    <mergeCell ref="DO750:DY750"/>
    <mergeCell ref="DZ750:EK750"/>
    <mergeCell ref="EL750:EX750"/>
    <mergeCell ref="EY750:FB750"/>
    <mergeCell ref="FC750:FK750"/>
    <mergeCell ref="FL750:FW750"/>
    <mergeCell ref="BE750:BM750"/>
    <mergeCell ref="BN750:BX750"/>
    <mergeCell ref="BY750:CD750"/>
    <mergeCell ref="CE750:CM750"/>
    <mergeCell ref="CN750:DA750"/>
    <mergeCell ref="DB750:DN750"/>
    <mergeCell ref="F750:N750"/>
    <mergeCell ref="O750:W750"/>
    <mergeCell ref="X750:AI750"/>
    <mergeCell ref="AJ750:AX750"/>
    <mergeCell ref="AY750:BD750"/>
    <mergeCell ref="BE746:BM746"/>
    <mergeCell ref="BN746:BX746"/>
    <mergeCell ref="BY746:CD746"/>
    <mergeCell ref="CE746:CM746"/>
    <mergeCell ref="CN746:DA746"/>
    <mergeCell ref="DB746:DN746"/>
    <mergeCell ref="F746:N746"/>
    <mergeCell ref="O746:W746"/>
    <mergeCell ref="X746:AI746"/>
    <mergeCell ref="AJ746:AX746"/>
    <mergeCell ref="AY746:BD746"/>
    <mergeCell ref="HS749:IA749"/>
    <mergeCell ref="IB749:IO749"/>
    <mergeCell ref="IP749:JB749"/>
    <mergeCell ref="JC749:JM749"/>
    <mergeCell ref="JN749:JY749"/>
    <mergeCell ref="JZ749:KP749"/>
    <mergeCell ref="FL749:FW749"/>
    <mergeCell ref="FX749:GL749"/>
    <mergeCell ref="GM749:GR749"/>
    <mergeCell ref="GS749:HA749"/>
    <mergeCell ref="HB749:HL749"/>
    <mergeCell ref="HM749:HR749"/>
    <mergeCell ref="DB749:DN749"/>
    <mergeCell ref="DO749:DY749"/>
    <mergeCell ref="DZ749:EK749"/>
    <mergeCell ref="EL749:EX749"/>
    <mergeCell ref="EY749:FB749"/>
    <mergeCell ref="FC749:FK749"/>
    <mergeCell ref="AY749:BD749"/>
    <mergeCell ref="BE749:BM749"/>
    <mergeCell ref="BN749:BX749"/>
    <mergeCell ref="BY749:CD749"/>
    <mergeCell ref="CE749:CM749"/>
    <mergeCell ref="CN749:DA749"/>
    <mergeCell ref="IB748:IO748"/>
    <mergeCell ref="IP748:JB748"/>
    <mergeCell ref="JC748:JM748"/>
    <mergeCell ref="JN748:JY748"/>
    <mergeCell ref="JZ748:KP748"/>
    <mergeCell ref="F749:N749"/>
    <mergeCell ref="O749:W749"/>
    <mergeCell ref="X749:AI749"/>
    <mergeCell ref="AJ749:AX749"/>
    <mergeCell ref="FX748:GL748"/>
    <mergeCell ref="GM748:GR748"/>
    <mergeCell ref="GS748:HA748"/>
    <mergeCell ref="HB748:HL748"/>
    <mergeCell ref="HM748:HR748"/>
    <mergeCell ref="HS748:IA748"/>
    <mergeCell ref="DO748:DY748"/>
    <mergeCell ref="DZ748:EK748"/>
    <mergeCell ref="EY748:FB748"/>
    <mergeCell ref="FC748:FK748"/>
    <mergeCell ref="FL748:FW748"/>
    <mergeCell ref="BE748:BM748"/>
    <mergeCell ref="BN748:BX748"/>
    <mergeCell ref="BY748:CD748"/>
    <mergeCell ref="CE748:CM748"/>
    <mergeCell ref="CN748:DA748"/>
    <mergeCell ref="DB748:DN748"/>
    <mergeCell ref="F748:N748"/>
    <mergeCell ref="O748:W748"/>
    <mergeCell ref="X748:AI748"/>
    <mergeCell ref="HM744:HR744"/>
    <mergeCell ref="HS744:IA744"/>
    <mergeCell ref="DO744:DY744"/>
    <mergeCell ref="DZ744:EK744"/>
    <mergeCell ref="EL744:EX744"/>
    <mergeCell ref="EY744:FB744"/>
    <mergeCell ref="FC744:FK744"/>
    <mergeCell ref="FL744:FW744"/>
    <mergeCell ref="BE744:BM744"/>
    <mergeCell ref="BN744:BX744"/>
    <mergeCell ref="BY744:CD744"/>
    <mergeCell ref="CE744:CM744"/>
    <mergeCell ref="CN744:DA744"/>
    <mergeCell ref="DB744:DN744"/>
    <mergeCell ref="F744:N744"/>
    <mergeCell ref="O744:W744"/>
    <mergeCell ref="X744:AI744"/>
    <mergeCell ref="AJ744:AX744"/>
    <mergeCell ref="AY744:BD744"/>
    <mergeCell ref="HS747:IA747"/>
    <mergeCell ref="IB747:IO747"/>
    <mergeCell ref="IP747:JB747"/>
    <mergeCell ref="JC747:JM747"/>
    <mergeCell ref="JN747:JY747"/>
    <mergeCell ref="JZ747:KP747"/>
    <mergeCell ref="FL747:FW747"/>
    <mergeCell ref="FX747:GL747"/>
    <mergeCell ref="GM747:GR747"/>
    <mergeCell ref="GS747:HA747"/>
    <mergeCell ref="HB747:HL747"/>
    <mergeCell ref="HM747:HR747"/>
    <mergeCell ref="DB747:DN747"/>
    <mergeCell ref="DO747:DY747"/>
    <mergeCell ref="DZ747:EK747"/>
    <mergeCell ref="EL747:EX747"/>
    <mergeCell ref="EY747:FB747"/>
    <mergeCell ref="FC747:FK747"/>
    <mergeCell ref="AY747:BD747"/>
    <mergeCell ref="BE747:BM747"/>
    <mergeCell ref="BN747:BX747"/>
    <mergeCell ref="BY747:CD747"/>
    <mergeCell ref="CE747:CM747"/>
    <mergeCell ref="CN747:DA747"/>
    <mergeCell ref="IB746:IO746"/>
    <mergeCell ref="IP746:JB746"/>
    <mergeCell ref="JC746:JM746"/>
    <mergeCell ref="JN746:JY746"/>
    <mergeCell ref="JZ746:KP746"/>
    <mergeCell ref="F747:N747"/>
    <mergeCell ref="O747:W747"/>
    <mergeCell ref="X747:AI747"/>
    <mergeCell ref="AJ747:AX747"/>
    <mergeCell ref="FX746:GL746"/>
    <mergeCell ref="GM746:GR746"/>
    <mergeCell ref="GS746:HA746"/>
    <mergeCell ref="HB746:HL746"/>
    <mergeCell ref="HM746:HR746"/>
    <mergeCell ref="HS746:IA746"/>
    <mergeCell ref="DO746:DY746"/>
    <mergeCell ref="DZ746:EK746"/>
    <mergeCell ref="EL746:EX746"/>
    <mergeCell ref="EY746:FB746"/>
    <mergeCell ref="FC746:FK746"/>
    <mergeCell ref="FL746:FW746"/>
    <mergeCell ref="F743:N743"/>
    <mergeCell ref="O743:W743"/>
    <mergeCell ref="X743:AI743"/>
    <mergeCell ref="AJ743:AX743"/>
    <mergeCell ref="FX742:GL742"/>
    <mergeCell ref="GM742:GR742"/>
    <mergeCell ref="GS742:HA742"/>
    <mergeCell ref="HB742:HL742"/>
    <mergeCell ref="HM742:HR742"/>
    <mergeCell ref="HS742:IA742"/>
    <mergeCell ref="DO742:DY742"/>
    <mergeCell ref="DZ742:EK742"/>
    <mergeCell ref="EL742:EX742"/>
    <mergeCell ref="EY742:FB742"/>
    <mergeCell ref="FC742:FK742"/>
    <mergeCell ref="FL742:FW742"/>
    <mergeCell ref="BE742:BM742"/>
    <mergeCell ref="BN742:BX742"/>
    <mergeCell ref="BY742:CD742"/>
    <mergeCell ref="CE742:CM742"/>
    <mergeCell ref="CN742:DA742"/>
    <mergeCell ref="DB742:DN742"/>
    <mergeCell ref="F742:N742"/>
    <mergeCell ref="O742:W742"/>
    <mergeCell ref="X742:AI742"/>
    <mergeCell ref="AJ742:AX742"/>
    <mergeCell ref="AY742:BD742"/>
    <mergeCell ref="HS745:IA745"/>
    <mergeCell ref="IB745:IO745"/>
    <mergeCell ref="IP745:JB745"/>
    <mergeCell ref="JC745:JM745"/>
    <mergeCell ref="JN745:JY745"/>
    <mergeCell ref="JZ745:KP745"/>
    <mergeCell ref="FL745:FW745"/>
    <mergeCell ref="FX745:GL745"/>
    <mergeCell ref="GM745:GR745"/>
    <mergeCell ref="GS745:HA745"/>
    <mergeCell ref="HB745:HL745"/>
    <mergeCell ref="HM745:HR745"/>
    <mergeCell ref="DB745:DN745"/>
    <mergeCell ref="DO745:DY745"/>
    <mergeCell ref="DZ745:EK745"/>
    <mergeCell ref="EL745:EX745"/>
    <mergeCell ref="EY745:FB745"/>
    <mergeCell ref="FC745:FK745"/>
    <mergeCell ref="AY745:BD745"/>
    <mergeCell ref="BE745:BM745"/>
    <mergeCell ref="BN745:BX745"/>
    <mergeCell ref="BY745:CD745"/>
    <mergeCell ref="CE745:CM745"/>
    <mergeCell ref="CN745:DA745"/>
    <mergeCell ref="IB744:IO744"/>
    <mergeCell ref="IP744:JB744"/>
    <mergeCell ref="JC744:JM744"/>
    <mergeCell ref="JN744:JY744"/>
    <mergeCell ref="JZ744:KP744"/>
    <mergeCell ref="F745:N745"/>
    <mergeCell ref="O745:W745"/>
    <mergeCell ref="X745:AI745"/>
    <mergeCell ref="AJ745:AX745"/>
    <mergeCell ref="FX744:GL744"/>
    <mergeCell ref="GM744:GR744"/>
    <mergeCell ref="GS744:HA744"/>
    <mergeCell ref="HB744:HL744"/>
    <mergeCell ref="O740:W740"/>
    <mergeCell ref="X740:AI740"/>
    <mergeCell ref="AJ740:AX740"/>
    <mergeCell ref="AY740:BD740"/>
    <mergeCell ref="HS743:IA743"/>
    <mergeCell ref="IB743:IO743"/>
    <mergeCell ref="IP743:JB743"/>
    <mergeCell ref="JC743:JM743"/>
    <mergeCell ref="JN743:JY743"/>
    <mergeCell ref="JZ743:KP743"/>
    <mergeCell ref="FL743:FW743"/>
    <mergeCell ref="FX743:GL743"/>
    <mergeCell ref="GM743:GR743"/>
    <mergeCell ref="GS743:HA743"/>
    <mergeCell ref="HB743:HL743"/>
    <mergeCell ref="HM743:HR743"/>
    <mergeCell ref="DB743:DN743"/>
    <mergeCell ref="DO743:DY743"/>
    <mergeCell ref="DZ743:EK743"/>
    <mergeCell ref="EL743:EX743"/>
    <mergeCell ref="EY743:FB743"/>
    <mergeCell ref="FC743:FK743"/>
    <mergeCell ref="AY743:BD743"/>
    <mergeCell ref="BE743:BM743"/>
    <mergeCell ref="BN743:BX743"/>
    <mergeCell ref="BY743:CD743"/>
    <mergeCell ref="CE743:CM743"/>
    <mergeCell ref="CN743:DA743"/>
    <mergeCell ref="IB742:IO742"/>
    <mergeCell ref="IP742:JB742"/>
    <mergeCell ref="JC742:JM742"/>
    <mergeCell ref="JN742:JY742"/>
    <mergeCell ref="JZ742:KP742"/>
    <mergeCell ref="FL738:FW738"/>
    <mergeCell ref="BE738:BM738"/>
    <mergeCell ref="BN738:BX738"/>
    <mergeCell ref="BY738:CD738"/>
    <mergeCell ref="CE738:CM738"/>
    <mergeCell ref="CN738:DA738"/>
    <mergeCell ref="DB738:DN738"/>
    <mergeCell ref="F738:N738"/>
    <mergeCell ref="O738:W738"/>
    <mergeCell ref="X738:AI738"/>
    <mergeCell ref="AJ738:AX738"/>
    <mergeCell ref="AY738:BD738"/>
    <mergeCell ref="HS741:IA741"/>
    <mergeCell ref="IB741:IO741"/>
    <mergeCell ref="IP741:JB741"/>
    <mergeCell ref="JC741:JM741"/>
    <mergeCell ref="JN741:JY741"/>
    <mergeCell ref="JZ741:KP741"/>
    <mergeCell ref="FL741:FW741"/>
    <mergeCell ref="FX741:GL741"/>
    <mergeCell ref="GM741:GR741"/>
    <mergeCell ref="GS741:HA741"/>
    <mergeCell ref="HB741:HL741"/>
    <mergeCell ref="HM741:HR741"/>
    <mergeCell ref="DB741:DN741"/>
    <mergeCell ref="DO741:DY741"/>
    <mergeCell ref="DZ741:EK741"/>
    <mergeCell ref="EL741:EX741"/>
    <mergeCell ref="EY741:FB741"/>
    <mergeCell ref="FC741:FK741"/>
    <mergeCell ref="AY741:BD741"/>
    <mergeCell ref="BE741:BM741"/>
    <mergeCell ref="BN741:BX741"/>
    <mergeCell ref="BY741:CD741"/>
    <mergeCell ref="CE741:CM741"/>
    <mergeCell ref="CN741:DA741"/>
    <mergeCell ref="IB740:IO740"/>
    <mergeCell ref="IP740:JB740"/>
    <mergeCell ref="JC740:JM740"/>
    <mergeCell ref="JN740:JY740"/>
    <mergeCell ref="JZ740:KP740"/>
    <mergeCell ref="F741:N741"/>
    <mergeCell ref="O741:W741"/>
    <mergeCell ref="X741:AI741"/>
    <mergeCell ref="AJ741:AX741"/>
    <mergeCell ref="FX740:GL740"/>
    <mergeCell ref="GM740:GR740"/>
    <mergeCell ref="GS740:HA740"/>
    <mergeCell ref="HB740:HL740"/>
    <mergeCell ref="HM740:HR740"/>
    <mergeCell ref="HS740:IA740"/>
    <mergeCell ref="DO740:DY740"/>
    <mergeCell ref="DZ740:EK740"/>
    <mergeCell ref="EL740:EX740"/>
    <mergeCell ref="EY740:FB740"/>
    <mergeCell ref="FC740:FK740"/>
    <mergeCell ref="FL740:FW740"/>
    <mergeCell ref="BE740:BM740"/>
    <mergeCell ref="BN740:BX740"/>
    <mergeCell ref="BY740:CD740"/>
    <mergeCell ref="CE740:CM740"/>
    <mergeCell ref="CN740:DA740"/>
    <mergeCell ref="DB740:DN740"/>
    <mergeCell ref="F740:N740"/>
    <mergeCell ref="HB736:HL736"/>
    <mergeCell ref="HM736:HR736"/>
    <mergeCell ref="HS736:IA736"/>
    <mergeCell ref="DO736:DY736"/>
    <mergeCell ref="DZ736:EK736"/>
    <mergeCell ref="EL736:EX736"/>
    <mergeCell ref="EY736:FB736"/>
    <mergeCell ref="FC736:FK736"/>
    <mergeCell ref="FL736:FW736"/>
    <mergeCell ref="BE736:BM736"/>
    <mergeCell ref="BN736:BX736"/>
    <mergeCell ref="BY736:CD736"/>
    <mergeCell ref="CE736:CM736"/>
    <mergeCell ref="CN736:DA736"/>
    <mergeCell ref="DB736:DN736"/>
    <mergeCell ref="F736:N736"/>
    <mergeCell ref="O736:W736"/>
    <mergeCell ref="X736:AI736"/>
    <mergeCell ref="AJ736:AX736"/>
    <mergeCell ref="AY736:BD736"/>
    <mergeCell ref="HS739:IA739"/>
    <mergeCell ref="IB739:IO739"/>
    <mergeCell ref="IP739:JB739"/>
    <mergeCell ref="JC739:JM739"/>
    <mergeCell ref="JN739:JY739"/>
    <mergeCell ref="JZ739:KP739"/>
    <mergeCell ref="FL739:FW739"/>
    <mergeCell ref="FX739:GL739"/>
    <mergeCell ref="GM739:GR739"/>
    <mergeCell ref="GS739:HA739"/>
    <mergeCell ref="HB739:HL739"/>
    <mergeCell ref="HM739:HR739"/>
    <mergeCell ref="DB739:DN739"/>
    <mergeCell ref="DO739:DY739"/>
    <mergeCell ref="DZ739:EK739"/>
    <mergeCell ref="EL739:EX739"/>
    <mergeCell ref="EY739:FB739"/>
    <mergeCell ref="FC739:FK739"/>
    <mergeCell ref="AY739:BD739"/>
    <mergeCell ref="BE739:BM739"/>
    <mergeCell ref="BN739:BX739"/>
    <mergeCell ref="BY739:CD739"/>
    <mergeCell ref="CE739:CM739"/>
    <mergeCell ref="CN739:DA739"/>
    <mergeCell ref="IB738:IO738"/>
    <mergeCell ref="IP738:JB738"/>
    <mergeCell ref="JC738:JM738"/>
    <mergeCell ref="JN738:JY738"/>
    <mergeCell ref="JZ738:KP738"/>
    <mergeCell ref="F739:N739"/>
    <mergeCell ref="O739:W739"/>
    <mergeCell ref="X739:AI739"/>
    <mergeCell ref="AJ739:AX739"/>
    <mergeCell ref="FX738:GL738"/>
    <mergeCell ref="GM738:GR738"/>
    <mergeCell ref="GS738:HA738"/>
    <mergeCell ref="HB738:HL738"/>
    <mergeCell ref="HM738:HR738"/>
    <mergeCell ref="HS738:IA738"/>
    <mergeCell ref="DO738:DY738"/>
    <mergeCell ref="DZ738:EK738"/>
    <mergeCell ref="EL738:EX738"/>
    <mergeCell ref="EY738:FB738"/>
    <mergeCell ref="FC738:FK738"/>
    <mergeCell ref="CN735:DA735"/>
    <mergeCell ref="IB734:IO734"/>
    <mergeCell ref="IP734:JB734"/>
    <mergeCell ref="JC734:JM734"/>
    <mergeCell ref="JN734:JY734"/>
    <mergeCell ref="JZ734:KP734"/>
    <mergeCell ref="F735:N735"/>
    <mergeCell ref="O735:W735"/>
    <mergeCell ref="X735:AI735"/>
    <mergeCell ref="AJ735:AX735"/>
    <mergeCell ref="FX734:GL734"/>
    <mergeCell ref="GM734:GR734"/>
    <mergeCell ref="GS734:HA734"/>
    <mergeCell ref="HB734:HL734"/>
    <mergeCell ref="HM734:HR734"/>
    <mergeCell ref="HS734:IA734"/>
    <mergeCell ref="DO734:DY734"/>
    <mergeCell ref="DZ734:EK734"/>
    <mergeCell ref="EL734:EX734"/>
    <mergeCell ref="EY734:FB734"/>
    <mergeCell ref="FC734:FK734"/>
    <mergeCell ref="FL734:FW734"/>
    <mergeCell ref="BE734:BM734"/>
    <mergeCell ref="BN734:BX734"/>
    <mergeCell ref="BY734:CD734"/>
    <mergeCell ref="CE734:CM734"/>
    <mergeCell ref="CN734:DA734"/>
    <mergeCell ref="DB734:DN734"/>
    <mergeCell ref="HS737:IA737"/>
    <mergeCell ref="IB737:IO737"/>
    <mergeCell ref="IP737:JB737"/>
    <mergeCell ref="JC737:JM737"/>
    <mergeCell ref="JN737:JY737"/>
    <mergeCell ref="JZ737:KP737"/>
    <mergeCell ref="FL737:FW737"/>
    <mergeCell ref="FX737:GL737"/>
    <mergeCell ref="GM737:GR737"/>
    <mergeCell ref="GS737:HA737"/>
    <mergeCell ref="HB737:HL737"/>
    <mergeCell ref="HM737:HR737"/>
    <mergeCell ref="DB737:DN737"/>
    <mergeCell ref="DO737:DY737"/>
    <mergeCell ref="DZ737:EK737"/>
    <mergeCell ref="EL737:EX737"/>
    <mergeCell ref="EY737:FB737"/>
    <mergeCell ref="FC737:FK737"/>
    <mergeCell ref="AY737:BD737"/>
    <mergeCell ref="BE737:BM737"/>
    <mergeCell ref="BN737:BX737"/>
    <mergeCell ref="BY737:CD737"/>
    <mergeCell ref="CE737:CM737"/>
    <mergeCell ref="CN737:DA737"/>
    <mergeCell ref="IB736:IO736"/>
    <mergeCell ref="IP736:JB736"/>
    <mergeCell ref="JC736:JM736"/>
    <mergeCell ref="JN736:JY736"/>
    <mergeCell ref="JZ736:KP736"/>
    <mergeCell ref="F737:N737"/>
    <mergeCell ref="O737:W737"/>
    <mergeCell ref="X737:AI737"/>
    <mergeCell ref="AJ737:AX737"/>
    <mergeCell ref="FX736:GL736"/>
    <mergeCell ref="GM736:GR736"/>
    <mergeCell ref="GS736:HA736"/>
    <mergeCell ref="A769:E769"/>
    <mergeCell ref="A768:E768"/>
    <mergeCell ref="A770:E770"/>
    <mergeCell ref="A772:E772"/>
    <mergeCell ref="A771:E771"/>
    <mergeCell ref="A775:E775"/>
    <mergeCell ref="A774:E774"/>
    <mergeCell ref="A773:E773"/>
    <mergeCell ref="IP733:JB733"/>
    <mergeCell ref="JC733:JM733"/>
    <mergeCell ref="JN733:JY733"/>
    <mergeCell ref="JZ733:KP733"/>
    <mergeCell ref="F734:N734"/>
    <mergeCell ref="O734:W734"/>
    <mergeCell ref="X734:AI734"/>
    <mergeCell ref="AJ734:AX734"/>
    <mergeCell ref="AY734:BD734"/>
    <mergeCell ref="GM733:GR733"/>
    <mergeCell ref="GS733:HA733"/>
    <mergeCell ref="HB733:HL733"/>
    <mergeCell ref="HM733:HR733"/>
    <mergeCell ref="HS733:IA733"/>
    <mergeCell ref="IB733:IO733"/>
    <mergeCell ref="DZ733:EK733"/>
    <mergeCell ref="EL733:EX733"/>
    <mergeCell ref="EY733:FB733"/>
    <mergeCell ref="FC733:FK733"/>
    <mergeCell ref="FL733:FW733"/>
    <mergeCell ref="FX733:GL733"/>
    <mergeCell ref="BN733:BX733"/>
    <mergeCell ref="BY733:CD733"/>
    <mergeCell ref="CE733:CM733"/>
    <mergeCell ref="CN733:DA733"/>
    <mergeCell ref="DB733:DN733"/>
    <mergeCell ref="DO733:DY733"/>
    <mergeCell ref="F733:N733"/>
    <mergeCell ref="O733:W733"/>
    <mergeCell ref="X733:AI733"/>
    <mergeCell ref="AJ733:AX733"/>
    <mergeCell ref="AY733:BD733"/>
    <mergeCell ref="BE733:BM733"/>
    <mergeCell ref="HS735:IA735"/>
    <mergeCell ref="IB735:IO735"/>
    <mergeCell ref="IP735:JB735"/>
    <mergeCell ref="JC735:JM735"/>
    <mergeCell ref="JN735:JY735"/>
    <mergeCell ref="JZ735:KP735"/>
    <mergeCell ref="FL735:FW735"/>
    <mergeCell ref="FX735:GL735"/>
    <mergeCell ref="GM735:GR735"/>
    <mergeCell ref="GS735:HA735"/>
    <mergeCell ref="HB735:HL735"/>
    <mergeCell ref="HM735:HR735"/>
    <mergeCell ref="DB735:DN735"/>
    <mergeCell ref="DO735:DY735"/>
    <mergeCell ref="DZ735:EK735"/>
    <mergeCell ref="EL735:EX735"/>
    <mergeCell ref="EY735:FB735"/>
    <mergeCell ref="FC735:FK735"/>
    <mergeCell ref="AY735:BD735"/>
    <mergeCell ref="BE735:BM735"/>
    <mergeCell ref="BN735:BX735"/>
    <mergeCell ref="BY735:CD735"/>
    <mergeCell ref="CE735:CM735"/>
    <mergeCell ref="A735:E735"/>
    <mergeCell ref="A734:E734"/>
    <mergeCell ref="A733:E733"/>
    <mergeCell ref="A738:E738"/>
    <mergeCell ref="A737:E737"/>
    <mergeCell ref="A736:E736"/>
    <mergeCell ref="A740:E740"/>
    <mergeCell ref="A739:E739"/>
    <mergeCell ref="A743:E743"/>
    <mergeCell ref="A742:E742"/>
    <mergeCell ref="A741:E741"/>
    <mergeCell ref="A746:E746"/>
    <mergeCell ref="A745:E745"/>
    <mergeCell ref="A744:E744"/>
    <mergeCell ref="A748:E748"/>
    <mergeCell ref="A747:E747"/>
    <mergeCell ref="A751:E751"/>
    <mergeCell ref="A750:E750"/>
    <mergeCell ref="A749:E749"/>
    <mergeCell ref="A754:E754"/>
    <mergeCell ref="A753:E753"/>
    <mergeCell ref="A752:E752"/>
    <mergeCell ref="A756:E756"/>
    <mergeCell ref="A755:E755"/>
    <mergeCell ref="A759:E759"/>
    <mergeCell ref="A758:E758"/>
    <mergeCell ref="A757:E757"/>
    <mergeCell ref="A762:E762"/>
    <mergeCell ref="A761:E761"/>
    <mergeCell ref="A760:E760"/>
    <mergeCell ref="A764:E764"/>
    <mergeCell ref="A763:E763"/>
    <mergeCell ref="A767:E767"/>
    <mergeCell ref="A766:E766"/>
    <mergeCell ref="A765:E765"/>
    <mergeCell ref="BN724:BX724"/>
    <mergeCell ref="BY724:CD724"/>
    <mergeCell ref="BY723:CD723"/>
    <mergeCell ref="CE723:CM723"/>
    <mergeCell ref="CN723:DA723"/>
    <mergeCell ref="DB723:DN723"/>
    <mergeCell ref="DO723:DY723"/>
    <mergeCell ref="DZ723:EK723"/>
    <mergeCell ref="DZ722:EK722"/>
    <mergeCell ref="EL722:EX722"/>
    <mergeCell ref="A723:E723"/>
    <mergeCell ref="F723:N723"/>
    <mergeCell ref="O723:W723"/>
    <mergeCell ref="X723:AI723"/>
    <mergeCell ref="AJ723:AX723"/>
    <mergeCell ref="AY723:BD723"/>
    <mergeCell ref="BE723:BM723"/>
    <mergeCell ref="BN723:BX723"/>
    <mergeCell ref="BN722:BX722"/>
    <mergeCell ref="BY722:CD722"/>
    <mergeCell ref="CE722:CM722"/>
    <mergeCell ref="CN722:DA722"/>
    <mergeCell ref="DB722:DN722"/>
    <mergeCell ref="DO722:DY722"/>
    <mergeCell ref="A498:E498"/>
    <mergeCell ref="DB496:DN496"/>
    <mergeCell ref="DO496:DY496"/>
    <mergeCell ref="DZ496:EK496"/>
    <mergeCell ref="BN502:BX502"/>
    <mergeCell ref="BY502:CD502"/>
    <mergeCell ref="CE502:CM502"/>
    <mergeCell ref="CN502:DA502"/>
    <mergeCell ref="DB502:DN502"/>
    <mergeCell ref="DO502:DY502"/>
    <mergeCell ref="DZ502:EK502"/>
    <mergeCell ref="EL496:EX496"/>
    <mergeCell ref="A497:E497"/>
    <mergeCell ref="F497:N497"/>
    <mergeCell ref="O497:W497"/>
    <mergeCell ref="X497:AI497"/>
    <mergeCell ref="AJ497:AX497"/>
    <mergeCell ref="DO721:DY721"/>
    <mergeCell ref="DZ721:EK721"/>
    <mergeCell ref="EL721:EX721"/>
    <mergeCell ref="A722:E722"/>
    <mergeCell ref="F722:N722"/>
    <mergeCell ref="O722:W722"/>
    <mergeCell ref="X722:AI722"/>
    <mergeCell ref="AJ722:AX722"/>
    <mergeCell ref="AY722:BD722"/>
    <mergeCell ref="BE722:BM722"/>
    <mergeCell ref="BE721:BM721"/>
    <mergeCell ref="BN721:BX721"/>
    <mergeCell ref="BY721:CD721"/>
    <mergeCell ref="CE721:CM721"/>
    <mergeCell ref="CN721:DA721"/>
    <mergeCell ref="DB721:DN721"/>
    <mergeCell ref="A721:E721"/>
    <mergeCell ref="F721:N721"/>
    <mergeCell ref="O721:W721"/>
    <mergeCell ref="X721:AI721"/>
    <mergeCell ref="AJ721:AX721"/>
    <mergeCell ref="AY721:BD721"/>
    <mergeCell ref="CE720:CM720"/>
    <mergeCell ref="BE720:BM720"/>
    <mergeCell ref="BN720:BX720"/>
    <mergeCell ref="BY720:CD720"/>
    <mergeCell ref="BY719:CD719"/>
    <mergeCell ref="CE719:CM719"/>
    <mergeCell ref="CN719:DA719"/>
    <mergeCell ref="DB719:DN719"/>
    <mergeCell ref="DO719:DY719"/>
    <mergeCell ref="DZ719:EK719"/>
    <mergeCell ref="F719:N719"/>
    <mergeCell ref="O719:W719"/>
    <mergeCell ref="X719:AI719"/>
    <mergeCell ref="AJ719:AX719"/>
    <mergeCell ref="DO492:DY492"/>
    <mergeCell ref="DZ492:EK492"/>
    <mergeCell ref="EL492:EX492"/>
    <mergeCell ref="BE492:BM492"/>
    <mergeCell ref="BN492:BX492"/>
    <mergeCell ref="BY492:CD492"/>
    <mergeCell ref="CE492:CM492"/>
    <mergeCell ref="CN492:DA492"/>
    <mergeCell ref="DB492:DN492"/>
    <mergeCell ref="F508:N508"/>
    <mergeCell ref="O508:W508"/>
    <mergeCell ref="X508:AI508"/>
    <mergeCell ref="AJ508:AX508"/>
    <mergeCell ref="DB505:DN505"/>
    <mergeCell ref="DO505:DY505"/>
    <mergeCell ref="DZ505:EK505"/>
    <mergeCell ref="EL505:EX505"/>
    <mergeCell ref="AJ528:AX528"/>
    <mergeCell ref="AY528:BD528"/>
    <mergeCell ref="BE528:BM528"/>
    <mergeCell ref="BN528:BX528"/>
    <mergeCell ref="BY528:CD528"/>
    <mergeCell ref="CE528:CM528"/>
    <mergeCell ref="CN528:DA528"/>
    <mergeCell ref="DB528:DN528"/>
    <mergeCell ref="DO528:DY528"/>
    <mergeCell ref="DZ528:EK528"/>
    <mergeCell ref="EL528:EX528"/>
    <mergeCell ref="DZ536:EK536"/>
    <mergeCell ref="EL536:EX536"/>
    <mergeCell ref="DB538:DN538"/>
    <mergeCell ref="BE540:BM540"/>
    <mergeCell ref="BN540:BX540"/>
    <mergeCell ref="BY540:CD540"/>
    <mergeCell ref="CE540:CM540"/>
    <mergeCell ref="CN540:DA540"/>
    <mergeCell ref="DB540:DN540"/>
    <mergeCell ref="DO540:DY540"/>
    <mergeCell ref="DZ540:EK540"/>
    <mergeCell ref="AJ538:AX538"/>
    <mergeCell ref="AY497:BD497"/>
    <mergeCell ref="BE497:BM497"/>
    <mergeCell ref="BN497:BX497"/>
    <mergeCell ref="BY497:CD497"/>
    <mergeCell ref="CE497:CM497"/>
    <mergeCell ref="CN497:DA497"/>
    <mergeCell ref="DB497:DN497"/>
    <mergeCell ref="DO497:DY497"/>
    <mergeCell ref="DZ497:EK497"/>
    <mergeCell ref="EL497:EX497"/>
    <mergeCell ref="AJ502:AX502"/>
    <mergeCell ref="A492:E492"/>
    <mergeCell ref="F492:N492"/>
    <mergeCell ref="O492:W492"/>
    <mergeCell ref="X492:AI492"/>
    <mergeCell ref="AJ492:AX492"/>
    <mergeCell ref="AY492:BD492"/>
    <mergeCell ref="A495:E495"/>
    <mergeCell ref="F495:N495"/>
    <mergeCell ref="O495:W495"/>
    <mergeCell ref="X495:AI495"/>
    <mergeCell ref="AJ495:AX495"/>
    <mergeCell ref="AY495:BD495"/>
    <mergeCell ref="BE495:BM495"/>
    <mergeCell ref="BN495:BX495"/>
    <mergeCell ref="BY495:CD495"/>
    <mergeCell ref="CE495:CM495"/>
    <mergeCell ref="CN495:DA495"/>
    <mergeCell ref="DB495:DN495"/>
    <mergeCell ref="DO495:DY495"/>
    <mergeCell ref="DZ495:EK495"/>
    <mergeCell ref="EL495:EX495"/>
    <mergeCell ref="A496:E496"/>
    <mergeCell ref="F496:N496"/>
    <mergeCell ref="O496:W496"/>
    <mergeCell ref="X496:AI496"/>
    <mergeCell ref="AJ496:AX496"/>
    <mergeCell ref="AY496:BD496"/>
    <mergeCell ref="BE496:BM496"/>
    <mergeCell ref="BN496:BX496"/>
    <mergeCell ref="BY496:CD496"/>
    <mergeCell ref="CE496:CM496"/>
    <mergeCell ref="CN496:DA496"/>
    <mergeCell ref="CE491:CM491"/>
    <mergeCell ref="CN491:DA491"/>
    <mergeCell ref="DB491:DN491"/>
    <mergeCell ref="DO491:DY491"/>
    <mergeCell ref="DZ491:EK491"/>
    <mergeCell ref="EL491:EX491"/>
    <mergeCell ref="EL490:EX490"/>
    <mergeCell ref="A491:E491"/>
    <mergeCell ref="F491:N491"/>
    <mergeCell ref="O491:W491"/>
    <mergeCell ref="X491:AI491"/>
    <mergeCell ref="AJ491:AX491"/>
    <mergeCell ref="AY491:BD491"/>
    <mergeCell ref="BE491:BM491"/>
    <mergeCell ref="BN491:BX491"/>
    <mergeCell ref="BY491:CD491"/>
    <mergeCell ref="BY490:CD490"/>
    <mergeCell ref="CE490:CM490"/>
    <mergeCell ref="CN490:DA490"/>
    <mergeCell ref="DB490:DN490"/>
    <mergeCell ref="DO490:DY490"/>
    <mergeCell ref="DZ490:EK490"/>
    <mergeCell ref="DZ489:EK489"/>
    <mergeCell ref="EL489:EX489"/>
    <mergeCell ref="A490:E490"/>
    <mergeCell ref="F490:N490"/>
    <mergeCell ref="O490:W490"/>
    <mergeCell ref="X490:AI490"/>
    <mergeCell ref="AJ490:AX490"/>
    <mergeCell ref="AY490:BD490"/>
    <mergeCell ref="BE490:BM490"/>
    <mergeCell ref="BN490:BX490"/>
    <mergeCell ref="BN489:BX489"/>
    <mergeCell ref="BY489:CD489"/>
    <mergeCell ref="CE489:CM489"/>
    <mergeCell ref="CN489:DA489"/>
    <mergeCell ref="DB489:DN489"/>
    <mergeCell ref="DO489:DY489"/>
    <mergeCell ref="DO488:DY488"/>
    <mergeCell ref="DZ488:EK488"/>
    <mergeCell ref="EL488:EX488"/>
    <mergeCell ref="A489:E489"/>
    <mergeCell ref="F489:N489"/>
    <mergeCell ref="O489:W489"/>
    <mergeCell ref="X489:AI489"/>
    <mergeCell ref="AJ489:AX489"/>
    <mergeCell ref="AY489:BD489"/>
    <mergeCell ref="BE489:BM489"/>
    <mergeCell ref="BE488:BM488"/>
    <mergeCell ref="BN488:BX488"/>
    <mergeCell ref="BY488:CD488"/>
    <mergeCell ref="CE488:CM488"/>
    <mergeCell ref="CN488:DA488"/>
    <mergeCell ref="DB488:DN488"/>
    <mergeCell ref="A488:E488"/>
    <mergeCell ref="F488:N488"/>
    <mergeCell ref="O488:W488"/>
    <mergeCell ref="X488:AI488"/>
    <mergeCell ref="AJ488:AX488"/>
    <mergeCell ref="AY488:BD488"/>
    <mergeCell ref="CE487:CM487"/>
    <mergeCell ref="CN487:DA487"/>
    <mergeCell ref="DB487:DN487"/>
    <mergeCell ref="DO487:DY487"/>
    <mergeCell ref="DZ487:EK487"/>
    <mergeCell ref="EL487:EX487"/>
    <mergeCell ref="EL486:EX486"/>
    <mergeCell ref="A487:E487"/>
    <mergeCell ref="F487:N487"/>
    <mergeCell ref="O487:W487"/>
    <mergeCell ref="X487:AI487"/>
    <mergeCell ref="AJ487:AX487"/>
    <mergeCell ref="AY487:BD487"/>
    <mergeCell ref="BE487:BM487"/>
    <mergeCell ref="BN487:BX487"/>
    <mergeCell ref="BY487:CD487"/>
    <mergeCell ref="BY486:CD486"/>
    <mergeCell ref="CE486:CM486"/>
    <mergeCell ref="CN486:DA486"/>
    <mergeCell ref="DB486:DN486"/>
    <mergeCell ref="DO486:DY486"/>
    <mergeCell ref="DZ486:EK486"/>
    <mergeCell ref="DZ485:EK485"/>
    <mergeCell ref="EL485:EX485"/>
    <mergeCell ref="A486:E486"/>
    <mergeCell ref="F486:N486"/>
    <mergeCell ref="O486:W486"/>
    <mergeCell ref="X486:AI486"/>
    <mergeCell ref="AJ486:AX486"/>
    <mergeCell ref="AY486:BD486"/>
    <mergeCell ref="BE486:BM486"/>
    <mergeCell ref="BN486:BX486"/>
    <mergeCell ref="BN485:BX485"/>
    <mergeCell ref="BY485:CD485"/>
    <mergeCell ref="CE485:CM485"/>
    <mergeCell ref="CN485:DA485"/>
    <mergeCell ref="DB485:DN485"/>
    <mergeCell ref="DO485:DY485"/>
    <mergeCell ref="DO484:DY484"/>
    <mergeCell ref="DZ484:EK484"/>
    <mergeCell ref="EL484:EX484"/>
    <mergeCell ref="A485:E485"/>
    <mergeCell ref="F485:N485"/>
    <mergeCell ref="O485:W485"/>
    <mergeCell ref="X485:AI485"/>
    <mergeCell ref="AJ485:AX485"/>
    <mergeCell ref="AY485:BD485"/>
    <mergeCell ref="BE485:BM485"/>
    <mergeCell ref="BE484:BM484"/>
    <mergeCell ref="BN484:BX484"/>
    <mergeCell ref="BY484:CD484"/>
    <mergeCell ref="CE484:CM484"/>
    <mergeCell ref="CN484:DA484"/>
    <mergeCell ref="DB484:DN484"/>
    <mergeCell ref="A484:E484"/>
    <mergeCell ref="F484:N484"/>
    <mergeCell ref="O484:W484"/>
    <mergeCell ref="X484:AI484"/>
    <mergeCell ref="AJ484:AX484"/>
    <mergeCell ref="AY484:BD484"/>
    <mergeCell ref="CE483:CM483"/>
    <mergeCell ref="CN483:DA483"/>
    <mergeCell ref="DB483:DN483"/>
    <mergeCell ref="DO483:DY483"/>
    <mergeCell ref="DZ483:EK483"/>
    <mergeCell ref="EL483:EX483"/>
    <mergeCell ref="EL482:EX482"/>
    <mergeCell ref="A483:E483"/>
    <mergeCell ref="F483:N483"/>
    <mergeCell ref="O483:W483"/>
    <mergeCell ref="X483:AI483"/>
    <mergeCell ref="AJ483:AX483"/>
    <mergeCell ref="AY483:BD483"/>
    <mergeCell ref="BE483:BM483"/>
    <mergeCell ref="BN483:BX483"/>
    <mergeCell ref="BY483:CD483"/>
    <mergeCell ref="BY482:CD482"/>
    <mergeCell ref="CE482:CM482"/>
    <mergeCell ref="CN482:DA482"/>
    <mergeCell ref="DB482:DN482"/>
    <mergeCell ref="DO482:DY482"/>
    <mergeCell ref="DZ482:EK482"/>
    <mergeCell ref="DZ481:EK481"/>
    <mergeCell ref="EL481:EX481"/>
    <mergeCell ref="A482:E482"/>
    <mergeCell ref="F482:N482"/>
    <mergeCell ref="O482:W482"/>
    <mergeCell ref="X482:AI482"/>
    <mergeCell ref="AJ482:AX482"/>
    <mergeCell ref="AY482:BD482"/>
    <mergeCell ref="BE482:BM482"/>
    <mergeCell ref="BN482:BX482"/>
    <mergeCell ref="BN481:BX481"/>
    <mergeCell ref="BY481:CD481"/>
    <mergeCell ref="CE481:CM481"/>
    <mergeCell ref="CN481:DA481"/>
    <mergeCell ref="DB481:DN481"/>
    <mergeCell ref="DO481:DY481"/>
    <mergeCell ref="DO480:DY480"/>
    <mergeCell ref="DZ480:EK480"/>
    <mergeCell ref="EL480:EX480"/>
    <mergeCell ref="A481:E481"/>
    <mergeCell ref="F481:N481"/>
    <mergeCell ref="O481:W481"/>
    <mergeCell ref="X481:AI481"/>
    <mergeCell ref="AJ481:AX481"/>
    <mergeCell ref="AY481:BD481"/>
    <mergeCell ref="BE481:BM481"/>
    <mergeCell ref="BE480:BM480"/>
    <mergeCell ref="BN480:BX480"/>
    <mergeCell ref="BY480:CD480"/>
    <mergeCell ref="CE480:CM480"/>
    <mergeCell ref="CN480:DA480"/>
    <mergeCell ref="DB480:DN480"/>
    <mergeCell ref="A480:E480"/>
    <mergeCell ref="F480:N480"/>
    <mergeCell ref="O480:W480"/>
    <mergeCell ref="X480:AI480"/>
    <mergeCell ref="AJ480:AX480"/>
    <mergeCell ref="AY480:BD480"/>
    <mergeCell ref="CE479:CM479"/>
    <mergeCell ref="CN479:DA479"/>
    <mergeCell ref="DB479:DN479"/>
    <mergeCell ref="DO479:DY479"/>
    <mergeCell ref="DZ479:EK479"/>
    <mergeCell ref="EL479:EX479"/>
    <mergeCell ref="EL478:EX478"/>
    <mergeCell ref="A479:E479"/>
    <mergeCell ref="F479:N479"/>
    <mergeCell ref="O479:W479"/>
    <mergeCell ref="X479:AI479"/>
    <mergeCell ref="AJ479:AX479"/>
    <mergeCell ref="AY479:BD479"/>
    <mergeCell ref="BE479:BM479"/>
    <mergeCell ref="BN479:BX479"/>
    <mergeCell ref="BY479:CD479"/>
    <mergeCell ref="BY478:CD478"/>
    <mergeCell ref="CE478:CM478"/>
    <mergeCell ref="CN478:DA478"/>
    <mergeCell ref="DB478:DN478"/>
    <mergeCell ref="DO478:DY478"/>
    <mergeCell ref="DZ478:EK478"/>
    <mergeCell ref="DZ477:EK477"/>
    <mergeCell ref="EL477:EX477"/>
    <mergeCell ref="A478:E478"/>
    <mergeCell ref="F478:N478"/>
    <mergeCell ref="O478:W478"/>
    <mergeCell ref="X478:AI478"/>
    <mergeCell ref="AJ478:AX478"/>
    <mergeCell ref="AY478:BD478"/>
    <mergeCell ref="BE478:BM478"/>
    <mergeCell ref="BN478:BX478"/>
    <mergeCell ref="BN477:BX477"/>
    <mergeCell ref="BY477:CD477"/>
    <mergeCell ref="CE477:CM477"/>
    <mergeCell ref="CN477:DA477"/>
    <mergeCell ref="DB477:DN477"/>
    <mergeCell ref="DO477:DY477"/>
    <mergeCell ref="DO476:DY476"/>
    <mergeCell ref="DZ476:EK476"/>
    <mergeCell ref="EL476:EX476"/>
    <mergeCell ref="A477:E477"/>
    <mergeCell ref="F477:N477"/>
    <mergeCell ref="O477:W477"/>
    <mergeCell ref="X477:AI477"/>
    <mergeCell ref="AJ477:AX477"/>
    <mergeCell ref="AY477:BD477"/>
    <mergeCell ref="BE477:BM477"/>
    <mergeCell ref="BE476:BM476"/>
    <mergeCell ref="BN476:BX476"/>
    <mergeCell ref="BY476:CD476"/>
    <mergeCell ref="CE476:CM476"/>
    <mergeCell ref="CN476:DA476"/>
    <mergeCell ref="DB476:DN476"/>
    <mergeCell ref="A476:E476"/>
    <mergeCell ref="F476:N476"/>
    <mergeCell ref="O476:W476"/>
    <mergeCell ref="X476:AI476"/>
    <mergeCell ref="AJ476:AX476"/>
    <mergeCell ref="AY476:BD476"/>
    <mergeCell ref="CE475:CM475"/>
    <mergeCell ref="CN475:DA475"/>
    <mergeCell ref="DB475:DN475"/>
    <mergeCell ref="DO475:DY475"/>
    <mergeCell ref="DZ475:EK475"/>
    <mergeCell ref="EL475:EX475"/>
    <mergeCell ref="EL474:EX474"/>
    <mergeCell ref="A475:E475"/>
    <mergeCell ref="F475:N475"/>
    <mergeCell ref="O475:W475"/>
    <mergeCell ref="X475:AI475"/>
    <mergeCell ref="AJ475:AX475"/>
    <mergeCell ref="AY475:BD475"/>
    <mergeCell ref="BE475:BM475"/>
    <mergeCell ref="BN475:BX475"/>
    <mergeCell ref="BY475:CD475"/>
    <mergeCell ref="BY474:CD474"/>
    <mergeCell ref="CE474:CM474"/>
    <mergeCell ref="CN474:DA474"/>
    <mergeCell ref="DB474:DN474"/>
    <mergeCell ref="DO474:DY474"/>
    <mergeCell ref="DZ474:EK474"/>
    <mergeCell ref="DZ473:EK473"/>
    <mergeCell ref="EL473:EX473"/>
    <mergeCell ref="A474:E474"/>
    <mergeCell ref="F474:N474"/>
    <mergeCell ref="O474:W474"/>
    <mergeCell ref="X474:AI474"/>
    <mergeCell ref="AJ474:AX474"/>
    <mergeCell ref="AY474:BD474"/>
    <mergeCell ref="BE474:BM474"/>
    <mergeCell ref="BN474:BX474"/>
    <mergeCell ref="BN473:BX473"/>
    <mergeCell ref="BY473:CD473"/>
    <mergeCell ref="CE473:CM473"/>
    <mergeCell ref="CN473:DA473"/>
    <mergeCell ref="DB473:DN473"/>
    <mergeCell ref="DO473:DY473"/>
    <mergeCell ref="DO472:DY472"/>
    <mergeCell ref="DZ472:EK472"/>
    <mergeCell ref="EL472:EX472"/>
    <mergeCell ref="A473:E473"/>
    <mergeCell ref="F473:N473"/>
    <mergeCell ref="O473:W473"/>
    <mergeCell ref="X473:AI473"/>
    <mergeCell ref="AJ473:AX473"/>
    <mergeCell ref="AY473:BD473"/>
    <mergeCell ref="BE473:BM473"/>
    <mergeCell ref="BE472:BM472"/>
    <mergeCell ref="BN472:BX472"/>
    <mergeCell ref="BY472:CD472"/>
    <mergeCell ref="CE472:CM472"/>
    <mergeCell ref="CN472:DA472"/>
    <mergeCell ref="DB472:DN472"/>
    <mergeCell ref="A472:E472"/>
    <mergeCell ref="F472:N472"/>
    <mergeCell ref="O472:W472"/>
    <mergeCell ref="X472:AI472"/>
    <mergeCell ref="AJ472:AX472"/>
    <mergeCell ref="AY472:BD472"/>
    <mergeCell ref="CE471:CM471"/>
    <mergeCell ref="CN471:DA471"/>
    <mergeCell ref="DB471:DN471"/>
    <mergeCell ref="DO471:DY471"/>
    <mergeCell ref="DZ471:EK471"/>
    <mergeCell ref="EL471:EX471"/>
    <mergeCell ref="EL470:EX470"/>
    <mergeCell ref="A471:E471"/>
    <mergeCell ref="F471:N471"/>
    <mergeCell ref="O471:W471"/>
    <mergeCell ref="X471:AI471"/>
    <mergeCell ref="AJ471:AX471"/>
    <mergeCell ref="AY471:BD471"/>
    <mergeCell ref="BE471:BM471"/>
    <mergeCell ref="BN471:BX471"/>
    <mergeCell ref="BY471:CD471"/>
    <mergeCell ref="BY470:CD470"/>
    <mergeCell ref="CE470:CM470"/>
    <mergeCell ref="CN470:DA470"/>
    <mergeCell ref="DB470:DN470"/>
    <mergeCell ref="DO470:DY470"/>
    <mergeCell ref="DZ470:EK470"/>
    <mergeCell ref="DZ469:EK469"/>
    <mergeCell ref="EL469:EX469"/>
    <mergeCell ref="A470:E470"/>
    <mergeCell ref="F470:N470"/>
    <mergeCell ref="O470:W470"/>
    <mergeCell ref="X470:AI470"/>
    <mergeCell ref="AJ470:AX470"/>
    <mergeCell ref="AY470:BD470"/>
    <mergeCell ref="BE470:BM470"/>
    <mergeCell ref="BN470:BX470"/>
    <mergeCell ref="BN469:BX469"/>
    <mergeCell ref="BY469:CD469"/>
    <mergeCell ref="CE469:CM469"/>
    <mergeCell ref="CN469:DA469"/>
    <mergeCell ref="DB469:DN469"/>
    <mergeCell ref="DO469:DY469"/>
    <mergeCell ref="DO468:DY468"/>
    <mergeCell ref="DZ468:EK468"/>
    <mergeCell ref="EL468:EX468"/>
    <mergeCell ref="A469:E469"/>
    <mergeCell ref="F469:N469"/>
    <mergeCell ref="O469:W469"/>
    <mergeCell ref="X469:AI469"/>
    <mergeCell ref="AJ469:AX469"/>
    <mergeCell ref="AY469:BD469"/>
    <mergeCell ref="BE469:BM469"/>
    <mergeCell ref="BE468:BM468"/>
    <mergeCell ref="BN468:BX468"/>
    <mergeCell ref="BY468:CD468"/>
    <mergeCell ref="CE468:CM468"/>
    <mergeCell ref="CN468:DA468"/>
    <mergeCell ref="DB468:DN468"/>
    <mergeCell ref="A468:E468"/>
    <mergeCell ref="F468:N468"/>
    <mergeCell ref="O468:W468"/>
    <mergeCell ref="X468:AI468"/>
    <mergeCell ref="AJ468:AX468"/>
    <mergeCell ref="AY468:BD468"/>
    <mergeCell ref="CE467:CM467"/>
    <mergeCell ref="CN467:DA467"/>
    <mergeCell ref="DB467:DN467"/>
    <mergeCell ref="DO467:DY467"/>
    <mergeCell ref="DZ467:EK467"/>
    <mergeCell ref="EL467:EX467"/>
    <mergeCell ref="EL466:EX466"/>
    <mergeCell ref="A467:E467"/>
    <mergeCell ref="F467:N467"/>
    <mergeCell ref="O467:W467"/>
    <mergeCell ref="X467:AI467"/>
    <mergeCell ref="AJ467:AX467"/>
    <mergeCell ref="AY467:BD467"/>
    <mergeCell ref="BE467:BM467"/>
    <mergeCell ref="BN467:BX467"/>
    <mergeCell ref="BY467:CD467"/>
    <mergeCell ref="BY466:CD466"/>
    <mergeCell ref="CE466:CM466"/>
    <mergeCell ref="CN466:DA466"/>
    <mergeCell ref="DB466:DN466"/>
    <mergeCell ref="DO466:DY466"/>
    <mergeCell ref="DZ466:EK466"/>
    <mergeCell ref="DZ465:EK465"/>
    <mergeCell ref="EL465:EX465"/>
    <mergeCell ref="A466:E466"/>
    <mergeCell ref="F466:N466"/>
    <mergeCell ref="O466:W466"/>
    <mergeCell ref="X466:AI466"/>
    <mergeCell ref="AJ466:AX466"/>
    <mergeCell ref="AY466:BD466"/>
    <mergeCell ref="BE466:BM466"/>
    <mergeCell ref="BN466:BX466"/>
    <mergeCell ref="BN465:BX465"/>
    <mergeCell ref="BY465:CD465"/>
    <mergeCell ref="CE465:CM465"/>
    <mergeCell ref="CN465:DA465"/>
    <mergeCell ref="DB465:DN465"/>
    <mergeCell ref="DO465:DY465"/>
    <mergeCell ref="DO464:DY464"/>
    <mergeCell ref="DZ464:EK464"/>
    <mergeCell ref="EL464:EX464"/>
    <mergeCell ref="A465:E465"/>
    <mergeCell ref="F465:N465"/>
    <mergeCell ref="O465:W465"/>
    <mergeCell ref="X465:AI465"/>
    <mergeCell ref="AJ465:AX465"/>
    <mergeCell ref="AY465:BD465"/>
    <mergeCell ref="BE465:BM465"/>
    <mergeCell ref="BE464:BM464"/>
    <mergeCell ref="BN464:BX464"/>
    <mergeCell ref="BY464:CD464"/>
    <mergeCell ref="CE464:CM464"/>
    <mergeCell ref="CN464:DA464"/>
    <mergeCell ref="DB464:DN464"/>
    <mergeCell ref="A464:E464"/>
    <mergeCell ref="F464:N464"/>
    <mergeCell ref="O464:W464"/>
    <mergeCell ref="X464:AI464"/>
    <mergeCell ref="AJ464:AX464"/>
    <mergeCell ref="AY464:BD464"/>
    <mergeCell ref="CE463:CM463"/>
    <mergeCell ref="CN463:DA463"/>
    <mergeCell ref="DB463:DN463"/>
    <mergeCell ref="DO463:DY463"/>
    <mergeCell ref="DZ463:EK463"/>
    <mergeCell ref="EL463:EX463"/>
    <mergeCell ref="EL462:EX462"/>
    <mergeCell ref="A463:E463"/>
    <mergeCell ref="F463:N463"/>
    <mergeCell ref="O463:W463"/>
    <mergeCell ref="X463:AI463"/>
    <mergeCell ref="AJ463:AX463"/>
    <mergeCell ref="AY463:BD463"/>
    <mergeCell ref="BE463:BM463"/>
    <mergeCell ref="BN463:BX463"/>
    <mergeCell ref="BY463:CD463"/>
    <mergeCell ref="BY462:CD462"/>
    <mergeCell ref="CE462:CM462"/>
    <mergeCell ref="CN462:DA462"/>
    <mergeCell ref="DB462:DN462"/>
    <mergeCell ref="DO462:DY462"/>
    <mergeCell ref="DZ462:EK462"/>
    <mergeCell ref="DZ461:EK461"/>
    <mergeCell ref="EL461:EX461"/>
    <mergeCell ref="A462:E462"/>
    <mergeCell ref="F462:N462"/>
    <mergeCell ref="O462:W462"/>
    <mergeCell ref="X462:AI462"/>
    <mergeCell ref="AJ462:AX462"/>
    <mergeCell ref="AY462:BD462"/>
    <mergeCell ref="BE462:BM462"/>
    <mergeCell ref="BN462:BX462"/>
    <mergeCell ref="BN461:BX461"/>
    <mergeCell ref="BY461:CD461"/>
    <mergeCell ref="CE461:CM461"/>
    <mergeCell ref="CN461:DA461"/>
    <mergeCell ref="DB461:DN461"/>
    <mergeCell ref="DO461:DY461"/>
    <mergeCell ref="DO460:DY460"/>
    <mergeCell ref="DZ460:EK460"/>
    <mergeCell ref="EL460:EX460"/>
    <mergeCell ref="A461:E461"/>
    <mergeCell ref="F461:N461"/>
    <mergeCell ref="O461:W461"/>
    <mergeCell ref="X461:AI461"/>
    <mergeCell ref="AJ461:AX461"/>
    <mergeCell ref="AY461:BD461"/>
    <mergeCell ref="BE461:BM461"/>
    <mergeCell ref="BE460:BM460"/>
    <mergeCell ref="BN460:BX460"/>
    <mergeCell ref="BY460:CD460"/>
    <mergeCell ref="CE460:CM460"/>
    <mergeCell ref="CN460:DA460"/>
    <mergeCell ref="DB460:DN460"/>
    <mergeCell ref="A460:E460"/>
    <mergeCell ref="F460:N460"/>
    <mergeCell ref="O460:W460"/>
    <mergeCell ref="X460:AI460"/>
    <mergeCell ref="AJ460:AX460"/>
    <mergeCell ref="AY460:BD460"/>
    <mergeCell ref="CE459:CM459"/>
    <mergeCell ref="CN459:DA459"/>
    <mergeCell ref="DB459:DN459"/>
    <mergeCell ref="DO459:DY459"/>
    <mergeCell ref="DZ459:EK459"/>
    <mergeCell ref="EL459:EX459"/>
    <mergeCell ref="EL458:EX458"/>
    <mergeCell ref="A459:E459"/>
    <mergeCell ref="F459:N459"/>
    <mergeCell ref="O459:W459"/>
    <mergeCell ref="X459:AI459"/>
    <mergeCell ref="AJ459:AX459"/>
    <mergeCell ref="AY459:BD459"/>
    <mergeCell ref="BE459:BM459"/>
    <mergeCell ref="BN459:BX459"/>
    <mergeCell ref="BY459:CD459"/>
    <mergeCell ref="BY458:CD458"/>
    <mergeCell ref="CE458:CM458"/>
    <mergeCell ref="CN458:DA458"/>
    <mergeCell ref="DB458:DN458"/>
    <mergeCell ref="DO458:DY458"/>
    <mergeCell ref="DZ458:EK458"/>
    <mergeCell ref="DZ457:EK457"/>
    <mergeCell ref="EL457:EX457"/>
    <mergeCell ref="A458:E458"/>
    <mergeCell ref="F458:N458"/>
    <mergeCell ref="O458:W458"/>
    <mergeCell ref="X458:AI458"/>
    <mergeCell ref="AJ458:AX458"/>
    <mergeCell ref="AY458:BD458"/>
    <mergeCell ref="BE458:BM458"/>
    <mergeCell ref="BN458:BX458"/>
    <mergeCell ref="BN457:BX457"/>
    <mergeCell ref="BY457:CD457"/>
    <mergeCell ref="CE457:CM457"/>
    <mergeCell ref="CN457:DA457"/>
    <mergeCell ref="DB457:DN457"/>
    <mergeCell ref="DO457:DY457"/>
    <mergeCell ref="DO456:DY456"/>
    <mergeCell ref="DZ456:EK456"/>
    <mergeCell ref="EL456:EX456"/>
    <mergeCell ref="A457:E457"/>
    <mergeCell ref="F457:N457"/>
    <mergeCell ref="O457:W457"/>
    <mergeCell ref="X457:AI457"/>
    <mergeCell ref="AJ457:AX457"/>
    <mergeCell ref="AY457:BD457"/>
    <mergeCell ref="BE457:BM457"/>
    <mergeCell ref="BE456:BM456"/>
    <mergeCell ref="BN456:BX456"/>
    <mergeCell ref="BY456:CD456"/>
    <mergeCell ref="CE456:CM456"/>
    <mergeCell ref="CN456:DA456"/>
    <mergeCell ref="DB456:DN456"/>
    <mergeCell ref="A456:E456"/>
    <mergeCell ref="F456:N456"/>
    <mergeCell ref="O456:W456"/>
    <mergeCell ref="X456:AI456"/>
    <mergeCell ref="AJ456:AX456"/>
    <mergeCell ref="AY456:BD456"/>
    <mergeCell ref="CE455:CM455"/>
    <mergeCell ref="CN455:DA455"/>
    <mergeCell ref="DB455:DN455"/>
    <mergeCell ref="DO455:DY455"/>
    <mergeCell ref="DZ455:EK455"/>
    <mergeCell ref="EL455:EX455"/>
    <mergeCell ref="EL454:EX454"/>
    <mergeCell ref="A455:E455"/>
    <mergeCell ref="F455:N455"/>
    <mergeCell ref="O455:W455"/>
    <mergeCell ref="X455:AI455"/>
    <mergeCell ref="AJ455:AX455"/>
    <mergeCell ref="AY455:BD455"/>
    <mergeCell ref="BE455:BM455"/>
    <mergeCell ref="BN455:BX455"/>
    <mergeCell ref="BY455:CD455"/>
    <mergeCell ref="BY454:CD454"/>
    <mergeCell ref="CE454:CM454"/>
    <mergeCell ref="CN454:DA454"/>
    <mergeCell ref="DB454:DN454"/>
    <mergeCell ref="DO454:DY454"/>
    <mergeCell ref="DZ454:EK454"/>
    <mergeCell ref="DZ453:EK453"/>
    <mergeCell ref="EL453:EX453"/>
    <mergeCell ref="A454:E454"/>
    <mergeCell ref="F454:N454"/>
    <mergeCell ref="O454:W454"/>
    <mergeCell ref="X454:AI454"/>
    <mergeCell ref="AJ454:AX454"/>
    <mergeCell ref="AY454:BD454"/>
    <mergeCell ref="BE454:BM454"/>
    <mergeCell ref="BN454:BX454"/>
    <mergeCell ref="BN453:BX453"/>
    <mergeCell ref="BY453:CD453"/>
    <mergeCell ref="CE453:CM453"/>
    <mergeCell ref="CN453:DA453"/>
    <mergeCell ref="DB453:DN453"/>
    <mergeCell ref="DO453:DY453"/>
    <mergeCell ref="DO452:DY452"/>
    <mergeCell ref="DZ452:EK452"/>
    <mergeCell ref="EL452:EX452"/>
    <mergeCell ref="A453:E453"/>
    <mergeCell ref="F453:N453"/>
    <mergeCell ref="O453:W453"/>
    <mergeCell ref="X453:AI453"/>
    <mergeCell ref="AJ453:AX453"/>
    <mergeCell ref="AY453:BD453"/>
    <mergeCell ref="BE453:BM453"/>
    <mergeCell ref="BE452:BM452"/>
    <mergeCell ref="BN452:BX452"/>
    <mergeCell ref="BY452:CD452"/>
    <mergeCell ref="CE452:CM452"/>
    <mergeCell ref="CN452:DA452"/>
    <mergeCell ref="DB452:DN452"/>
    <mergeCell ref="A452:E452"/>
    <mergeCell ref="F452:N452"/>
    <mergeCell ref="O452:W452"/>
    <mergeCell ref="X452:AI452"/>
    <mergeCell ref="AJ452:AX452"/>
    <mergeCell ref="AY452:BD452"/>
    <mergeCell ref="CE451:CM451"/>
    <mergeCell ref="CN451:DA451"/>
    <mergeCell ref="DB451:DN451"/>
    <mergeCell ref="DO451:DY451"/>
    <mergeCell ref="DZ451:EK451"/>
    <mergeCell ref="EL451:EX451"/>
    <mergeCell ref="EL450:EX450"/>
    <mergeCell ref="A451:E451"/>
    <mergeCell ref="F451:N451"/>
    <mergeCell ref="O451:W451"/>
    <mergeCell ref="X451:AI451"/>
    <mergeCell ref="AJ451:AX451"/>
    <mergeCell ref="AY451:BD451"/>
    <mergeCell ref="BE451:BM451"/>
    <mergeCell ref="BN451:BX451"/>
    <mergeCell ref="BY451:CD451"/>
    <mergeCell ref="BY450:CD450"/>
    <mergeCell ref="CE450:CM450"/>
    <mergeCell ref="CN450:DA450"/>
    <mergeCell ref="DB450:DN450"/>
    <mergeCell ref="DO450:DY450"/>
    <mergeCell ref="DZ450:EK450"/>
    <mergeCell ref="DZ449:EK449"/>
    <mergeCell ref="EL449:EX449"/>
    <mergeCell ref="A450:E450"/>
    <mergeCell ref="F450:N450"/>
    <mergeCell ref="O450:W450"/>
    <mergeCell ref="X450:AI450"/>
    <mergeCell ref="AJ450:AX450"/>
    <mergeCell ref="AY450:BD450"/>
    <mergeCell ref="BE450:BM450"/>
    <mergeCell ref="BN450:BX450"/>
    <mergeCell ref="BN449:BX449"/>
    <mergeCell ref="BY449:CD449"/>
    <mergeCell ref="CE449:CM449"/>
    <mergeCell ref="CN449:DA449"/>
    <mergeCell ref="DB449:DN449"/>
    <mergeCell ref="DO449:DY449"/>
    <mergeCell ref="BN444:BX444"/>
    <mergeCell ref="BY444:CD444"/>
    <mergeCell ref="CE444:CM444"/>
    <mergeCell ref="CN444:DA444"/>
    <mergeCell ref="DB444:DN444"/>
    <mergeCell ref="F444:N444"/>
    <mergeCell ref="O444:W444"/>
    <mergeCell ref="X444:AI444"/>
    <mergeCell ref="AJ444:AX444"/>
    <mergeCell ref="AY444:BD444"/>
    <mergeCell ref="A444:E444"/>
    <mergeCell ref="A445:E445"/>
    <mergeCell ref="DO448:DY448"/>
    <mergeCell ref="DZ448:EK448"/>
    <mergeCell ref="EL448:EX448"/>
    <mergeCell ref="A449:E449"/>
    <mergeCell ref="F449:N449"/>
    <mergeCell ref="O449:W449"/>
    <mergeCell ref="X449:AI449"/>
    <mergeCell ref="AJ449:AX449"/>
    <mergeCell ref="AY449:BD449"/>
    <mergeCell ref="BE449:BM449"/>
    <mergeCell ref="BE448:BM448"/>
    <mergeCell ref="BN448:BX448"/>
    <mergeCell ref="BY448:CD448"/>
    <mergeCell ref="CE448:CM448"/>
    <mergeCell ref="CN448:DA448"/>
    <mergeCell ref="DB448:DN448"/>
    <mergeCell ref="A448:E448"/>
    <mergeCell ref="F448:N448"/>
    <mergeCell ref="O448:W448"/>
    <mergeCell ref="X448:AI448"/>
    <mergeCell ref="AJ448:AX448"/>
    <mergeCell ref="AY448:BD448"/>
    <mergeCell ref="CE447:CM447"/>
    <mergeCell ref="CN447:DA447"/>
    <mergeCell ref="DB447:DN447"/>
    <mergeCell ref="DO447:DY447"/>
    <mergeCell ref="DZ447:EK447"/>
    <mergeCell ref="EL447:EX447"/>
    <mergeCell ref="EL446:EX446"/>
    <mergeCell ref="A447:E447"/>
    <mergeCell ref="F447:N447"/>
    <mergeCell ref="O447:W447"/>
    <mergeCell ref="X447:AI447"/>
    <mergeCell ref="AJ447:AX447"/>
    <mergeCell ref="AY447:BD447"/>
    <mergeCell ref="BE447:BM447"/>
    <mergeCell ref="DZ354:EK354"/>
    <mergeCell ref="EL354:EX354"/>
    <mergeCell ref="A442:E442"/>
    <mergeCell ref="F442:N442"/>
    <mergeCell ref="O442:W442"/>
    <mergeCell ref="X442:AI442"/>
    <mergeCell ref="AJ442:AX442"/>
    <mergeCell ref="AY442:BD442"/>
    <mergeCell ref="BE442:BM442"/>
    <mergeCell ref="BN442:BX442"/>
    <mergeCell ref="BN354:BX354"/>
    <mergeCell ref="BY354:CD354"/>
    <mergeCell ref="CE354:CM354"/>
    <mergeCell ref="CN354:DA354"/>
    <mergeCell ref="DB354:DN354"/>
    <mergeCell ref="DO354:DY354"/>
    <mergeCell ref="A355:E355"/>
    <mergeCell ref="F355:N355"/>
    <mergeCell ref="O355:W355"/>
    <mergeCell ref="X355:AI355"/>
    <mergeCell ref="AJ355:AX355"/>
    <mergeCell ref="AY355:BD355"/>
    <mergeCell ref="BE355:BM355"/>
    <mergeCell ref="BN355:BX355"/>
    <mergeCell ref="BY355:CD355"/>
    <mergeCell ref="CE355:CM355"/>
    <mergeCell ref="CN355:DA355"/>
    <mergeCell ref="DB355:DN355"/>
    <mergeCell ref="DO355:DY355"/>
    <mergeCell ref="DZ355:EK355"/>
    <mergeCell ref="EL355:EX355"/>
    <mergeCell ref="A356:E356"/>
    <mergeCell ref="F356:N356"/>
    <mergeCell ref="O356:W356"/>
    <mergeCell ref="X356:AI356"/>
    <mergeCell ref="A354:E354"/>
    <mergeCell ref="F354:N354"/>
    <mergeCell ref="O354:W354"/>
    <mergeCell ref="X354:AI354"/>
    <mergeCell ref="AJ354:AX354"/>
    <mergeCell ref="AY354:BD354"/>
    <mergeCell ref="BE354:BM354"/>
    <mergeCell ref="A359:E359"/>
    <mergeCell ref="F359:N359"/>
    <mergeCell ref="A360:E360"/>
    <mergeCell ref="F360:N360"/>
    <mergeCell ref="O360:W360"/>
    <mergeCell ref="X360:AI360"/>
    <mergeCell ref="AJ360:AX360"/>
    <mergeCell ref="AY360:BD360"/>
    <mergeCell ref="BE360:BM360"/>
    <mergeCell ref="BN360:BX360"/>
    <mergeCell ref="BY360:CD360"/>
    <mergeCell ref="A363:E363"/>
    <mergeCell ref="F363:N363"/>
    <mergeCell ref="O363:W363"/>
    <mergeCell ref="CN370:DA370"/>
    <mergeCell ref="DB370:DN370"/>
    <mergeCell ref="DO370:DY370"/>
    <mergeCell ref="DZ370:EK370"/>
    <mergeCell ref="EL370:EX370"/>
    <mergeCell ref="A371:E371"/>
    <mergeCell ref="F371:N371"/>
    <mergeCell ref="O371:W371"/>
    <mergeCell ref="X363:AI363"/>
    <mergeCell ref="AJ363:AX363"/>
    <mergeCell ref="AY363:BD363"/>
    <mergeCell ref="BE363:BM363"/>
    <mergeCell ref="BN363:BX363"/>
    <mergeCell ref="BY363:CD363"/>
    <mergeCell ref="CE363:CM363"/>
    <mergeCell ref="A362:E362"/>
    <mergeCell ref="DZ344:EK344"/>
    <mergeCell ref="EL344:EX344"/>
    <mergeCell ref="A268:E268"/>
    <mergeCell ref="F268:N268"/>
    <mergeCell ref="O268:W268"/>
    <mergeCell ref="X268:AI268"/>
    <mergeCell ref="AJ268:AX268"/>
    <mergeCell ref="AY268:BD268"/>
    <mergeCell ref="BE268:BM268"/>
    <mergeCell ref="BN268:BX268"/>
    <mergeCell ref="BN344:BX344"/>
    <mergeCell ref="BY344:CD344"/>
    <mergeCell ref="CE344:CM344"/>
    <mergeCell ref="CN344:DA344"/>
    <mergeCell ref="DB344:DN344"/>
    <mergeCell ref="DO344:DY344"/>
    <mergeCell ref="DO374:DY374"/>
    <mergeCell ref="DZ374:EK374"/>
    <mergeCell ref="EL374:EX374"/>
    <mergeCell ref="A344:E344"/>
    <mergeCell ref="F344:N344"/>
    <mergeCell ref="O344:W344"/>
    <mergeCell ref="X344:AI344"/>
    <mergeCell ref="AJ344:AX344"/>
    <mergeCell ref="AY344:BD344"/>
    <mergeCell ref="BE344:BM344"/>
    <mergeCell ref="BE374:BM374"/>
    <mergeCell ref="BN374:BX374"/>
    <mergeCell ref="A279:E279"/>
    <mergeCell ref="DZ340:EK340"/>
    <mergeCell ref="EL340:EX340"/>
    <mergeCell ref="A341:E341"/>
    <mergeCell ref="F341:N341"/>
    <mergeCell ref="O341:W341"/>
    <mergeCell ref="X341:AI341"/>
    <mergeCell ref="AJ341:AX341"/>
    <mergeCell ref="AY341:BD341"/>
    <mergeCell ref="BE341:BM341"/>
    <mergeCell ref="BE340:BM340"/>
    <mergeCell ref="BN340:BX340"/>
    <mergeCell ref="BY340:CD340"/>
    <mergeCell ref="DO338:DY338"/>
    <mergeCell ref="DZ338:EK338"/>
    <mergeCell ref="BY341:CD341"/>
    <mergeCell ref="CE341:CM341"/>
    <mergeCell ref="DB374:DN374"/>
    <mergeCell ref="A374:E374"/>
    <mergeCell ref="F374:N374"/>
    <mergeCell ref="O374:W374"/>
    <mergeCell ref="X374:AI374"/>
    <mergeCell ref="AJ374:AX374"/>
    <mergeCell ref="AY374:BD374"/>
    <mergeCell ref="A301:E301"/>
    <mergeCell ref="CE343:CM343"/>
    <mergeCell ref="CN343:DA343"/>
    <mergeCell ref="DB343:DN343"/>
    <mergeCell ref="DO343:DY343"/>
    <mergeCell ref="DZ343:EK343"/>
    <mergeCell ref="EL343:EX343"/>
    <mergeCell ref="EL342:EX342"/>
    <mergeCell ref="A343:E343"/>
    <mergeCell ref="F343:N343"/>
    <mergeCell ref="A346:E346"/>
    <mergeCell ref="F346:N346"/>
    <mergeCell ref="O336:W336"/>
    <mergeCell ref="X336:AI336"/>
    <mergeCell ref="AJ336:AX336"/>
    <mergeCell ref="AY336:BD336"/>
    <mergeCell ref="CE335:CM335"/>
    <mergeCell ref="CN335:DA335"/>
    <mergeCell ref="DB335:DN335"/>
    <mergeCell ref="DO335:DY335"/>
    <mergeCell ref="DZ335:EK335"/>
    <mergeCell ref="EL335:EX335"/>
    <mergeCell ref="DZ337:EK337"/>
    <mergeCell ref="EL337:EX337"/>
    <mergeCell ref="EL334:EX334"/>
    <mergeCell ref="A335:E335"/>
    <mergeCell ref="F335:N335"/>
    <mergeCell ref="O335:W335"/>
    <mergeCell ref="X335:AI335"/>
    <mergeCell ref="AJ335:AX335"/>
    <mergeCell ref="AY335:BD335"/>
    <mergeCell ref="BE335:BM335"/>
    <mergeCell ref="BN335:BX335"/>
    <mergeCell ref="BY335:CD335"/>
    <mergeCell ref="BY334:CD334"/>
    <mergeCell ref="CE334:CM334"/>
    <mergeCell ref="CN334:DA334"/>
    <mergeCell ref="DB334:DN334"/>
    <mergeCell ref="DO334:DY334"/>
    <mergeCell ref="DZ334:EK334"/>
    <mergeCell ref="CE346:CM346"/>
    <mergeCell ref="CN346:DA346"/>
    <mergeCell ref="DB346:DN346"/>
    <mergeCell ref="DO346:DY346"/>
    <mergeCell ref="DZ346:EK346"/>
    <mergeCell ref="EL346:EX346"/>
    <mergeCell ref="DO340:DY340"/>
    <mergeCell ref="A338:E338"/>
    <mergeCell ref="F338:N338"/>
    <mergeCell ref="O338:W338"/>
    <mergeCell ref="X338:AI338"/>
    <mergeCell ref="AJ338:AX338"/>
    <mergeCell ref="AY338:BD338"/>
    <mergeCell ref="BE338:BM338"/>
    <mergeCell ref="AJ340:AX340"/>
    <mergeCell ref="AY340:BD340"/>
    <mergeCell ref="CE339:CM339"/>
    <mergeCell ref="CN339:DA339"/>
    <mergeCell ref="BN338:BX338"/>
    <mergeCell ref="BN337:BX337"/>
    <mergeCell ref="BY337:CD337"/>
    <mergeCell ref="CE337:CM337"/>
    <mergeCell ref="CN337:DA337"/>
    <mergeCell ref="DB337:DN337"/>
    <mergeCell ref="DO337:DY337"/>
    <mergeCell ref="DO336:DY336"/>
    <mergeCell ref="DZ336:EK336"/>
    <mergeCell ref="EL336:EX336"/>
    <mergeCell ref="A334:E334"/>
    <mergeCell ref="F334:N334"/>
    <mergeCell ref="O334:W334"/>
    <mergeCell ref="X334:AI334"/>
    <mergeCell ref="AJ334:AX334"/>
    <mergeCell ref="AY334:BD334"/>
    <mergeCell ref="BE334:BM334"/>
    <mergeCell ref="BN334:BX334"/>
    <mergeCell ref="BN333:BX333"/>
    <mergeCell ref="BY333:CD333"/>
    <mergeCell ref="CE333:CM333"/>
    <mergeCell ref="CN333:DA333"/>
    <mergeCell ref="DB333:DN333"/>
    <mergeCell ref="DO333:DY333"/>
    <mergeCell ref="AJ333:AX333"/>
    <mergeCell ref="AY333:BD333"/>
    <mergeCell ref="BE333:BM333"/>
    <mergeCell ref="BN321:BX321"/>
    <mergeCell ref="BY321:CD321"/>
    <mergeCell ref="CE321:CM321"/>
    <mergeCell ref="CN321:DA321"/>
    <mergeCell ref="DB321:DN321"/>
    <mergeCell ref="DO321:DY321"/>
    <mergeCell ref="DZ325:EK325"/>
    <mergeCell ref="EL325:EX325"/>
    <mergeCell ref="A326:E326"/>
    <mergeCell ref="F326:N326"/>
    <mergeCell ref="O326:W326"/>
    <mergeCell ref="X326:AI326"/>
    <mergeCell ref="AJ326:AX326"/>
    <mergeCell ref="AY326:BD326"/>
    <mergeCell ref="BE326:BM326"/>
    <mergeCell ref="BN326:BX326"/>
    <mergeCell ref="BN325:BX325"/>
    <mergeCell ref="BY325:CD325"/>
    <mergeCell ref="CE325:CM325"/>
    <mergeCell ref="CN325:DA325"/>
    <mergeCell ref="DB325:DN325"/>
    <mergeCell ref="DO325:DY325"/>
    <mergeCell ref="DO324:DY324"/>
    <mergeCell ref="DZ324:EK324"/>
    <mergeCell ref="EL324:EX324"/>
    <mergeCell ref="A325:E325"/>
    <mergeCell ref="F325:N325"/>
    <mergeCell ref="O325:W325"/>
    <mergeCell ref="X325:AI325"/>
    <mergeCell ref="AJ325:AX325"/>
    <mergeCell ref="AY325:BD325"/>
    <mergeCell ref="BE325:BM325"/>
    <mergeCell ref="BE324:BM324"/>
    <mergeCell ref="BN324:BX324"/>
    <mergeCell ref="BY324:CD324"/>
    <mergeCell ref="CE324:CM324"/>
    <mergeCell ref="CN324:DA324"/>
    <mergeCell ref="DO323:DY323"/>
    <mergeCell ref="DZ323:EK323"/>
    <mergeCell ref="EL323:EX323"/>
    <mergeCell ref="A321:E321"/>
    <mergeCell ref="F321:N321"/>
    <mergeCell ref="O321:W321"/>
    <mergeCell ref="X321:AI321"/>
    <mergeCell ref="AJ321:AX321"/>
    <mergeCell ref="AY321:BD321"/>
    <mergeCell ref="BE321:BM321"/>
    <mergeCell ref="CE327:CM327"/>
    <mergeCell ref="CN327:DA327"/>
    <mergeCell ref="DB327:DN327"/>
    <mergeCell ref="DO327:DY327"/>
    <mergeCell ref="DZ327:EK327"/>
    <mergeCell ref="EL327:EX327"/>
    <mergeCell ref="EL326:EX326"/>
    <mergeCell ref="A327:E327"/>
    <mergeCell ref="F327:N327"/>
    <mergeCell ref="O327:W327"/>
    <mergeCell ref="X327:AI327"/>
    <mergeCell ref="AJ327:AX327"/>
    <mergeCell ref="AY327:BD327"/>
    <mergeCell ref="BE327:BM327"/>
    <mergeCell ref="BN327:BX327"/>
    <mergeCell ref="BY327:CD327"/>
    <mergeCell ref="BY326:CD326"/>
    <mergeCell ref="CE326:CM326"/>
    <mergeCell ref="CN326:DA326"/>
    <mergeCell ref="DB326:DN326"/>
    <mergeCell ref="DO326:DY326"/>
    <mergeCell ref="DZ326:EK326"/>
    <mergeCell ref="X322:AI322"/>
    <mergeCell ref="AJ322:AX322"/>
    <mergeCell ref="AY322:BD322"/>
    <mergeCell ref="BE322:BM322"/>
    <mergeCell ref="BN322:BX322"/>
    <mergeCell ref="EL322:EX322"/>
    <mergeCell ref="A323:E323"/>
    <mergeCell ref="F323:N323"/>
    <mergeCell ref="O323:W323"/>
    <mergeCell ref="X323:AI323"/>
    <mergeCell ref="AJ323:AX323"/>
    <mergeCell ref="AY323:BD323"/>
    <mergeCell ref="BE323:BM323"/>
    <mergeCell ref="BN323:BX323"/>
    <mergeCell ref="BY323:CD323"/>
    <mergeCell ref="BY322:CD322"/>
    <mergeCell ref="CE322:CM322"/>
    <mergeCell ref="CN322:DA322"/>
    <mergeCell ref="DB322:DN322"/>
    <mergeCell ref="DB324:DN324"/>
    <mergeCell ref="A324:E324"/>
    <mergeCell ref="F324:N324"/>
    <mergeCell ref="O324:W324"/>
    <mergeCell ref="X324:AI324"/>
    <mergeCell ref="AJ324:AX324"/>
    <mergeCell ref="AY324:BD324"/>
    <mergeCell ref="CE323:CM323"/>
    <mergeCell ref="CN323:DA323"/>
    <mergeCell ref="DB323:DN323"/>
    <mergeCell ref="AJ328:AX328"/>
    <mergeCell ref="AY328:BD328"/>
    <mergeCell ref="DO332:DY332"/>
    <mergeCell ref="DZ332:EK332"/>
    <mergeCell ref="EL332:EX332"/>
    <mergeCell ref="A333:E333"/>
    <mergeCell ref="F333:N333"/>
    <mergeCell ref="O333:W333"/>
    <mergeCell ref="X333:AI333"/>
    <mergeCell ref="BE332:BM332"/>
    <mergeCell ref="BN332:BX332"/>
    <mergeCell ref="BY332:CD332"/>
    <mergeCell ref="CE332:CM332"/>
    <mergeCell ref="CN332:DA332"/>
    <mergeCell ref="DB332:DN332"/>
    <mergeCell ref="A332:E332"/>
    <mergeCell ref="F332:N332"/>
    <mergeCell ref="O332:W332"/>
    <mergeCell ref="X332:AI332"/>
    <mergeCell ref="AJ332:AX332"/>
    <mergeCell ref="AY332:BD332"/>
    <mergeCell ref="CE331:CM331"/>
    <mergeCell ref="CN331:DA331"/>
    <mergeCell ref="DB331:DN331"/>
    <mergeCell ref="DO331:DY331"/>
    <mergeCell ref="DZ331:EK331"/>
    <mergeCell ref="EL331:EX331"/>
    <mergeCell ref="DZ329:EK329"/>
    <mergeCell ref="EL329:EX329"/>
    <mergeCell ref="A330:E330"/>
    <mergeCell ref="F330:N330"/>
    <mergeCell ref="O330:W330"/>
    <mergeCell ref="X330:AI330"/>
    <mergeCell ref="AJ330:AX330"/>
    <mergeCell ref="AY330:BD330"/>
    <mergeCell ref="BE330:BM330"/>
    <mergeCell ref="BN330:BX330"/>
    <mergeCell ref="BN329:BX329"/>
    <mergeCell ref="BY329:CD329"/>
    <mergeCell ref="CE329:CM329"/>
    <mergeCell ref="CN329:DA329"/>
    <mergeCell ref="EL330:EX330"/>
    <mergeCell ref="A331:E331"/>
    <mergeCell ref="F331:N331"/>
    <mergeCell ref="O331:W331"/>
    <mergeCell ref="X331:AI331"/>
    <mergeCell ref="AJ331:AX331"/>
    <mergeCell ref="AY331:BD331"/>
    <mergeCell ref="BE331:BM331"/>
    <mergeCell ref="BN331:BX331"/>
    <mergeCell ref="BY331:CD331"/>
    <mergeCell ref="BY330:CD330"/>
    <mergeCell ref="CE330:CM330"/>
    <mergeCell ref="CN330:DA330"/>
    <mergeCell ref="DB330:DN330"/>
    <mergeCell ref="DO330:DY330"/>
    <mergeCell ref="DZ330:EK330"/>
    <mergeCell ref="DZ333:EK333"/>
    <mergeCell ref="EL333:EX333"/>
    <mergeCell ref="EL304:EX304"/>
    <mergeCell ref="EL297:EX297"/>
    <mergeCell ref="BY297:CD297"/>
    <mergeCell ref="CE297:CM297"/>
    <mergeCell ref="CN297:DA297"/>
    <mergeCell ref="DB297:DN297"/>
    <mergeCell ref="DO297:DY297"/>
    <mergeCell ref="DZ297:EK297"/>
    <mergeCell ref="A297:E297"/>
    <mergeCell ref="F297:N297"/>
    <mergeCell ref="O297:W297"/>
    <mergeCell ref="X297:AI297"/>
    <mergeCell ref="AJ297:AX297"/>
    <mergeCell ref="AY297:BD297"/>
    <mergeCell ref="BE297:BM297"/>
    <mergeCell ref="BN297:BX297"/>
    <mergeCell ref="CE299:CM299"/>
    <mergeCell ref="DO322:DY322"/>
    <mergeCell ref="DZ322:EK322"/>
    <mergeCell ref="DZ321:EK321"/>
    <mergeCell ref="EL321:EX321"/>
    <mergeCell ref="A322:E322"/>
    <mergeCell ref="F322:N322"/>
    <mergeCell ref="O322:W322"/>
    <mergeCell ref="F314:N314"/>
    <mergeCell ref="O314:W314"/>
    <mergeCell ref="X314:AI314"/>
    <mergeCell ref="AJ314:AX314"/>
    <mergeCell ref="AY314:BD314"/>
    <mergeCell ref="F319:N319"/>
    <mergeCell ref="O319:W319"/>
    <mergeCell ref="X319:AI319"/>
    <mergeCell ref="AJ319:AX319"/>
    <mergeCell ref="AY319:BD319"/>
    <mergeCell ref="BE319:BM319"/>
    <mergeCell ref="BE318:BM318"/>
    <mergeCell ref="BN318:BX318"/>
    <mergeCell ref="BY318:CD318"/>
    <mergeCell ref="CE318:CM318"/>
    <mergeCell ref="CN318:DA318"/>
    <mergeCell ref="DB318:DN318"/>
    <mergeCell ref="A318:E318"/>
    <mergeCell ref="F318:N318"/>
    <mergeCell ref="O318:W318"/>
    <mergeCell ref="X318:AI318"/>
    <mergeCell ref="AJ318:AX318"/>
    <mergeCell ref="AY318:BD318"/>
    <mergeCell ref="CE317:CM317"/>
    <mergeCell ref="CN317:DA317"/>
    <mergeCell ref="DB317:DN317"/>
    <mergeCell ref="DO317:DY317"/>
    <mergeCell ref="DZ317:EK317"/>
    <mergeCell ref="EL317:EX317"/>
    <mergeCell ref="EL316:EX316"/>
    <mergeCell ref="A317:E317"/>
    <mergeCell ref="F317:N317"/>
    <mergeCell ref="O317:W317"/>
    <mergeCell ref="X317:AI317"/>
    <mergeCell ref="AJ317:AX317"/>
    <mergeCell ref="AY317:BD317"/>
    <mergeCell ref="BE317:BM317"/>
    <mergeCell ref="BN317:BX317"/>
    <mergeCell ref="BY317:CD317"/>
    <mergeCell ref="BY316:CD316"/>
    <mergeCell ref="DO261:DY261"/>
    <mergeCell ref="DZ261:EK261"/>
    <mergeCell ref="EL261:EX261"/>
    <mergeCell ref="O250:W250"/>
    <mergeCell ref="X250:AI250"/>
    <mergeCell ref="AJ250:AX250"/>
    <mergeCell ref="BY259:CD259"/>
    <mergeCell ref="X253:AI253"/>
    <mergeCell ref="AJ253:AX253"/>
    <mergeCell ref="AY253:BD253"/>
    <mergeCell ref="BE253:BM253"/>
    <mergeCell ref="BN253:BX253"/>
    <mergeCell ref="BY253:CD253"/>
    <mergeCell ref="CE253:CM253"/>
    <mergeCell ref="CN253:DA253"/>
    <mergeCell ref="DB253:DN253"/>
    <mergeCell ref="DO253:DY253"/>
    <mergeCell ref="DZ253:EK253"/>
    <mergeCell ref="EL253:EX253"/>
    <mergeCell ref="A251:E251"/>
    <mergeCell ref="F251:N251"/>
    <mergeCell ref="O251:W251"/>
    <mergeCell ref="X251:AI251"/>
    <mergeCell ref="AJ251:AX251"/>
    <mergeCell ref="AY251:BD251"/>
    <mergeCell ref="O315:W315"/>
    <mergeCell ref="X315:AI315"/>
    <mergeCell ref="AJ315:AX315"/>
    <mergeCell ref="AY315:BD315"/>
    <mergeCell ref="BE315:BM315"/>
    <mergeCell ref="BE314:BM314"/>
    <mergeCell ref="BN314:BX314"/>
    <mergeCell ref="EL305:EX305"/>
    <mergeCell ref="A306:E306"/>
    <mergeCell ref="F306:N306"/>
    <mergeCell ref="O306:W306"/>
    <mergeCell ref="X306:AI306"/>
    <mergeCell ref="AJ306:AX306"/>
    <mergeCell ref="AY306:BD306"/>
    <mergeCell ref="BE306:BM306"/>
    <mergeCell ref="BN306:BX306"/>
    <mergeCell ref="BN305:BX305"/>
    <mergeCell ref="BY305:CD305"/>
    <mergeCell ref="CE305:CM305"/>
    <mergeCell ref="CN305:DA305"/>
    <mergeCell ref="DB305:DN305"/>
    <mergeCell ref="DO305:DY305"/>
    <mergeCell ref="EL296:EX296"/>
    <mergeCell ref="A305:E305"/>
    <mergeCell ref="F305:N305"/>
    <mergeCell ref="O305:W305"/>
    <mergeCell ref="X305:AI305"/>
    <mergeCell ref="AJ305:AX305"/>
    <mergeCell ref="AY305:BD305"/>
    <mergeCell ref="BE305:BM305"/>
    <mergeCell ref="BE296:BM296"/>
    <mergeCell ref="BN296:BX296"/>
    <mergeCell ref="BY296:CD296"/>
    <mergeCell ref="CE296:CM296"/>
    <mergeCell ref="CN296:DA296"/>
    <mergeCell ref="DB296:DN296"/>
    <mergeCell ref="A296:E296"/>
    <mergeCell ref="F296:N296"/>
    <mergeCell ref="O296:W296"/>
    <mergeCell ref="F260:N260"/>
    <mergeCell ref="O260:W260"/>
    <mergeCell ref="X260:AI260"/>
    <mergeCell ref="AJ260:AX260"/>
    <mergeCell ref="AY260:BD260"/>
    <mergeCell ref="BE260:BM260"/>
    <mergeCell ref="BN260:BX260"/>
    <mergeCell ref="BY260:CD260"/>
    <mergeCell ref="CE260:CM260"/>
    <mergeCell ref="CN260:DA260"/>
    <mergeCell ref="DB260:DN260"/>
    <mergeCell ref="DO260:DY260"/>
    <mergeCell ref="DZ260:EK260"/>
    <mergeCell ref="AJ259:AX259"/>
    <mergeCell ref="AY259:BD259"/>
    <mergeCell ref="BE259:BM259"/>
    <mergeCell ref="BN259:BX259"/>
    <mergeCell ref="AY244:BD244"/>
    <mergeCell ref="BE244:BM244"/>
    <mergeCell ref="CE256:CM256"/>
    <mergeCell ref="CN256:DA256"/>
    <mergeCell ref="DB256:DN256"/>
    <mergeCell ref="DO256:DY256"/>
    <mergeCell ref="DZ256:EK256"/>
    <mergeCell ref="EL256:EX256"/>
    <mergeCell ref="CN299:DA299"/>
    <mergeCell ref="DB299:DN299"/>
    <mergeCell ref="DO299:DY299"/>
    <mergeCell ref="DZ299:EK299"/>
    <mergeCell ref="EL299:EX299"/>
    <mergeCell ref="A300:E300"/>
    <mergeCell ref="EL301:EX301"/>
    <mergeCell ref="A256:E256"/>
    <mergeCell ref="F256:N256"/>
    <mergeCell ref="O256:W256"/>
    <mergeCell ref="X256:AI256"/>
    <mergeCell ref="AJ256:AX256"/>
    <mergeCell ref="CN246:DA246"/>
    <mergeCell ref="F261:N261"/>
    <mergeCell ref="O261:W261"/>
    <mergeCell ref="X261:AI261"/>
    <mergeCell ref="AJ261:AX261"/>
    <mergeCell ref="AY261:BD261"/>
    <mergeCell ref="F255:N255"/>
    <mergeCell ref="O255:W255"/>
    <mergeCell ref="X255:AI255"/>
    <mergeCell ref="AJ255:AX255"/>
    <mergeCell ref="AY255:BD255"/>
    <mergeCell ref="BE255:BM255"/>
    <mergeCell ref="BN255:BX255"/>
    <mergeCell ref="BY255:CD255"/>
    <mergeCell ref="CE255:CM255"/>
    <mergeCell ref="CN255:DA255"/>
    <mergeCell ref="DB255:DN255"/>
    <mergeCell ref="DO255:DY255"/>
    <mergeCell ref="DZ255:EK255"/>
    <mergeCell ref="EL255:EX255"/>
    <mergeCell ref="DB257:DN257"/>
    <mergeCell ref="DO257:DY257"/>
    <mergeCell ref="DZ257:EK257"/>
    <mergeCell ref="EL257:EX257"/>
    <mergeCell ref="A260:E260"/>
    <mergeCell ref="EL260:EX260"/>
    <mergeCell ref="A261:E261"/>
    <mergeCell ref="DZ250:EK250"/>
    <mergeCell ref="EL250:EX250"/>
    <mergeCell ref="F250:N250"/>
    <mergeCell ref="BE254:BM254"/>
    <mergeCell ref="BN254:BX254"/>
    <mergeCell ref="BY254:CD254"/>
    <mergeCell ref="CE254:CM254"/>
    <mergeCell ref="CN254:DA254"/>
    <mergeCell ref="DB254:DN254"/>
    <mergeCell ref="DO254:DY254"/>
    <mergeCell ref="DZ254:EK254"/>
    <mergeCell ref="EL254:EX254"/>
    <mergeCell ref="BE245:BM245"/>
    <mergeCell ref="BN245:BX245"/>
    <mergeCell ref="BN244:BX244"/>
    <mergeCell ref="BY244:CD244"/>
    <mergeCell ref="CE244:CM244"/>
    <mergeCell ref="CN244:DA244"/>
    <mergeCell ref="DB244:DN244"/>
    <mergeCell ref="DO244:DY244"/>
    <mergeCell ref="DO243:DY243"/>
    <mergeCell ref="DZ243:EK243"/>
    <mergeCell ref="EL243:EX243"/>
    <mergeCell ref="BE251:BM251"/>
    <mergeCell ref="BN251:BX251"/>
    <mergeCell ref="BY251:CD251"/>
    <mergeCell ref="AY250:BD250"/>
    <mergeCell ref="CE251:CM251"/>
    <mergeCell ref="CN251:DA251"/>
    <mergeCell ref="DB251:DN251"/>
    <mergeCell ref="CE259:CM259"/>
    <mergeCell ref="CN259:DA259"/>
    <mergeCell ref="DB259:DN259"/>
    <mergeCell ref="DO259:DY259"/>
    <mergeCell ref="DZ259:EK259"/>
    <mergeCell ref="EL259:EX259"/>
    <mergeCell ref="AJ254:AX254"/>
    <mergeCell ref="AY254:BD254"/>
    <mergeCell ref="A254:E254"/>
    <mergeCell ref="F254:N254"/>
    <mergeCell ref="O254:W254"/>
    <mergeCell ref="X254:AI254"/>
    <mergeCell ref="A253:E253"/>
    <mergeCell ref="F253:N253"/>
    <mergeCell ref="O253:W253"/>
    <mergeCell ref="X239:AI239"/>
    <mergeCell ref="AJ239:AX239"/>
    <mergeCell ref="AY239:BD239"/>
    <mergeCell ref="DO242:DY242"/>
    <mergeCell ref="DZ242:EK242"/>
    <mergeCell ref="EL242:EX242"/>
    <mergeCell ref="EL241:EX241"/>
    <mergeCell ref="A242:E242"/>
    <mergeCell ref="F242:N242"/>
    <mergeCell ref="O242:W242"/>
    <mergeCell ref="X242:AI242"/>
    <mergeCell ref="AJ242:AX242"/>
    <mergeCell ref="AY242:BD242"/>
    <mergeCell ref="BE242:BM242"/>
    <mergeCell ref="BN242:BX242"/>
    <mergeCell ref="BY242:CD242"/>
    <mergeCell ref="BY241:CD241"/>
    <mergeCell ref="CE241:CM241"/>
    <mergeCell ref="CN241:DA241"/>
    <mergeCell ref="DB241:DN241"/>
    <mergeCell ref="DO241:DY241"/>
    <mergeCell ref="DZ241:EK241"/>
    <mergeCell ref="DZ240:EK240"/>
    <mergeCell ref="EL240:EX240"/>
    <mergeCell ref="A243:E243"/>
    <mergeCell ref="A250:E250"/>
    <mergeCell ref="DO251:DY251"/>
    <mergeCell ref="DZ251:EK251"/>
    <mergeCell ref="EL251:EX251"/>
    <mergeCell ref="A252:E252"/>
    <mergeCell ref="F252:N252"/>
    <mergeCell ref="O252:W252"/>
    <mergeCell ref="A241:E241"/>
    <mergeCell ref="F241:N241"/>
    <mergeCell ref="O241:W241"/>
    <mergeCell ref="X241:AI241"/>
    <mergeCell ref="AJ241:AX241"/>
    <mergeCell ref="AY241:BD241"/>
    <mergeCell ref="BE241:BM241"/>
    <mergeCell ref="BN241:BX241"/>
    <mergeCell ref="BN240:BX240"/>
    <mergeCell ref="AJ252:AX252"/>
    <mergeCell ref="AY252:BD252"/>
    <mergeCell ref="BE252:BM252"/>
    <mergeCell ref="BN252:BX252"/>
    <mergeCell ref="BY252:CD252"/>
    <mergeCell ref="CE252:CM252"/>
    <mergeCell ref="CN252:DA252"/>
    <mergeCell ref="DB252:DN252"/>
    <mergeCell ref="DZ244:EK244"/>
    <mergeCell ref="EL244:EX244"/>
    <mergeCell ref="A245:E245"/>
    <mergeCell ref="F245:N245"/>
    <mergeCell ref="O245:W245"/>
    <mergeCell ref="X245:AI245"/>
    <mergeCell ref="AJ245:AX245"/>
    <mergeCell ref="AY245:BD245"/>
    <mergeCell ref="A244:E244"/>
    <mergeCell ref="F244:N244"/>
    <mergeCell ref="O244:W244"/>
    <mergeCell ref="X244:AI244"/>
    <mergeCell ref="AJ244:AX244"/>
    <mergeCell ref="CE242:CM242"/>
    <mergeCell ref="CN242:DA242"/>
    <mergeCell ref="DB242:DN242"/>
    <mergeCell ref="X252:AI252"/>
    <mergeCell ref="DB246:DN246"/>
    <mergeCell ref="A246:E246"/>
    <mergeCell ref="F246:N246"/>
    <mergeCell ref="O246:W246"/>
    <mergeCell ref="X246:AI246"/>
    <mergeCell ref="AJ246:AX246"/>
    <mergeCell ref="AY246:BD246"/>
    <mergeCell ref="BE250:BM250"/>
    <mergeCell ref="BN250:BX250"/>
    <mergeCell ref="BY250:CD250"/>
    <mergeCell ref="CE250:CM250"/>
    <mergeCell ref="CN250:DA250"/>
    <mergeCell ref="DB250:DN250"/>
    <mergeCell ref="EL247:EX247"/>
    <mergeCell ref="AY247:BD247"/>
    <mergeCell ref="BE247:BM247"/>
    <mergeCell ref="BN247:BX247"/>
    <mergeCell ref="BY247:CD247"/>
    <mergeCell ref="CE247:CM247"/>
    <mergeCell ref="CN247:DA247"/>
    <mergeCell ref="A247:E247"/>
    <mergeCell ref="F247:N247"/>
    <mergeCell ref="O247:W247"/>
    <mergeCell ref="X247:AI247"/>
    <mergeCell ref="AJ247:AX247"/>
    <mergeCell ref="DO246:DY246"/>
    <mergeCell ref="DZ246:EK246"/>
    <mergeCell ref="EL246:EX246"/>
    <mergeCell ref="BE246:BM246"/>
    <mergeCell ref="BN246:BX246"/>
    <mergeCell ref="BE243:BM243"/>
    <mergeCell ref="BN243:BX243"/>
    <mergeCell ref="BY243:CD243"/>
    <mergeCell ref="CE243:CM243"/>
    <mergeCell ref="CN243:DA243"/>
    <mergeCell ref="DB243:DN243"/>
    <mergeCell ref="F243:N243"/>
    <mergeCell ref="O243:W243"/>
    <mergeCell ref="X243:AI243"/>
    <mergeCell ref="AJ243:AX243"/>
    <mergeCell ref="AY243:BD243"/>
    <mergeCell ref="EL245:EX245"/>
    <mergeCell ref="EL252:EX252"/>
    <mergeCell ref="BY245:CD245"/>
    <mergeCell ref="CE245:CM245"/>
    <mergeCell ref="CN245:DA245"/>
    <mergeCell ref="DB245:DN245"/>
    <mergeCell ref="DO245:DY245"/>
    <mergeCell ref="DZ245:EK245"/>
    <mergeCell ref="DB247:DN247"/>
    <mergeCell ref="DO247:DY247"/>
    <mergeCell ref="DZ247:EK247"/>
    <mergeCell ref="DO252:DY252"/>
    <mergeCell ref="DZ252:EK252"/>
    <mergeCell ref="DO250:DY250"/>
    <mergeCell ref="BY237:CD237"/>
    <mergeCell ref="CE237:CM237"/>
    <mergeCell ref="CN237:DA237"/>
    <mergeCell ref="DB237:DN237"/>
    <mergeCell ref="DO237:DY237"/>
    <mergeCell ref="DZ237:EK237"/>
    <mergeCell ref="DZ236:EK236"/>
    <mergeCell ref="A237:E237"/>
    <mergeCell ref="F237:N237"/>
    <mergeCell ref="O237:W237"/>
    <mergeCell ref="X237:AI237"/>
    <mergeCell ref="AJ237:AX237"/>
    <mergeCell ref="AY237:BD237"/>
    <mergeCell ref="BE237:BM237"/>
    <mergeCell ref="BN237:BX237"/>
    <mergeCell ref="BN236:BX236"/>
    <mergeCell ref="BY236:CD236"/>
    <mergeCell ref="CE236:CM236"/>
    <mergeCell ref="CN236:DA236"/>
    <mergeCell ref="DB236:DN236"/>
    <mergeCell ref="DO236:DY236"/>
    <mergeCell ref="DO239:DY239"/>
    <mergeCell ref="DZ239:EK239"/>
    <mergeCell ref="EL239:EX239"/>
    <mergeCell ref="A240:E240"/>
    <mergeCell ref="F240:N240"/>
    <mergeCell ref="O240:W240"/>
    <mergeCell ref="X240:AI240"/>
    <mergeCell ref="AJ240:AX240"/>
    <mergeCell ref="AY240:BD240"/>
    <mergeCell ref="BE240:BM240"/>
    <mergeCell ref="BE239:BM239"/>
    <mergeCell ref="BN239:BX239"/>
    <mergeCell ref="BY239:CD239"/>
    <mergeCell ref="CE239:CM239"/>
    <mergeCell ref="CN239:DA239"/>
    <mergeCell ref="DB239:DN239"/>
    <mergeCell ref="A239:E239"/>
    <mergeCell ref="F239:N239"/>
    <mergeCell ref="O239:W239"/>
    <mergeCell ref="CE238:CM238"/>
    <mergeCell ref="CN238:DA238"/>
    <mergeCell ref="DB238:DN238"/>
    <mergeCell ref="DO238:DY238"/>
    <mergeCell ref="DZ238:EK238"/>
    <mergeCell ref="EL238:EX238"/>
    <mergeCell ref="A238:E238"/>
    <mergeCell ref="F238:N238"/>
    <mergeCell ref="O238:W238"/>
    <mergeCell ref="X238:AI238"/>
    <mergeCell ref="AJ238:AX238"/>
    <mergeCell ref="AY238:BD238"/>
    <mergeCell ref="BE238:BM238"/>
    <mergeCell ref="BN238:BX238"/>
    <mergeCell ref="BY238:CD238"/>
    <mergeCell ref="BY240:CD240"/>
    <mergeCell ref="CE240:CM240"/>
    <mergeCell ref="CN240:DA240"/>
    <mergeCell ref="DB240:DN240"/>
    <mergeCell ref="DO240:DY240"/>
    <mergeCell ref="DO235:DY235"/>
    <mergeCell ref="DZ235:EK235"/>
    <mergeCell ref="A236:E236"/>
    <mergeCell ref="F236:N236"/>
    <mergeCell ref="O236:W236"/>
    <mergeCell ref="X236:AI236"/>
    <mergeCell ref="AJ236:AX236"/>
    <mergeCell ref="AY236:BD236"/>
    <mergeCell ref="BE236:BM236"/>
    <mergeCell ref="BE235:BM235"/>
    <mergeCell ref="BN235:BX235"/>
    <mergeCell ref="BY235:CD235"/>
    <mergeCell ref="CE235:CM235"/>
    <mergeCell ref="CN235:DA235"/>
    <mergeCell ref="DB235:DN235"/>
    <mergeCell ref="A235:E235"/>
    <mergeCell ref="F235:N235"/>
    <mergeCell ref="O235:W235"/>
    <mergeCell ref="X235:AI235"/>
    <mergeCell ref="AJ235:AX235"/>
    <mergeCell ref="AY235:BD235"/>
    <mergeCell ref="CE234:CM234"/>
    <mergeCell ref="CN234:DA234"/>
    <mergeCell ref="DB234:DN234"/>
    <mergeCell ref="DO234:DY234"/>
    <mergeCell ref="DZ234:EK234"/>
    <mergeCell ref="EL234:EX234"/>
    <mergeCell ref="EL233:EX233"/>
    <mergeCell ref="A234:E234"/>
    <mergeCell ref="F234:N234"/>
    <mergeCell ref="O234:W234"/>
    <mergeCell ref="X234:AI234"/>
    <mergeCell ref="AJ234:AX234"/>
    <mergeCell ref="AY234:BD234"/>
    <mergeCell ref="BE234:BM234"/>
    <mergeCell ref="BN234:BX234"/>
    <mergeCell ref="BY234:CD234"/>
    <mergeCell ref="BY233:CD233"/>
    <mergeCell ref="CE233:CM233"/>
    <mergeCell ref="CN233:DA233"/>
    <mergeCell ref="DB233:DN233"/>
    <mergeCell ref="DO233:DY233"/>
    <mergeCell ref="DZ233:EK233"/>
    <mergeCell ref="DZ232:EK232"/>
    <mergeCell ref="EL232:EX232"/>
    <mergeCell ref="A233:E233"/>
    <mergeCell ref="F233:N233"/>
    <mergeCell ref="O233:W233"/>
    <mergeCell ref="X233:AI233"/>
    <mergeCell ref="AJ233:AX233"/>
    <mergeCell ref="AY233:BD233"/>
    <mergeCell ref="BE233:BM233"/>
    <mergeCell ref="BN233:BX233"/>
    <mergeCell ref="BN232:BX232"/>
    <mergeCell ref="BY232:CD232"/>
    <mergeCell ref="CE232:CM232"/>
    <mergeCell ref="CN232:DA232"/>
    <mergeCell ref="DB232:DN232"/>
    <mergeCell ref="DO232:DY232"/>
    <mergeCell ref="DO231:DY231"/>
    <mergeCell ref="DZ231:EK231"/>
    <mergeCell ref="EL231:EX231"/>
    <mergeCell ref="A232:E232"/>
    <mergeCell ref="F232:N232"/>
    <mergeCell ref="O232:W232"/>
    <mergeCell ref="X232:AI232"/>
    <mergeCell ref="AJ232:AX232"/>
    <mergeCell ref="AY232:BD232"/>
    <mergeCell ref="BE232:BM232"/>
    <mergeCell ref="BE231:BM231"/>
    <mergeCell ref="BN231:BX231"/>
    <mergeCell ref="BY231:CD231"/>
    <mergeCell ref="CE231:CM231"/>
    <mergeCell ref="CN231:DA231"/>
    <mergeCell ref="DB231:DN231"/>
    <mergeCell ref="A231:E231"/>
    <mergeCell ref="F231:N231"/>
    <mergeCell ref="O231:W231"/>
    <mergeCell ref="X231:AI231"/>
    <mergeCell ref="AJ231:AX231"/>
    <mergeCell ref="AY231:BD231"/>
    <mergeCell ref="CE230:CM230"/>
    <mergeCell ref="CN230:DA230"/>
    <mergeCell ref="DB230:DN230"/>
    <mergeCell ref="DO230:DY230"/>
    <mergeCell ref="DZ230:EK230"/>
    <mergeCell ref="EL230:EX230"/>
    <mergeCell ref="EL229:EX229"/>
    <mergeCell ref="A230:E230"/>
    <mergeCell ref="F230:N230"/>
    <mergeCell ref="O230:W230"/>
    <mergeCell ref="X230:AI230"/>
    <mergeCell ref="AJ230:AX230"/>
    <mergeCell ref="AY230:BD230"/>
    <mergeCell ref="BE230:BM230"/>
    <mergeCell ref="BN230:BX230"/>
    <mergeCell ref="BY230:CD230"/>
    <mergeCell ref="BY229:CD229"/>
    <mergeCell ref="CE229:CM229"/>
    <mergeCell ref="CN229:DA229"/>
    <mergeCell ref="DB229:DN229"/>
    <mergeCell ref="DO229:DY229"/>
    <mergeCell ref="DZ229:EK229"/>
    <mergeCell ref="DZ228:EK228"/>
    <mergeCell ref="A229:E229"/>
    <mergeCell ref="F229:N229"/>
    <mergeCell ref="O229:W229"/>
    <mergeCell ref="X229:AI229"/>
    <mergeCell ref="AJ229:AX229"/>
    <mergeCell ref="AY229:BD229"/>
    <mergeCell ref="BE229:BM229"/>
    <mergeCell ref="BN229:BX229"/>
    <mergeCell ref="BN228:BX228"/>
    <mergeCell ref="BY228:CD228"/>
    <mergeCell ref="CE228:CM228"/>
    <mergeCell ref="CN228:DA228"/>
    <mergeCell ref="DB228:DN228"/>
    <mergeCell ref="DO228:DY228"/>
    <mergeCell ref="DO227:DY227"/>
    <mergeCell ref="DZ227:EK227"/>
    <mergeCell ref="A228:E228"/>
    <mergeCell ref="F228:N228"/>
    <mergeCell ref="O228:W228"/>
    <mergeCell ref="X228:AI228"/>
    <mergeCell ref="AJ228:AX228"/>
    <mergeCell ref="AY228:BD228"/>
    <mergeCell ref="BE228:BM228"/>
    <mergeCell ref="BE227:BM227"/>
    <mergeCell ref="BN227:BX227"/>
    <mergeCell ref="BY227:CD227"/>
    <mergeCell ref="CE227:CM227"/>
    <mergeCell ref="CN227:DA227"/>
    <mergeCell ref="DB227:DN227"/>
    <mergeCell ref="A227:E227"/>
    <mergeCell ref="F227:N227"/>
    <mergeCell ref="O227:W227"/>
    <mergeCell ref="X227:AI227"/>
    <mergeCell ref="AJ227:AX227"/>
    <mergeCell ref="AY227:BD227"/>
    <mergeCell ref="CE226:CM226"/>
    <mergeCell ref="CN226:DA226"/>
    <mergeCell ref="DB226:DN226"/>
    <mergeCell ref="DO226:DY226"/>
    <mergeCell ref="DZ226:EK226"/>
    <mergeCell ref="A226:E226"/>
    <mergeCell ref="F226:N226"/>
    <mergeCell ref="O226:W226"/>
    <mergeCell ref="X226:AI226"/>
    <mergeCell ref="AJ226:AX226"/>
    <mergeCell ref="AY226:BD226"/>
    <mergeCell ref="BE226:BM226"/>
    <mergeCell ref="BN226:BX226"/>
    <mergeCell ref="BY226:CD226"/>
    <mergeCell ref="BY225:CD225"/>
    <mergeCell ref="CE225:CM225"/>
    <mergeCell ref="CN225:DA225"/>
    <mergeCell ref="DB225:DN225"/>
    <mergeCell ref="DO225:DY225"/>
    <mergeCell ref="DZ225:EK225"/>
    <mergeCell ref="EL223:EX223"/>
    <mergeCell ref="EL224:EX224"/>
    <mergeCell ref="A225:E225"/>
    <mergeCell ref="F225:N225"/>
    <mergeCell ref="O225:W225"/>
    <mergeCell ref="X225:AI225"/>
    <mergeCell ref="AJ225:AX225"/>
    <mergeCell ref="AY225:BD225"/>
    <mergeCell ref="BE225:BM225"/>
    <mergeCell ref="BN225:BX225"/>
    <mergeCell ref="EL217:EX217"/>
    <mergeCell ref="EL218:EX218"/>
    <mergeCell ref="EL219:EX219"/>
    <mergeCell ref="EL220:EX220"/>
    <mergeCell ref="EL221:EX221"/>
    <mergeCell ref="EL222:EX222"/>
    <mergeCell ref="AJ222:AX222"/>
    <mergeCell ref="AJ223:AX223"/>
    <mergeCell ref="AJ224:AX224"/>
    <mergeCell ref="DZ224:EK224"/>
    <mergeCell ref="BN224:BX224"/>
    <mergeCell ref="BY224:CD224"/>
    <mergeCell ref="CE224:CM224"/>
    <mergeCell ref="CN224:DA224"/>
    <mergeCell ref="DB224:DN224"/>
    <mergeCell ref="DO224:DY224"/>
    <mergeCell ref="DO223:DY223"/>
    <mergeCell ref="DZ223:EK223"/>
    <mergeCell ref="A224:E224"/>
    <mergeCell ref="F224:N224"/>
    <mergeCell ref="O224:W224"/>
    <mergeCell ref="X224:AI224"/>
    <mergeCell ref="AY224:BD224"/>
    <mergeCell ref="BE224:BM224"/>
    <mergeCell ref="BE223:BM223"/>
    <mergeCell ref="BN223:BX223"/>
    <mergeCell ref="BY223:CD223"/>
    <mergeCell ref="CE223:CM223"/>
    <mergeCell ref="CN223:DA223"/>
    <mergeCell ref="DB223:DN223"/>
    <mergeCell ref="A223:E223"/>
    <mergeCell ref="F223:N223"/>
    <mergeCell ref="O223:W223"/>
    <mergeCell ref="X223:AI223"/>
    <mergeCell ref="AY223:BD223"/>
    <mergeCell ref="CE222:CM222"/>
    <mergeCell ref="CN222:DA222"/>
    <mergeCell ref="DB222:DN222"/>
    <mergeCell ref="DO222:DY222"/>
    <mergeCell ref="DZ222:EK222"/>
    <mergeCell ref="A222:E222"/>
    <mergeCell ref="F222:N222"/>
    <mergeCell ref="O222:W222"/>
    <mergeCell ref="X222:AI222"/>
    <mergeCell ref="AY222:BD222"/>
    <mergeCell ref="BE222:BM222"/>
    <mergeCell ref="BN222:BX222"/>
    <mergeCell ref="BY222:CD222"/>
    <mergeCell ref="EL211:EX211"/>
    <mergeCell ref="EL212:EX212"/>
    <mergeCell ref="EL213:EX213"/>
    <mergeCell ref="EL214:EX214"/>
    <mergeCell ref="EL215:EX215"/>
    <mergeCell ref="EL216:EX216"/>
    <mergeCell ref="EL205:EX205"/>
    <mergeCell ref="EL206:EX206"/>
    <mergeCell ref="EL207:EX207"/>
    <mergeCell ref="EL208:EX208"/>
    <mergeCell ref="EL209:EX209"/>
    <mergeCell ref="EL210:EX210"/>
    <mergeCell ref="EL199:EX199"/>
    <mergeCell ref="EL200:EX200"/>
    <mergeCell ref="EL201:EX201"/>
    <mergeCell ref="EL202:EX202"/>
    <mergeCell ref="EL203:EX203"/>
    <mergeCell ref="EL204:EX204"/>
    <mergeCell ref="EL193:EX193"/>
    <mergeCell ref="EL194:EX194"/>
    <mergeCell ref="EL195:EX195"/>
    <mergeCell ref="EL196:EX196"/>
    <mergeCell ref="EL197:EX197"/>
    <mergeCell ref="EL198:EX198"/>
    <mergeCell ref="EL187:EX187"/>
    <mergeCell ref="EL188:EX188"/>
    <mergeCell ref="EL189:EX189"/>
    <mergeCell ref="EL190:EX190"/>
    <mergeCell ref="EL191:EX191"/>
    <mergeCell ref="EL192:EX192"/>
    <mergeCell ref="EL181:EX181"/>
    <mergeCell ref="EL182:EX182"/>
    <mergeCell ref="EL183:EX183"/>
    <mergeCell ref="EL184:EX184"/>
    <mergeCell ref="EL185:EX185"/>
    <mergeCell ref="EL186:EX186"/>
    <mergeCell ref="EL175:EX175"/>
    <mergeCell ref="EL176:EX176"/>
    <mergeCell ref="EL177:EX177"/>
    <mergeCell ref="EL178:EX178"/>
    <mergeCell ref="EL179:EX179"/>
    <mergeCell ref="EL180:EX180"/>
    <mergeCell ref="EL169:EX169"/>
    <mergeCell ref="EL170:EX170"/>
    <mergeCell ref="EL171:EX171"/>
    <mergeCell ref="EL172:EX172"/>
    <mergeCell ref="EL173:EX173"/>
    <mergeCell ref="EL174:EX174"/>
    <mergeCell ref="EL163:EX163"/>
    <mergeCell ref="EL164:EX164"/>
    <mergeCell ref="EL165:EX165"/>
    <mergeCell ref="EL166:EX166"/>
    <mergeCell ref="EL167:EX167"/>
    <mergeCell ref="EL168:EX168"/>
    <mergeCell ref="EL157:EX157"/>
    <mergeCell ref="EL158:EX158"/>
    <mergeCell ref="EL159:EX159"/>
    <mergeCell ref="EL160:EX160"/>
    <mergeCell ref="EL161:EX161"/>
    <mergeCell ref="EL162:EX162"/>
    <mergeCell ref="EL151:EX151"/>
    <mergeCell ref="EL152:EX152"/>
    <mergeCell ref="EL153:EX153"/>
    <mergeCell ref="EL154:EX154"/>
    <mergeCell ref="EL155:EX155"/>
    <mergeCell ref="EL156:EX156"/>
    <mergeCell ref="EL145:EX145"/>
    <mergeCell ref="EL146:EX146"/>
    <mergeCell ref="EL147:EX147"/>
    <mergeCell ref="EL148:EX148"/>
    <mergeCell ref="EL149:EX149"/>
    <mergeCell ref="EL150:EX150"/>
    <mergeCell ref="EL139:EX139"/>
    <mergeCell ref="EL140:EX140"/>
    <mergeCell ref="EL141:EX141"/>
    <mergeCell ref="EL142:EX142"/>
    <mergeCell ref="EL143:EX143"/>
    <mergeCell ref="EL144:EX144"/>
    <mergeCell ref="EL133:EX133"/>
    <mergeCell ref="EL134:EX134"/>
    <mergeCell ref="EL135:EX135"/>
    <mergeCell ref="EL136:EX136"/>
    <mergeCell ref="EL137:EX137"/>
    <mergeCell ref="EL138:EX138"/>
    <mergeCell ref="EL127:EX127"/>
    <mergeCell ref="EL128:EX128"/>
    <mergeCell ref="EL129:EX129"/>
    <mergeCell ref="EL130:EX130"/>
    <mergeCell ref="EL131:EX131"/>
    <mergeCell ref="EL132:EX132"/>
    <mergeCell ref="EL121:EX121"/>
    <mergeCell ref="EL122:EX122"/>
    <mergeCell ref="EL123:EX123"/>
    <mergeCell ref="EL124:EX124"/>
    <mergeCell ref="EL125:EX125"/>
    <mergeCell ref="EL126:EX126"/>
    <mergeCell ref="EL115:EX115"/>
    <mergeCell ref="EL116:EX116"/>
    <mergeCell ref="EL117:EX117"/>
    <mergeCell ref="EL118:EX118"/>
    <mergeCell ref="EL119:EX119"/>
    <mergeCell ref="EL120:EX120"/>
    <mergeCell ref="EL109:EX109"/>
    <mergeCell ref="EL110:EX110"/>
    <mergeCell ref="EL111:EX111"/>
    <mergeCell ref="EL112:EX112"/>
    <mergeCell ref="EL113:EX113"/>
    <mergeCell ref="EL114:EX114"/>
    <mergeCell ref="EL103:EX103"/>
    <mergeCell ref="EL104:EX104"/>
    <mergeCell ref="EL105:EX105"/>
    <mergeCell ref="EL106:EX106"/>
    <mergeCell ref="EL107:EX107"/>
    <mergeCell ref="EL108:EX108"/>
    <mergeCell ref="EL97:EX97"/>
    <mergeCell ref="EL98:EX98"/>
    <mergeCell ref="EL99:EX99"/>
    <mergeCell ref="EL100:EX100"/>
    <mergeCell ref="EL101:EX101"/>
    <mergeCell ref="EL102:EX102"/>
    <mergeCell ref="EL91:EX91"/>
    <mergeCell ref="EL92:EX92"/>
    <mergeCell ref="EL93:EX93"/>
    <mergeCell ref="EL94:EX94"/>
    <mergeCell ref="EL95:EX95"/>
    <mergeCell ref="EL96:EX96"/>
    <mergeCell ref="EL85:EX85"/>
    <mergeCell ref="EL86:EX86"/>
    <mergeCell ref="EL87:EX87"/>
    <mergeCell ref="EL88:EX88"/>
    <mergeCell ref="EL89:EX89"/>
    <mergeCell ref="EL90:EX90"/>
    <mergeCell ref="EL79:EX79"/>
    <mergeCell ref="EL80:EX80"/>
    <mergeCell ref="EL81:EX81"/>
    <mergeCell ref="EL82:EX82"/>
    <mergeCell ref="EL83:EX83"/>
    <mergeCell ref="EL84:EX84"/>
    <mergeCell ref="EL73:EX73"/>
    <mergeCell ref="EL74:EX74"/>
    <mergeCell ref="EL75:EX75"/>
    <mergeCell ref="EL76:EX76"/>
    <mergeCell ref="EL77:EX77"/>
    <mergeCell ref="EL78:EX78"/>
    <mergeCell ref="EL67:EX67"/>
    <mergeCell ref="EL68:EX68"/>
    <mergeCell ref="EL69:EX69"/>
    <mergeCell ref="EL70:EX70"/>
    <mergeCell ref="EL71:EX71"/>
    <mergeCell ref="EL72:EX72"/>
    <mergeCell ref="EL61:EX61"/>
    <mergeCell ref="EL62:EX62"/>
    <mergeCell ref="EL63:EX63"/>
    <mergeCell ref="EL64:EX64"/>
    <mergeCell ref="EL65:EX65"/>
    <mergeCell ref="EL66:EX66"/>
    <mergeCell ref="EL55:EX55"/>
    <mergeCell ref="EL56:EX56"/>
    <mergeCell ref="EL57:EX57"/>
    <mergeCell ref="EL58:EX58"/>
    <mergeCell ref="EL59:EX59"/>
    <mergeCell ref="EL60:EX60"/>
    <mergeCell ref="EL49:EX49"/>
    <mergeCell ref="EL50:EX50"/>
    <mergeCell ref="EL51:EX51"/>
    <mergeCell ref="EL52:EX52"/>
    <mergeCell ref="EL53:EX53"/>
    <mergeCell ref="EL54:EX54"/>
    <mergeCell ref="EL43:EX43"/>
    <mergeCell ref="EL44:EX44"/>
    <mergeCell ref="EL45:EX45"/>
    <mergeCell ref="EL46:EX46"/>
    <mergeCell ref="EL47:EX47"/>
    <mergeCell ref="EL48:EX48"/>
    <mergeCell ref="EL36:EX36"/>
    <mergeCell ref="EL37:EX37"/>
    <mergeCell ref="EL38:EX38"/>
    <mergeCell ref="EL39:EX39"/>
    <mergeCell ref="EL40:EX40"/>
    <mergeCell ref="EL41:EX41"/>
    <mergeCell ref="EL29:EX29"/>
    <mergeCell ref="EL30:EX30"/>
    <mergeCell ref="EL31:EX31"/>
    <mergeCell ref="EL32:EX32"/>
    <mergeCell ref="EL33:EX33"/>
    <mergeCell ref="EL34:EX34"/>
    <mergeCell ref="EL35:EX35"/>
    <mergeCell ref="AJ216:AX216"/>
    <mergeCell ref="AJ217:AX217"/>
    <mergeCell ref="AJ218:AX218"/>
    <mergeCell ref="AJ219:AX219"/>
    <mergeCell ref="AJ220:AX220"/>
    <mergeCell ref="AJ221:AX221"/>
    <mergeCell ref="AJ210:AX210"/>
    <mergeCell ref="AJ211:AX211"/>
    <mergeCell ref="AJ212:AX212"/>
    <mergeCell ref="AJ213:AX213"/>
    <mergeCell ref="AJ214:AX214"/>
    <mergeCell ref="AJ215:AX215"/>
    <mergeCell ref="AJ204:AX204"/>
    <mergeCell ref="AJ205:AX205"/>
    <mergeCell ref="AJ206:AX206"/>
    <mergeCell ref="AJ207:AX207"/>
    <mergeCell ref="AJ208:AX208"/>
    <mergeCell ref="AJ209:AX209"/>
    <mergeCell ref="AJ198:AX198"/>
    <mergeCell ref="AJ199:AX199"/>
    <mergeCell ref="AJ200:AX200"/>
    <mergeCell ref="AJ201:AX201"/>
    <mergeCell ref="AJ202:AX202"/>
    <mergeCell ref="AJ203:AX203"/>
    <mergeCell ref="AJ192:AX192"/>
    <mergeCell ref="AJ193:AX193"/>
    <mergeCell ref="AJ194:AX194"/>
    <mergeCell ref="AJ195:AX195"/>
    <mergeCell ref="AJ196:AX196"/>
    <mergeCell ref="AJ197:AX197"/>
    <mergeCell ref="AJ186:AX186"/>
    <mergeCell ref="AJ187:AX187"/>
    <mergeCell ref="AJ188:AX188"/>
    <mergeCell ref="AJ189:AX189"/>
    <mergeCell ref="AJ190:AX190"/>
    <mergeCell ref="AJ191:AX191"/>
    <mergeCell ref="AJ180:AX180"/>
    <mergeCell ref="AJ181:AX181"/>
    <mergeCell ref="AJ182:AX182"/>
    <mergeCell ref="AJ183:AX183"/>
    <mergeCell ref="AJ184:AX184"/>
    <mergeCell ref="AJ185:AX185"/>
    <mergeCell ref="AJ174:AX174"/>
    <mergeCell ref="AJ175:AX175"/>
    <mergeCell ref="AJ176:AX176"/>
    <mergeCell ref="AJ177:AX177"/>
    <mergeCell ref="AJ178:AX178"/>
    <mergeCell ref="AJ179:AX179"/>
    <mergeCell ref="AJ168:AX168"/>
    <mergeCell ref="AJ169:AX169"/>
    <mergeCell ref="AJ170:AX170"/>
    <mergeCell ref="AJ171:AX171"/>
    <mergeCell ref="AJ172:AX172"/>
    <mergeCell ref="AJ173:AX173"/>
    <mergeCell ref="DO195:DY195"/>
    <mergeCell ref="DZ195:EK195"/>
    <mergeCell ref="AJ70:AX70"/>
    <mergeCell ref="BE195:BM195"/>
    <mergeCell ref="BN195:BX195"/>
    <mergeCell ref="BY195:CD195"/>
    <mergeCell ref="CE195:CM195"/>
    <mergeCell ref="CN195:DA195"/>
    <mergeCell ref="DB195:DN195"/>
    <mergeCell ref="A195:E195"/>
    <mergeCell ref="F195:N195"/>
    <mergeCell ref="O195:W195"/>
    <mergeCell ref="X195:AI195"/>
    <mergeCell ref="AY195:BD195"/>
    <mergeCell ref="CE194:CM194"/>
    <mergeCell ref="CN194:DA194"/>
    <mergeCell ref="DB194:DN194"/>
    <mergeCell ref="DO194:DY194"/>
    <mergeCell ref="DZ194:EK194"/>
    <mergeCell ref="A194:E194"/>
    <mergeCell ref="F194:N194"/>
    <mergeCell ref="O194:W194"/>
    <mergeCell ref="X194:AI194"/>
    <mergeCell ref="AY194:BD194"/>
    <mergeCell ref="BE194:BM194"/>
    <mergeCell ref="BN194:BX194"/>
    <mergeCell ref="BY194:CD194"/>
    <mergeCell ref="BY193:CD193"/>
    <mergeCell ref="CE193:CM193"/>
    <mergeCell ref="CN193:DA193"/>
    <mergeCell ref="DB193:DN193"/>
    <mergeCell ref="DO193:DY193"/>
    <mergeCell ref="DZ193:EK193"/>
    <mergeCell ref="DZ192:EK192"/>
    <mergeCell ref="A193:E193"/>
    <mergeCell ref="F193:N193"/>
    <mergeCell ref="O193:W193"/>
    <mergeCell ref="X193:AI193"/>
    <mergeCell ref="AY193:BD193"/>
    <mergeCell ref="BE193:BM193"/>
    <mergeCell ref="BN193:BX193"/>
    <mergeCell ref="BN192:BX192"/>
    <mergeCell ref="BY192:CD192"/>
    <mergeCell ref="CE192:CM192"/>
    <mergeCell ref="CN192:DA192"/>
    <mergeCell ref="DB192:DN192"/>
    <mergeCell ref="DO192:DY192"/>
    <mergeCell ref="A192:E192"/>
    <mergeCell ref="F192:N192"/>
    <mergeCell ref="O192:W192"/>
    <mergeCell ref="X192:AI192"/>
    <mergeCell ref="AY192:BD192"/>
    <mergeCell ref="BE192:BM192"/>
    <mergeCell ref="A191:E191"/>
    <mergeCell ref="F191:N191"/>
    <mergeCell ref="O191:W191"/>
    <mergeCell ref="X191:AI191"/>
    <mergeCell ref="AY191:BD191"/>
    <mergeCell ref="CE190:CM190"/>
    <mergeCell ref="CN190:DA190"/>
    <mergeCell ref="DB190:DN190"/>
    <mergeCell ref="DO190:DY190"/>
    <mergeCell ref="DZ190:EK190"/>
    <mergeCell ref="A190:E190"/>
    <mergeCell ref="F190:N190"/>
    <mergeCell ref="O190:W190"/>
    <mergeCell ref="X190:AI190"/>
    <mergeCell ref="AY190:BD190"/>
    <mergeCell ref="BE190:BM190"/>
    <mergeCell ref="BN190:BX190"/>
    <mergeCell ref="BY190:CD190"/>
    <mergeCell ref="BY189:CD189"/>
    <mergeCell ref="CE189:CM189"/>
    <mergeCell ref="CN189:DA189"/>
    <mergeCell ref="DB189:DN189"/>
    <mergeCell ref="DO189:DY189"/>
    <mergeCell ref="DZ189:EK189"/>
    <mergeCell ref="DZ188:EK188"/>
    <mergeCell ref="A189:E189"/>
    <mergeCell ref="F189:N189"/>
    <mergeCell ref="O189:W189"/>
    <mergeCell ref="X189:AI189"/>
    <mergeCell ref="AY189:BD189"/>
    <mergeCell ref="BE189:BM189"/>
    <mergeCell ref="BN189:BX189"/>
    <mergeCell ref="BN188:BX188"/>
    <mergeCell ref="BY188:CD188"/>
    <mergeCell ref="CE188:CM188"/>
    <mergeCell ref="CN188:DA188"/>
    <mergeCell ref="DB188:DN188"/>
    <mergeCell ref="DO188:DY188"/>
    <mergeCell ref="DO191:DY191"/>
    <mergeCell ref="DZ191:EK191"/>
    <mergeCell ref="BE191:BM191"/>
    <mergeCell ref="BN191:BX191"/>
    <mergeCell ref="BY191:CD191"/>
    <mergeCell ref="CE191:CM191"/>
    <mergeCell ref="CN191:DA191"/>
    <mergeCell ref="DB191:DN191"/>
    <mergeCell ref="DO187:DY187"/>
    <mergeCell ref="DZ187:EK187"/>
    <mergeCell ref="A188:E188"/>
    <mergeCell ref="F188:N188"/>
    <mergeCell ref="O188:W188"/>
    <mergeCell ref="X188:AI188"/>
    <mergeCell ref="AY188:BD188"/>
    <mergeCell ref="BE188:BM188"/>
    <mergeCell ref="BE187:BM187"/>
    <mergeCell ref="BN187:BX187"/>
    <mergeCell ref="BY187:CD187"/>
    <mergeCell ref="CE187:CM187"/>
    <mergeCell ref="CN187:DA187"/>
    <mergeCell ref="DB187:DN187"/>
    <mergeCell ref="A187:E187"/>
    <mergeCell ref="F187:N187"/>
    <mergeCell ref="O187:W187"/>
    <mergeCell ref="X187:AI187"/>
    <mergeCell ref="AY187:BD187"/>
    <mergeCell ref="CE186:CM186"/>
    <mergeCell ref="CN186:DA186"/>
    <mergeCell ref="DB186:DN186"/>
    <mergeCell ref="DO186:DY186"/>
    <mergeCell ref="DZ186:EK186"/>
    <mergeCell ref="A186:E186"/>
    <mergeCell ref="F186:N186"/>
    <mergeCell ref="O186:W186"/>
    <mergeCell ref="X186:AI186"/>
    <mergeCell ref="AY186:BD186"/>
    <mergeCell ref="BE186:BM186"/>
    <mergeCell ref="BN186:BX186"/>
    <mergeCell ref="BY186:CD186"/>
    <mergeCell ref="BY185:CD185"/>
    <mergeCell ref="CE185:CM185"/>
    <mergeCell ref="CN185:DA185"/>
    <mergeCell ref="DB185:DN185"/>
    <mergeCell ref="DO185:DY185"/>
    <mergeCell ref="DZ185:EK185"/>
    <mergeCell ref="DZ184:EK184"/>
    <mergeCell ref="A185:E185"/>
    <mergeCell ref="F185:N185"/>
    <mergeCell ref="O185:W185"/>
    <mergeCell ref="X185:AI185"/>
    <mergeCell ref="AY185:BD185"/>
    <mergeCell ref="BE185:BM185"/>
    <mergeCell ref="BN185:BX185"/>
    <mergeCell ref="BN184:BX184"/>
    <mergeCell ref="BY184:CD184"/>
    <mergeCell ref="CE184:CM184"/>
    <mergeCell ref="CN184:DA184"/>
    <mergeCell ref="DB184:DN184"/>
    <mergeCell ref="DO184:DY184"/>
    <mergeCell ref="DO183:DY183"/>
    <mergeCell ref="DZ183:EK183"/>
    <mergeCell ref="A184:E184"/>
    <mergeCell ref="F184:N184"/>
    <mergeCell ref="O184:W184"/>
    <mergeCell ref="X184:AI184"/>
    <mergeCell ref="AY184:BD184"/>
    <mergeCell ref="BE184:BM184"/>
    <mergeCell ref="BE183:BM183"/>
    <mergeCell ref="BN183:BX183"/>
    <mergeCell ref="BY183:CD183"/>
    <mergeCell ref="CE183:CM183"/>
    <mergeCell ref="CN183:DA183"/>
    <mergeCell ref="DB183:DN183"/>
    <mergeCell ref="A183:E183"/>
    <mergeCell ref="F183:N183"/>
    <mergeCell ref="O183:W183"/>
    <mergeCell ref="X183:AI183"/>
    <mergeCell ref="AY183:BD183"/>
    <mergeCell ref="CE182:CM182"/>
    <mergeCell ref="CN182:DA182"/>
    <mergeCell ref="DB182:DN182"/>
    <mergeCell ref="DO182:DY182"/>
    <mergeCell ref="DZ182:EK182"/>
    <mergeCell ref="A182:E182"/>
    <mergeCell ref="F182:N182"/>
    <mergeCell ref="O182:W182"/>
    <mergeCell ref="X182:AI182"/>
    <mergeCell ref="AY182:BD182"/>
    <mergeCell ref="BE182:BM182"/>
    <mergeCell ref="BN182:BX182"/>
    <mergeCell ref="BY182:CD182"/>
    <mergeCell ref="BY181:CD181"/>
    <mergeCell ref="CE181:CM181"/>
    <mergeCell ref="CN181:DA181"/>
    <mergeCell ref="DB181:DN181"/>
    <mergeCell ref="DO181:DY181"/>
    <mergeCell ref="DZ181:EK181"/>
    <mergeCell ref="DZ180:EK180"/>
    <mergeCell ref="A181:E181"/>
    <mergeCell ref="F181:N181"/>
    <mergeCell ref="O181:W181"/>
    <mergeCell ref="X181:AI181"/>
    <mergeCell ref="AY181:BD181"/>
    <mergeCell ref="BE181:BM181"/>
    <mergeCell ref="BN181:BX181"/>
    <mergeCell ref="BN180:BX180"/>
    <mergeCell ref="BY180:CD180"/>
    <mergeCell ref="CE180:CM180"/>
    <mergeCell ref="CN180:DA180"/>
    <mergeCell ref="DB180:DN180"/>
    <mergeCell ref="DO180:DY180"/>
    <mergeCell ref="DO179:DY179"/>
    <mergeCell ref="DZ179:EK179"/>
    <mergeCell ref="A180:E180"/>
    <mergeCell ref="F180:N180"/>
    <mergeCell ref="O180:W180"/>
    <mergeCell ref="X180:AI180"/>
    <mergeCell ref="AY180:BD180"/>
    <mergeCell ref="BE180:BM180"/>
    <mergeCell ref="BE179:BM179"/>
    <mergeCell ref="BN179:BX179"/>
    <mergeCell ref="BY179:CD179"/>
    <mergeCell ref="CE179:CM179"/>
    <mergeCell ref="CN179:DA179"/>
    <mergeCell ref="DB179:DN179"/>
    <mergeCell ref="A179:E179"/>
    <mergeCell ref="F179:N179"/>
    <mergeCell ref="O179:W179"/>
    <mergeCell ref="X179:AI179"/>
    <mergeCell ref="AY179:BD179"/>
    <mergeCell ref="CE178:CM178"/>
    <mergeCell ref="CN178:DA178"/>
    <mergeCell ref="DB178:DN178"/>
    <mergeCell ref="DO178:DY178"/>
    <mergeCell ref="DZ178:EK178"/>
    <mergeCell ref="A178:E178"/>
    <mergeCell ref="F178:N178"/>
    <mergeCell ref="O178:W178"/>
    <mergeCell ref="X178:AI178"/>
    <mergeCell ref="AY178:BD178"/>
    <mergeCell ref="BE178:BM178"/>
    <mergeCell ref="BN178:BX178"/>
    <mergeCell ref="BY178:CD178"/>
    <mergeCell ref="BY177:CD177"/>
    <mergeCell ref="CE177:CM177"/>
    <mergeCell ref="CN177:DA177"/>
    <mergeCell ref="DB177:DN177"/>
    <mergeCell ref="DO177:DY177"/>
    <mergeCell ref="DZ177:EK177"/>
    <mergeCell ref="DZ176:EK176"/>
    <mergeCell ref="A177:E177"/>
    <mergeCell ref="F177:N177"/>
    <mergeCell ref="O177:W177"/>
    <mergeCell ref="X177:AI177"/>
    <mergeCell ref="AY177:BD177"/>
    <mergeCell ref="BE177:BM177"/>
    <mergeCell ref="BN177:BX177"/>
    <mergeCell ref="BN176:BX176"/>
    <mergeCell ref="BY176:CD176"/>
    <mergeCell ref="CE176:CM176"/>
    <mergeCell ref="CN176:DA176"/>
    <mergeCell ref="DB176:DN176"/>
    <mergeCell ref="DO176:DY176"/>
    <mergeCell ref="DO175:DY175"/>
    <mergeCell ref="DZ175:EK175"/>
    <mergeCell ref="A176:E176"/>
    <mergeCell ref="F176:N176"/>
    <mergeCell ref="O176:W176"/>
    <mergeCell ref="X176:AI176"/>
    <mergeCell ref="AY176:BD176"/>
    <mergeCell ref="BE176:BM176"/>
    <mergeCell ref="BE175:BM175"/>
    <mergeCell ref="BN175:BX175"/>
    <mergeCell ref="BY175:CD175"/>
    <mergeCell ref="CE175:CM175"/>
    <mergeCell ref="CN175:DA175"/>
    <mergeCell ref="DB175:DN175"/>
    <mergeCell ref="A175:E175"/>
    <mergeCell ref="F175:N175"/>
    <mergeCell ref="O175:W175"/>
    <mergeCell ref="X175:AI175"/>
    <mergeCell ref="AY175:BD175"/>
    <mergeCell ref="CE174:CM174"/>
    <mergeCell ref="CN174:DA174"/>
    <mergeCell ref="DB174:DN174"/>
    <mergeCell ref="DO174:DY174"/>
    <mergeCell ref="DZ174:EK174"/>
    <mergeCell ref="A174:E174"/>
    <mergeCell ref="F174:N174"/>
    <mergeCell ref="O174:W174"/>
    <mergeCell ref="X174:AI174"/>
    <mergeCell ref="AY174:BD174"/>
    <mergeCell ref="BE174:BM174"/>
    <mergeCell ref="BN174:BX174"/>
    <mergeCell ref="BY174:CD174"/>
    <mergeCell ref="BY173:CD173"/>
    <mergeCell ref="CE173:CM173"/>
    <mergeCell ref="CN173:DA173"/>
    <mergeCell ref="DB173:DN173"/>
    <mergeCell ref="DO173:DY173"/>
    <mergeCell ref="DZ173:EK173"/>
    <mergeCell ref="DZ172:EK172"/>
    <mergeCell ref="A173:E173"/>
    <mergeCell ref="F173:N173"/>
    <mergeCell ref="O173:W173"/>
    <mergeCell ref="X173:AI173"/>
    <mergeCell ref="AY173:BD173"/>
    <mergeCell ref="BE173:BM173"/>
    <mergeCell ref="BN173:BX173"/>
    <mergeCell ref="BN172:BX172"/>
    <mergeCell ref="BY172:CD172"/>
    <mergeCell ref="CE172:CM172"/>
    <mergeCell ref="CN172:DA172"/>
    <mergeCell ref="DB172:DN172"/>
    <mergeCell ref="DO172:DY172"/>
    <mergeCell ref="DO171:DY171"/>
    <mergeCell ref="DZ171:EK171"/>
    <mergeCell ref="A172:E172"/>
    <mergeCell ref="F172:N172"/>
    <mergeCell ref="O172:W172"/>
    <mergeCell ref="X172:AI172"/>
    <mergeCell ref="AY172:BD172"/>
    <mergeCell ref="BE172:BM172"/>
    <mergeCell ref="BE171:BM171"/>
    <mergeCell ref="BN171:BX171"/>
    <mergeCell ref="BY171:CD171"/>
    <mergeCell ref="CE171:CM171"/>
    <mergeCell ref="CN171:DA171"/>
    <mergeCell ref="DB171:DN171"/>
    <mergeCell ref="A171:E171"/>
    <mergeCell ref="F171:N171"/>
    <mergeCell ref="O171:W171"/>
    <mergeCell ref="X171:AI171"/>
    <mergeCell ref="AY171:BD171"/>
    <mergeCell ref="CE170:CM170"/>
    <mergeCell ref="CN170:DA170"/>
    <mergeCell ref="DB170:DN170"/>
    <mergeCell ref="DO170:DY170"/>
    <mergeCell ref="DZ170:EK170"/>
    <mergeCell ref="A170:E170"/>
    <mergeCell ref="F170:N170"/>
    <mergeCell ref="O170:W170"/>
    <mergeCell ref="X170:AI170"/>
    <mergeCell ref="AY170:BD170"/>
    <mergeCell ref="BE170:BM170"/>
    <mergeCell ref="BN170:BX170"/>
    <mergeCell ref="BY170:CD170"/>
    <mergeCell ref="BY169:CD169"/>
    <mergeCell ref="CE169:CM169"/>
    <mergeCell ref="CN169:DA169"/>
    <mergeCell ref="DB169:DN169"/>
    <mergeCell ref="DO169:DY169"/>
    <mergeCell ref="DZ169:EK169"/>
    <mergeCell ref="DZ168:EK168"/>
    <mergeCell ref="A169:E169"/>
    <mergeCell ref="F169:N169"/>
    <mergeCell ref="O169:W169"/>
    <mergeCell ref="X169:AI169"/>
    <mergeCell ref="AY169:BD169"/>
    <mergeCell ref="BE169:BM169"/>
    <mergeCell ref="BN169:BX169"/>
    <mergeCell ref="BN168:BX168"/>
    <mergeCell ref="BY168:CD168"/>
    <mergeCell ref="CE168:CM168"/>
    <mergeCell ref="CN168:DA168"/>
    <mergeCell ref="DB168:DN168"/>
    <mergeCell ref="DO168:DY168"/>
    <mergeCell ref="DO167:DY167"/>
    <mergeCell ref="DZ167:EK167"/>
    <mergeCell ref="A168:E168"/>
    <mergeCell ref="F168:N168"/>
    <mergeCell ref="O168:W168"/>
    <mergeCell ref="X168:AI168"/>
    <mergeCell ref="AY168:BD168"/>
    <mergeCell ref="BE168:BM168"/>
    <mergeCell ref="BE167:BM167"/>
    <mergeCell ref="BN167:BX167"/>
    <mergeCell ref="BY167:CD167"/>
    <mergeCell ref="CE167:CM167"/>
    <mergeCell ref="CN167:DA167"/>
    <mergeCell ref="DB167:DN167"/>
    <mergeCell ref="A167:E167"/>
    <mergeCell ref="F167:N167"/>
    <mergeCell ref="O167:W167"/>
    <mergeCell ref="X167:AI167"/>
    <mergeCell ref="AY167:BD167"/>
    <mergeCell ref="AJ167:AX167"/>
    <mergeCell ref="CE166:CM166"/>
    <mergeCell ref="CN166:DA166"/>
    <mergeCell ref="DB166:DN166"/>
    <mergeCell ref="DO166:DY166"/>
    <mergeCell ref="DZ166:EK166"/>
    <mergeCell ref="A166:E166"/>
    <mergeCell ref="F166:N166"/>
    <mergeCell ref="O166:W166"/>
    <mergeCell ref="X166:AI166"/>
    <mergeCell ref="AJ166:AX166"/>
    <mergeCell ref="AY166:BD166"/>
    <mergeCell ref="BE166:BM166"/>
    <mergeCell ref="BN166:BX166"/>
    <mergeCell ref="BY166:CD166"/>
    <mergeCell ref="BY165:CD165"/>
    <mergeCell ref="CE165:CM165"/>
    <mergeCell ref="CN165:DA165"/>
    <mergeCell ref="DB165:DN165"/>
    <mergeCell ref="DO165:DY165"/>
    <mergeCell ref="DZ165:EK165"/>
    <mergeCell ref="DZ164:EK164"/>
    <mergeCell ref="A165:E165"/>
    <mergeCell ref="F165:N165"/>
    <mergeCell ref="O165:W165"/>
    <mergeCell ref="X165:AI165"/>
    <mergeCell ref="AJ165:AX165"/>
    <mergeCell ref="AY165:BD165"/>
    <mergeCell ref="BE165:BM165"/>
    <mergeCell ref="BN165:BX165"/>
    <mergeCell ref="BN164:BX164"/>
    <mergeCell ref="BY164:CD164"/>
    <mergeCell ref="CE164:CM164"/>
    <mergeCell ref="CN164:DA164"/>
    <mergeCell ref="DB164:DN164"/>
    <mergeCell ref="DO164:DY164"/>
    <mergeCell ref="DO163:DY163"/>
    <mergeCell ref="DZ163:EK163"/>
    <mergeCell ref="A164:E164"/>
    <mergeCell ref="F164:N164"/>
    <mergeCell ref="O164:W164"/>
    <mergeCell ref="X164:AI164"/>
    <mergeCell ref="AJ164:AX164"/>
    <mergeCell ref="AY164:BD164"/>
    <mergeCell ref="BE164:BM164"/>
    <mergeCell ref="BE163:BM163"/>
    <mergeCell ref="BN163:BX163"/>
    <mergeCell ref="BY163:CD163"/>
    <mergeCell ref="CE163:CM163"/>
    <mergeCell ref="CN163:DA163"/>
    <mergeCell ref="DB163:DN163"/>
    <mergeCell ref="A163:E163"/>
    <mergeCell ref="F163:N163"/>
    <mergeCell ref="O163:W163"/>
    <mergeCell ref="X163:AI163"/>
    <mergeCell ref="AJ163:AX163"/>
    <mergeCell ref="AY163:BD163"/>
    <mergeCell ref="CE162:CM162"/>
    <mergeCell ref="CN162:DA162"/>
    <mergeCell ref="DB162:DN162"/>
    <mergeCell ref="DO162:DY162"/>
    <mergeCell ref="DZ162:EK162"/>
    <mergeCell ref="A162:E162"/>
    <mergeCell ref="F162:N162"/>
    <mergeCell ref="O162:W162"/>
    <mergeCell ref="X162:AI162"/>
    <mergeCell ref="AJ162:AX162"/>
    <mergeCell ref="AY162:BD162"/>
    <mergeCell ref="BE162:BM162"/>
    <mergeCell ref="BN162:BX162"/>
    <mergeCell ref="BY162:CD162"/>
    <mergeCell ref="BY161:CD161"/>
    <mergeCell ref="CE161:CM161"/>
    <mergeCell ref="CN161:DA161"/>
    <mergeCell ref="DB161:DN161"/>
    <mergeCell ref="DO161:DY161"/>
    <mergeCell ref="DZ161:EK161"/>
    <mergeCell ref="DZ160:EK160"/>
    <mergeCell ref="A161:E161"/>
    <mergeCell ref="F161:N161"/>
    <mergeCell ref="O161:W161"/>
    <mergeCell ref="X161:AI161"/>
    <mergeCell ref="AJ161:AX161"/>
    <mergeCell ref="AY161:BD161"/>
    <mergeCell ref="BE161:BM161"/>
    <mergeCell ref="BN161:BX161"/>
    <mergeCell ref="BN160:BX160"/>
    <mergeCell ref="BY160:CD160"/>
    <mergeCell ref="CE160:CM160"/>
    <mergeCell ref="CN160:DA160"/>
    <mergeCell ref="DB160:DN160"/>
    <mergeCell ref="DO160:DY160"/>
    <mergeCell ref="DO159:DY159"/>
    <mergeCell ref="DZ159:EK159"/>
    <mergeCell ref="A160:E160"/>
    <mergeCell ref="F160:N160"/>
    <mergeCell ref="O160:W160"/>
    <mergeCell ref="X160:AI160"/>
    <mergeCell ref="AJ160:AX160"/>
    <mergeCell ref="AY160:BD160"/>
    <mergeCell ref="BE160:BM160"/>
    <mergeCell ref="BE159:BM159"/>
    <mergeCell ref="BN159:BX159"/>
    <mergeCell ref="BY159:CD159"/>
    <mergeCell ref="CE159:CM159"/>
    <mergeCell ref="CN159:DA159"/>
    <mergeCell ref="DB159:DN159"/>
    <mergeCell ref="A159:E159"/>
    <mergeCell ref="F159:N159"/>
    <mergeCell ref="O159:W159"/>
    <mergeCell ref="X159:AI159"/>
    <mergeCell ref="AJ159:AX159"/>
    <mergeCell ref="AY159:BD159"/>
    <mergeCell ref="CE158:CM158"/>
    <mergeCell ref="CN158:DA158"/>
    <mergeCell ref="DB158:DN158"/>
    <mergeCell ref="DO158:DY158"/>
    <mergeCell ref="DZ158:EK158"/>
    <mergeCell ref="A158:E158"/>
    <mergeCell ref="F158:N158"/>
    <mergeCell ref="O158:W158"/>
    <mergeCell ref="X158:AI158"/>
    <mergeCell ref="AJ158:AX158"/>
    <mergeCell ref="AY158:BD158"/>
    <mergeCell ref="BE158:BM158"/>
    <mergeCell ref="BN158:BX158"/>
    <mergeCell ref="BY158:CD158"/>
    <mergeCell ref="BY157:CD157"/>
    <mergeCell ref="CE157:CM157"/>
    <mergeCell ref="CN157:DA157"/>
    <mergeCell ref="DB157:DN157"/>
    <mergeCell ref="DO157:DY157"/>
    <mergeCell ref="DZ157:EK157"/>
    <mergeCell ref="DZ156:EK156"/>
    <mergeCell ref="A157:E157"/>
    <mergeCell ref="F157:N157"/>
    <mergeCell ref="O157:W157"/>
    <mergeCell ref="X157:AI157"/>
    <mergeCell ref="AJ157:AX157"/>
    <mergeCell ref="AY157:BD157"/>
    <mergeCell ref="BE157:BM157"/>
    <mergeCell ref="BN157:BX157"/>
    <mergeCell ref="BN156:BX156"/>
    <mergeCell ref="BY156:CD156"/>
    <mergeCell ref="CE156:CM156"/>
    <mergeCell ref="CN156:DA156"/>
    <mergeCell ref="DB156:DN156"/>
    <mergeCell ref="DO156:DY156"/>
    <mergeCell ref="DO155:DY155"/>
    <mergeCell ref="DZ155:EK155"/>
    <mergeCell ref="A156:E156"/>
    <mergeCell ref="F156:N156"/>
    <mergeCell ref="O156:W156"/>
    <mergeCell ref="X156:AI156"/>
    <mergeCell ref="AJ156:AX156"/>
    <mergeCell ref="AY156:BD156"/>
    <mergeCell ref="BE156:BM156"/>
    <mergeCell ref="BE155:BM155"/>
    <mergeCell ref="BN155:BX155"/>
    <mergeCell ref="BY155:CD155"/>
    <mergeCell ref="CE155:CM155"/>
    <mergeCell ref="CN155:DA155"/>
    <mergeCell ref="DB155:DN155"/>
    <mergeCell ref="A155:E155"/>
    <mergeCell ref="F155:N155"/>
    <mergeCell ref="O155:W155"/>
    <mergeCell ref="X155:AI155"/>
    <mergeCell ref="AJ155:AX155"/>
    <mergeCell ref="AY155:BD155"/>
    <mergeCell ref="CE154:CM154"/>
    <mergeCell ref="CN154:DA154"/>
    <mergeCell ref="DB154:DN154"/>
    <mergeCell ref="DO154:DY154"/>
    <mergeCell ref="DZ154:EK154"/>
    <mergeCell ref="A154:E154"/>
    <mergeCell ref="F154:N154"/>
    <mergeCell ref="O154:W154"/>
    <mergeCell ref="X154:AI154"/>
    <mergeCell ref="AJ154:AX154"/>
    <mergeCell ref="AY154:BD154"/>
    <mergeCell ref="BE154:BM154"/>
    <mergeCell ref="BN154:BX154"/>
    <mergeCell ref="BY154:CD154"/>
    <mergeCell ref="BY153:CD153"/>
    <mergeCell ref="CE153:CM153"/>
    <mergeCell ref="CN153:DA153"/>
    <mergeCell ref="DB153:DN153"/>
    <mergeCell ref="DO153:DY153"/>
    <mergeCell ref="DZ153:EK153"/>
    <mergeCell ref="DZ152:EK152"/>
    <mergeCell ref="A153:E153"/>
    <mergeCell ref="F153:N153"/>
    <mergeCell ref="O153:W153"/>
    <mergeCell ref="X153:AI153"/>
    <mergeCell ref="AJ153:AX153"/>
    <mergeCell ref="AY153:BD153"/>
    <mergeCell ref="BE153:BM153"/>
    <mergeCell ref="BN153:BX153"/>
    <mergeCell ref="BN152:BX152"/>
    <mergeCell ref="BY152:CD152"/>
    <mergeCell ref="CE152:CM152"/>
    <mergeCell ref="CN152:DA152"/>
    <mergeCell ref="DB152:DN152"/>
    <mergeCell ref="DO152:DY152"/>
    <mergeCell ref="DO151:DY151"/>
    <mergeCell ref="DZ151:EK151"/>
    <mergeCell ref="A152:E152"/>
    <mergeCell ref="F152:N152"/>
    <mergeCell ref="O152:W152"/>
    <mergeCell ref="X152:AI152"/>
    <mergeCell ref="AJ152:AX152"/>
    <mergeCell ref="AY152:BD152"/>
    <mergeCell ref="BE152:BM152"/>
    <mergeCell ref="BE151:BM151"/>
    <mergeCell ref="BN151:BX151"/>
    <mergeCell ref="BY151:CD151"/>
    <mergeCell ref="CE151:CM151"/>
    <mergeCell ref="CN151:DA151"/>
    <mergeCell ref="DB151:DN151"/>
    <mergeCell ref="A151:E151"/>
    <mergeCell ref="F151:N151"/>
    <mergeCell ref="O151:W151"/>
    <mergeCell ref="X151:AI151"/>
    <mergeCell ref="AJ151:AX151"/>
    <mergeCell ref="AY151:BD151"/>
    <mergeCell ref="CE150:CM150"/>
    <mergeCell ref="CN150:DA150"/>
    <mergeCell ref="DB150:DN150"/>
    <mergeCell ref="DO150:DY150"/>
    <mergeCell ref="DZ150:EK150"/>
    <mergeCell ref="A150:E150"/>
    <mergeCell ref="F150:N150"/>
    <mergeCell ref="O150:W150"/>
    <mergeCell ref="X150:AI150"/>
    <mergeCell ref="AJ150:AX150"/>
    <mergeCell ref="AY150:BD150"/>
    <mergeCell ref="BE150:BM150"/>
    <mergeCell ref="BN150:BX150"/>
    <mergeCell ref="BY150:CD150"/>
    <mergeCell ref="BY149:CD149"/>
    <mergeCell ref="CE149:CM149"/>
    <mergeCell ref="CN149:DA149"/>
    <mergeCell ref="DB149:DN149"/>
    <mergeCell ref="DO149:DY149"/>
    <mergeCell ref="DZ149:EK149"/>
    <mergeCell ref="DZ148:EK148"/>
    <mergeCell ref="A149:E149"/>
    <mergeCell ref="F149:N149"/>
    <mergeCell ref="O149:W149"/>
    <mergeCell ref="X149:AI149"/>
    <mergeCell ref="AJ149:AX149"/>
    <mergeCell ref="AY149:BD149"/>
    <mergeCell ref="BE149:BM149"/>
    <mergeCell ref="BN149:BX149"/>
    <mergeCell ref="BN148:BX148"/>
    <mergeCell ref="BY148:CD148"/>
    <mergeCell ref="CE148:CM148"/>
    <mergeCell ref="CN148:DA148"/>
    <mergeCell ref="DB148:DN148"/>
    <mergeCell ref="DO148:DY148"/>
    <mergeCell ref="DO147:DY147"/>
    <mergeCell ref="DZ147:EK147"/>
    <mergeCell ref="A148:E148"/>
    <mergeCell ref="F148:N148"/>
    <mergeCell ref="O148:W148"/>
    <mergeCell ref="X148:AI148"/>
    <mergeCell ref="AJ148:AX148"/>
    <mergeCell ref="AY148:BD148"/>
    <mergeCell ref="BE148:BM148"/>
    <mergeCell ref="BE147:BM147"/>
    <mergeCell ref="BN147:BX147"/>
    <mergeCell ref="BY147:CD147"/>
    <mergeCell ref="CE147:CM147"/>
    <mergeCell ref="CN147:DA147"/>
    <mergeCell ref="DB147:DN147"/>
    <mergeCell ref="A147:E147"/>
    <mergeCell ref="F147:N147"/>
    <mergeCell ref="O147:W147"/>
    <mergeCell ref="X147:AI147"/>
    <mergeCell ref="AJ147:AX147"/>
    <mergeCell ref="AY147:BD147"/>
    <mergeCell ref="CE146:CM146"/>
    <mergeCell ref="CN146:DA146"/>
    <mergeCell ref="DB146:DN146"/>
    <mergeCell ref="DO146:DY146"/>
    <mergeCell ref="DZ146:EK146"/>
    <mergeCell ref="A146:E146"/>
    <mergeCell ref="F146:N146"/>
    <mergeCell ref="O146:W146"/>
    <mergeCell ref="X146:AI146"/>
    <mergeCell ref="AJ146:AX146"/>
    <mergeCell ref="AY146:BD146"/>
    <mergeCell ref="BE146:BM146"/>
    <mergeCell ref="BN146:BX146"/>
    <mergeCell ref="BY146:CD146"/>
    <mergeCell ref="BY145:CD145"/>
    <mergeCell ref="CE145:CM145"/>
    <mergeCell ref="CN145:DA145"/>
    <mergeCell ref="DB145:DN145"/>
    <mergeCell ref="DO145:DY145"/>
    <mergeCell ref="DZ145:EK145"/>
    <mergeCell ref="DZ144:EK144"/>
    <mergeCell ref="A145:E145"/>
    <mergeCell ref="F145:N145"/>
    <mergeCell ref="O145:W145"/>
    <mergeCell ref="X145:AI145"/>
    <mergeCell ref="AJ145:AX145"/>
    <mergeCell ref="AY145:BD145"/>
    <mergeCell ref="BE145:BM145"/>
    <mergeCell ref="BN145:BX145"/>
    <mergeCell ref="BN144:BX144"/>
    <mergeCell ref="BY144:CD144"/>
    <mergeCell ref="CE144:CM144"/>
    <mergeCell ref="CN144:DA144"/>
    <mergeCell ref="DB144:DN144"/>
    <mergeCell ref="DO144:DY144"/>
    <mergeCell ref="DO143:DY143"/>
    <mergeCell ref="DZ143:EK143"/>
    <mergeCell ref="A144:E144"/>
    <mergeCell ref="F144:N144"/>
    <mergeCell ref="O144:W144"/>
    <mergeCell ref="X144:AI144"/>
    <mergeCell ref="AJ144:AX144"/>
    <mergeCell ref="AY144:BD144"/>
    <mergeCell ref="BE144:BM144"/>
    <mergeCell ref="BE143:BM143"/>
    <mergeCell ref="BN143:BX143"/>
    <mergeCell ref="BY143:CD143"/>
    <mergeCell ref="CE143:CM143"/>
    <mergeCell ref="CN143:DA143"/>
    <mergeCell ref="DB143:DN143"/>
    <mergeCell ref="A143:E143"/>
    <mergeCell ref="F143:N143"/>
    <mergeCell ref="O143:W143"/>
    <mergeCell ref="X143:AI143"/>
    <mergeCell ref="AJ143:AX143"/>
    <mergeCell ref="AY143:BD143"/>
    <mergeCell ref="CE142:CM142"/>
    <mergeCell ref="CN142:DA142"/>
    <mergeCell ref="DB142:DN142"/>
    <mergeCell ref="DO142:DY142"/>
    <mergeCell ref="DZ142:EK142"/>
    <mergeCell ref="A142:E142"/>
    <mergeCell ref="F142:N142"/>
    <mergeCell ref="O142:W142"/>
    <mergeCell ref="X142:AI142"/>
    <mergeCell ref="AJ142:AX142"/>
    <mergeCell ref="AY142:BD142"/>
    <mergeCell ref="BE142:BM142"/>
    <mergeCell ref="BN142:BX142"/>
    <mergeCell ref="BY142:CD142"/>
    <mergeCell ref="BY141:CD141"/>
    <mergeCell ref="CE141:CM141"/>
    <mergeCell ref="CN141:DA141"/>
    <mergeCell ref="DB141:DN141"/>
    <mergeCell ref="DO141:DY141"/>
    <mergeCell ref="DZ141:EK141"/>
    <mergeCell ref="DZ140:EK140"/>
    <mergeCell ref="A141:E141"/>
    <mergeCell ref="F141:N141"/>
    <mergeCell ref="O141:W141"/>
    <mergeCell ref="X141:AI141"/>
    <mergeCell ref="AJ141:AX141"/>
    <mergeCell ref="AY141:BD141"/>
    <mergeCell ref="BE141:BM141"/>
    <mergeCell ref="BN141:BX141"/>
    <mergeCell ref="BN140:BX140"/>
    <mergeCell ref="BY140:CD140"/>
    <mergeCell ref="CE140:CM140"/>
    <mergeCell ref="CN140:DA140"/>
    <mergeCell ref="DB140:DN140"/>
    <mergeCell ref="DO140:DY140"/>
    <mergeCell ref="DO139:DY139"/>
    <mergeCell ref="DZ139:EK139"/>
    <mergeCell ref="A140:E140"/>
    <mergeCell ref="F140:N140"/>
    <mergeCell ref="O140:W140"/>
    <mergeCell ref="X140:AI140"/>
    <mergeCell ref="AJ140:AX140"/>
    <mergeCell ref="AY140:BD140"/>
    <mergeCell ref="BE140:BM140"/>
    <mergeCell ref="BE139:BM139"/>
    <mergeCell ref="BN139:BX139"/>
    <mergeCell ref="BY139:CD139"/>
    <mergeCell ref="CE139:CM139"/>
    <mergeCell ref="CN139:DA139"/>
    <mergeCell ref="DB139:DN139"/>
    <mergeCell ref="A139:E139"/>
    <mergeCell ref="F139:N139"/>
    <mergeCell ref="O139:W139"/>
    <mergeCell ref="X139:AI139"/>
    <mergeCell ref="AJ139:AX139"/>
    <mergeCell ref="AY139:BD139"/>
    <mergeCell ref="CE138:CM138"/>
    <mergeCell ref="CN138:DA138"/>
    <mergeCell ref="DB138:DN138"/>
    <mergeCell ref="DO138:DY138"/>
    <mergeCell ref="DZ138:EK138"/>
    <mergeCell ref="A138:E138"/>
    <mergeCell ref="F138:N138"/>
    <mergeCell ref="O138:W138"/>
    <mergeCell ref="X138:AI138"/>
    <mergeCell ref="AJ138:AX138"/>
    <mergeCell ref="AY138:BD138"/>
    <mergeCell ref="BE138:BM138"/>
    <mergeCell ref="BN138:BX138"/>
    <mergeCell ref="BY138:CD138"/>
    <mergeCell ref="BY137:CD137"/>
    <mergeCell ref="CE137:CM137"/>
    <mergeCell ref="CN137:DA137"/>
    <mergeCell ref="DB137:DN137"/>
    <mergeCell ref="DO137:DY137"/>
    <mergeCell ref="DZ137:EK137"/>
    <mergeCell ref="DZ136:EK136"/>
    <mergeCell ref="A137:E137"/>
    <mergeCell ref="F137:N137"/>
    <mergeCell ref="O137:W137"/>
    <mergeCell ref="X137:AI137"/>
    <mergeCell ref="AJ137:AX137"/>
    <mergeCell ref="AY137:BD137"/>
    <mergeCell ref="BE137:BM137"/>
    <mergeCell ref="BN137:BX137"/>
    <mergeCell ref="BN136:BX136"/>
    <mergeCell ref="BY136:CD136"/>
    <mergeCell ref="CE136:CM136"/>
    <mergeCell ref="CN136:DA136"/>
    <mergeCell ref="DB136:DN136"/>
    <mergeCell ref="DO136:DY136"/>
    <mergeCell ref="DO135:DY135"/>
    <mergeCell ref="DZ135:EK135"/>
    <mergeCell ref="A136:E136"/>
    <mergeCell ref="F136:N136"/>
    <mergeCell ref="O136:W136"/>
    <mergeCell ref="X136:AI136"/>
    <mergeCell ref="AJ136:AX136"/>
    <mergeCell ref="AY136:BD136"/>
    <mergeCell ref="BE136:BM136"/>
    <mergeCell ref="BE135:BM135"/>
    <mergeCell ref="BN135:BX135"/>
    <mergeCell ref="BY135:CD135"/>
    <mergeCell ref="CE135:CM135"/>
    <mergeCell ref="CN135:DA135"/>
    <mergeCell ref="DB135:DN135"/>
    <mergeCell ref="A135:E135"/>
    <mergeCell ref="F135:N135"/>
    <mergeCell ref="O135:W135"/>
    <mergeCell ref="X135:AI135"/>
    <mergeCell ref="AJ135:AX135"/>
    <mergeCell ref="AY135:BD135"/>
    <mergeCell ref="CE134:CM134"/>
    <mergeCell ref="CN134:DA134"/>
    <mergeCell ref="DB134:DN134"/>
    <mergeCell ref="DO134:DY134"/>
    <mergeCell ref="DZ134:EK134"/>
    <mergeCell ref="A134:E134"/>
    <mergeCell ref="F134:N134"/>
    <mergeCell ref="O134:W134"/>
    <mergeCell ref="X134:AI134"/>
    <mergeCell ref="AJ134:AX134"/>
    <mergeCell ref="AY134:BD134"/>
    <mergeCell ref="BE134:BM134"/>
    <mergeCell ref="BN134:BX134"/>
    <mergeCell ref="BY134:CD134"/>
    <mergeCell ref="BY133:CD133"/>
    <mergeCell ref="CE133:CM133"/>
    <mergeCell ref="CN133:DA133"/>
    <mergeCell ref="DB133:DN133"/>
    <mergeCell ref="DO133:DY133"/>
    <mergeCell ref="DZ133:EK133"/>
    <mergeCell ref="DZ132:EK132"/>
    <mergeCell ref="A133:E133"/>
    <mergeCell ref="F133:N133"/>
    <mergeCell ref="O133:W133"/>
    <mergeCell ref="X133:AI133"/>
    <mergeCell ref="AJ133:AX133"/>
    <mergeCell ref="AY133:BD133"/>
    <mergeCell ref="BE133:BM133"/>
    <mergeCell ref="BN133:BX133"/>
    <mergeCell ref="BN132:BX132"/>
    <mergeCell ref="BY132:CD132"/>
    <mergeCell ref="CE132:CM132"/>
    <mergeCell ref="CN132:DA132"/>
    <mergeCell ref="DB132:DN132"/>
    <mergeCell ref="DO132:DY132"/>
    <mergeCell ref="DO131:DY131"/>
    <mergeCell ref="DZ131:EK131"/>
    <mergeCell ref="A132:E132"/>
    <mergeCell ref="F132:N132"/>
    <mergeCell ref="O132:W132"/>
    <mergeCell ref="X132:AI132"/>
    <mergeCell ref="AJ132:AX132"/>
    <mergeCell ref="AY132:BD132"/>
    <mergeCell ref="BE132:BM132"/>
    <mergeCell ref="BE131:BM131"/>
    <mergeCell ref="BN131:BX131"/>
    <mergeCell ref="BY131:CD131"/>
    <mergeCell ref="CE131:CM131"/>
    <mergeCell ref="CN131:DA131"/>
    <mergeCell ref="DB131:DN131"/>
    <mergeCell ref="A131:E131"/>
    <mergeCell ref="F131:N131"/>
    <mergeCell ref="O131:W131"/>
    <mergeCell ref="X131:AI131"/>
    <mergeCell ref="AJ131:AX131"/>
    <mergeCell ref="AY131:BD131"/>
    <mergeCell ref="CE130:CM130"/>
    <mergeCell ref="CN130:DA130"/>
    <mergeCell ref="DB130:DN130"/>
    <mergeCell ref="DO130:DY130"/>
    <mergeCell ref="DZ130:EK130"/>
    <mergeCell ref="A130:E130"/>
    <mergeCell ref="F130:N130"/>
    <mergeCell ref="O130:W130"/>
    <mergeCell ref="X130:AI130"/>
    <mergeCell ref="AJ130:AX130"/>
    <mergeCell ref="AY130:BD130"/>
    <mergeCell ref="BE130:BM130"/>
    <mergeCell ref="BN130:BX130"/>
    <mergeCell ref="BY130:CD130"/>
    <mergeCell ref="BY129:CD129"/>
    <mergeCell ref="CE129:CM129"/>
    <mergeCell ref="CN129:DA129"/>
    <mergeCell ref="DB129:DN129"/>
    <mergeCell ref="DO129:DY129"/>
    <mergeCell ref="DZ129:EK129"/>
    <mergeCell ref="DZ128:EK128"/>
    <mergeCell ref="A129:E129"/>
    <mergeCell ref="F129:N129"/>
    <mergeCell ref="O129:W129"/>
    <mergeCell ref="X129:AI129"/>
    <mergeCell ref="AJ129:AX129"/>
    <mergeCell ref="AY129:BD129"/>
    <mergeCell ref="BE129:BM129"/>
    <mergeCell ref="BN129:BX129"/>
    <mergeCell ref="BN128:BX128"/>
    <mergeCell ref="BY128:CD128"/>
    <mergeCell ref="CE128:CM128"/>
    <mergeCell ref="CN128:DA128"/>
    <mergeCell ref="DB128:DN128"/>
    <mergeCell ref="DO128:DY128"/>
    <mergeCell ref="DO127:DY127"/>
    <mergeCell ref="DZ127:EK127"/>
    <mergeCell ref="A128:E128"/>
    <mergeCell ref="F128:N128"/>
    <mergeCell ref="O128:W128"/>
    <mergeCell ref="X128:AI128"/>
    <mergeCell ref="AJ128:AX128"/>
    <mergeCell ref="AY128:BD128"/>
    <mergeCell ref="BE128:BM128"/>
    <mergeCell ref="BE127:BM127"/>
    <mergeCell ref="BN127:BX127"/>
    <mergeCell ref="BY127:CD127"/>
    <mergeCell ref="CE127:CM127"/>
    <mergeCell ref="CN127:DA127"/>
    <mergeCell ref="DB127:DN127"/>
    <mergeCell ref="A127:E127"/>
    <mergeCell ref="F127:N127"/>
    <mergeCell ref="O127:W127"/>
    <mergeCell ref="X127:AI127"/>
    <mergeCell ref="AJ127:AX127"/>
    <mergeCell ref="AY127:BD127"/>
    <mergeCell ref="CE126:CM126"/>
    <mergeCell ref="CN126:DA126"/>
    <mergeCell ref="DB126:DN126"/>
    <mergeCell ref="DO126:DY126"/>
    <mergeCell ref="DZ126:EK126"/>
    <mergeCell ref="A126:E126"/>
    <mergeCell ref="F126:N126"/>
    <mergeCell ref="O126:W126"/>
    <mergeCell ref="X126:AI126"/>
    <mergeCell ref="AJ126:AX126"/>
    <mergeCell ref="AY126:BD126"/>
    <mergeCell ref="BE126:BM126"/>
    <mergeCell ref="BN126:BX126"/>
    <mergeCell ref="BY126:CD126"/>
    <mergeCell ref="BY125:CD125"/>
    <mergeCell ref="CE125:CM125"/>
    <mergeCell ref="CN125:DA125"/>
    <mergeCell ref="DB125:DN125"/>
    <mergeCell ref="DO125:DY125"/>
    <mergeCell ref="DZ125:EK125"/>
    <mergeCell ref="DZ124:EK124"/>
    <mergeCell ref="A125:E125"/>
    <mergeCell ref="F125:N125"/>
    <mergeCell ref="O125:W125"/>
    <mergeCell ref="X125:AI125"/>
    <mergeCell ref="AJ125:AX125"/>
    <mergeCell ref="AY125:BD125"/>
    <mergeCell ref="BE125:BM125"/>
    <mergeCell ref="BN125:BX125"/>
    <mergeCell ref="BN124:BX124"/>
    <mergeCell ref="BY124:CD124"/>
    <mergeCell ref="CE124:CM124"/>
    <mergeCell ref="CN124:DA124"/>
    <mergeCell ref="DB124:DN124"/>
    <mergeCell ref="DO124:DY124"/>
    <mergeCell ref="DO123:DY123"/>
    <mergeCell ref="DZ123:EK123"/>
    <mergeCell ref="A124:E124"/>
    <mergeCell ref="F124:N124"/>
    <mergeCell ref="O124:W124"/>
    <mergeCell ref="X124:AI124"/>
    <mergeCell ref="AJ124:AX124"/>
    <mergeCell ref="AY124:BD124"/>
    <mergeCell ref="BE124:BM124"/>
    <mergeCell ref="BE123:BM123"/>
    <mergeCell ref="BN123:BX123"/>
    <mergeCell ref="BY123:CD123"/>
    <mergeCell ref="CE123:CM123"/>
    <mergeCell ref="CN123:DA123"/>
    <mergeCell ref="DB123:DN123"/>
    <mergeCell ref="A123:E123"/>
    <mergeCell ref="F123:N123"/>
    <mergeCell ref="O123:W123"/>
    <mergeCell ref="X123:AI123"/>
    <mergeCell ref="AJ123:AX123"/>
    <mergeCell ref="AY123:BD123"/>
    <mergeCell ref="CE122:CM122"/>
    <mergeCell ref="CN122:DA122"/>
    <mergeCell ref="DB122:DN122"/>
    <mergeCell ref="DO122:DY122"/>
    <mergeCell ref="DZ122:EK122"/>
    <mergeCell ref="A122:E122"/>
    <mergeCell ref="F122:N122"/>
    <mergeCell ref="O122:W122"/>
    <mergeCell ref="X122:AI122"/>
    <mergeCell ref="AJ122:AX122"/>
    <mergeCell ref="AY122:BD122"/>
    <mergeCell ref="BE122:BM122"/>
    <mergeCell ref="BN122:BX122"/>
    <mergeCell ref="BY122:CD122"/>
    <mergeCell ref="BY121:CD121"/>
    <mergeCell ref="CE121:CM121"/>
    <mergeCell ref="CN121:DA121"/>
    <mergeCell ref="DB121:DN121"/>
    <mergeCell ref="DO121:DY121"/>
    <mergeCell ref="DZ121:EK121"/>
    <mergeCell ref="DZ120:EK120"/>
    <mergeCell ref="A121:E121"/>
    <mergeCell ref="F121:N121"/>
    <mergeCell ref="O121:W121"/>
    <mergeCell ref="X121:AI121"/>
    <mergeCell ref="AJ121:AX121"/>
    <mergeCell ref="AY121:BD121"/>
    <mergeCell ref="BE121:BM121"/>
    <mergeCell ref="BN121:BX121"/>
    <mergeCell ref="BN120:BX120"/>
    <mergeCell ref="BY120:CD120"/>
    <mergeCell ref="CE120:CM120"/>
    <mergeCell ref="CN120:DA120"/>
    <mergeCell ref="DB120:DN120"/>
    <mergeCell ref="DO120:DY120"/>
    <mergeCell ref="DO119:DY119"/>
    <mergeCell ref="DZ119:EK119"/>
    <mergeCell ref="A120:E120"/>
    <mergeCell ref="F120:N120"/>
    <mergeCell ref="O120:W120"/>
    <mergeCell ref="X120:AI120"/>
    <mergeCell ref="AJ120:AX120"/>
    <mergeCell ref="AY120:BD120"/>
    <mergeCell ref="BE120:BM120"/>
    <mergeCell ref="BE119:BM119"/>
    <mergeCell ref="BN119:BX119"/>
    <mergeCell ref="BY119:CD119"/>
    <mergeCell ref="CE119:CM119"/>
    <mergeCell ref="CN119:DA119"/>
    <mergeCell ref="DB119:DN119"/>
    <mergeCell ref="A119:E119"/>
    <mergeCell ref="F119:N119"/>
    <mergeCell ref="O119:W119"/>
    <mergeCell ref="X119:AI119"/>
    <mergeCell ref="AJ119:AX119"/>
    <mergeCell ref="AY119:BD119"/>
    <mergeCell ref="CE118:CM118"/>
    <mergeCell ref="CN118:DA118"/>
    <mergeCell ref="DB118:DN118"/>
    <mergeCell ref="DO118:DY118"/>
    <mergeCell ref="DZ118:EK118"/>
    <mergeCell ref="A118:E118"/>
    <mergeCell ref="F118:N118"/>
    <mergeCell ref="O118:W118"/>
    <mergeCell ref="X118:AI118"/>
    <mergeCell ref="AJ118:AX118"/>
    <mergeCell ref="AY118:BD118"/>
    <mergeCell ref="BE118:BM118"/>
    <mergeCell ref="BN118:BX118"/>
    <mergeCell ref="BY118:CD118"/>
    <mergeCell ref="BY117:CD117"/>
    <mergeCell ref="CE117:CM117"/>
    <mergeCell ref="CN117:DA117"/>
    <mergeCell ref="DB117:DN117"/>
    <mergeCell ref="DO117:DY117"/>
    <mergeCell ref="DZ117:EK117"/>
    <mergeCell ref="DZ116:EK116"/>
    <mergeCell ref="A117:E117"/>
    <mergeCell ref="F117:N117"/>
    <mergeCell ref="O117:W117"/>
    <mergeCell ref="X117:AI117"/>
    <mergeCell ref="AJ117:AX117"/>
    <mergeCell ref="AY117:BD117"/>
    <mergeCell ref="BE117:BM117"/>
    <mergeCell ref="BN117:BX117"/>
    <mergeCell ref="BN116:BX116"/>
    <mergeCell ref="BY116:CD116"/>
    <mergeCell ref="CE116:CM116"/>
    <mergeCell ref="CN116:DA116"/>
    <mergeCell ref="DB116:DN116"/>
    <mergeCell ref="DO116:DY116"/>
    <mergeCell ref="DO115:DY115"/>
    <mergeCell ref="DZ115:EK115"/>
    <mergeCell ref="A116:E116"/>
    <mergeCell ref="F116:N116"/>
    <mergeCell ref="O116:W116"/>
    <mergeCell ref="X116:AI116"/>
    <mergeCell ref="AJ116:AX116"/>
    <mergeCell ref="AY116:BD116"/>
    <mergeCell ref="BE116:BM116"/>
    <mergeCell ref="BE115:BM115"/>
    <mergeCell ref="BN115:BX115"/>
    <mergeCell ref="BY115:CD115"/>
    <mergeCell ref="CE115:CM115"/>
    <mergeCell ref="CN115:DA115"/>
    <mergeCell ref="DB115:DN115"/>
    <mergeCell ref="A115:E115"/>
    <mergeCell ref="F115:N115"/>
    <mergeCell ref="O115:W115"/>
    <mergeCell ref="X115:AI115"/>
    <mergeCell ref="AJ115:AX115"/>
    <mergeCell ref="AY115:BD115"/>
    <mergeCell ref="CE114:CM114"/>
    <mergeCell ref="CN114:DA114"/>
    <mergeCell ref="DB114:DN114"/>
    <mergeCell ref="DO114:DY114"/>
    <mergeCell ref="DZ114:EK114"/>
    <mergeCell ref="A114:E114"/>
    <mergeCell ref="F114:N114"/>
    <mergeCell ref="O114:W114"/>
    <mergeCell ref="X114:AI114"/>
    <mergeCell ref="AJ114:AX114"/>
    <mergeCell ref="AY114:BD114"/>
    <mergeCell ref="BE114:BM114"/>
    <mergeCell ref="BN114:BX114"/>
    <mergeCell ref="BY114:CD114"/>
    <mergeCell ref="BY113:CD113"/>
    <mergeCell ref="CE113:CM113"/>
    <mergeCell ref="CN113:DA113"/>
    <mergeCell ref="DB113:DN113"/>
    <mergeCell ref="DO113:DY113"/>
    <mergeCell ref="DZ113:EK113"/>
    <mergeCell ref="DZ112:EK112"/>
    <mergeCell ref="A113:E113"/>
    <mergeCell ref="F113:N113"/>
    <mergeCell ref="O113:W113"/>
    <mergeCell ref="X113:AI113"/>
    <mergeCell ref="AJ113:AX113"/>
    <mergeCell ref="AY113:BD113"/>
    <mergeCell ref="BE113:BM113"/>
    <mergeCell ref="BN113:BX113"/>
    <mergeCell ref="BN112:BX112"/>
    <mergeCell ref="BY112:CD112"/>
    <mergeCell ref="CE112:CM112"/>
    <mergeCell ref="CN112:DA112"/>
    <mergeCell ref="DB112:DN112"/>
    <mergeCell ref="DO112:DY112"/>
    <mergeCell ref="DO111:DY111"/>
    <mergeCell ref="DZ111:EK111"/>
    <mergeCell ref="A112:E112"/>
    <mergeCell ref="F112:N112"/>
    <mergeCell ref="O112:W112"/>
    <mergeCell ref="X112:AI112"/>
    <mergeCell ref="AJ112:AX112"/>
    <mergeCell ref="AY112:BD112"/>
    <mergeCell ref="BE112:BM112"/>
    <mergeCell ref="BE111:BM111"/>
    <mergeCell ref="BN111:BX111"/>
    <mergeCell ref="BY111:CD111"/>
    <mergeCell ref="CE111:CM111"/>
    <mergeCell ref="CN111:DA111"/>
    <mergeCell ref="DB111:DN111"/>
    <mergeCell ref="A111:E111"/>
    <mergeCell ref="F111:N111"/>
    <mergeCell ref="O111:W111"/>
    <mergeCell ref="X111:AI111"/>
    <mergeCell ref="AJ111:AX111"/>
    <mergeCell ref="AY111:BD111"/>
    <mergeCell ref="CE110:CM110"/>
    <mergeCell ref="CN110:DA110"/>
    <mergeCell ref="DB110:DN110"/>
    <mergeCell ref="DO110:DY110"/>
    <mergeCell ref="DZ110:EK110"/>
    <mergeCell ref="A110:E110"/>
    <mergeCell ref="F110:N110"/>
    <mergeCell ref="O110:W110"/>
    <mergeCell ref="X110:AI110"/>
    <mergeCell ref="AJ110:AX110"/>
    <mergeCell ref="AY110:BD110"/>
    <mergeCell ref="BE110:BM110"/>
    <mergeCell ref="BN110:BX110"/>
    <mergeCell ref="BY110:CD110"/>
    <mergeCell ref="BY109:CD109"/>
    <mergeCell ref="CE109:CM109"/>
    <mergeCell ref="CN109:DA109"/>
    <mergeCell ref="DB109:DN109"/>
    <mergeCell ref="DO109:DY109"/>
    <mergeCell ref="DZ109:EK109"/>
    <mergeCell ref="DZ108:EK108"/>
    <mergeCell ref="A109:E109"/>
    <mergeCell ref="F109:N109"/>
    <mergeCell ref="O109:W109"/>
    <mergeCell ref="X109:AI109"/>
    <mergeCell ref="AJ109:AX109"/>
    <mergeCell ref="AY109:BD109"/>
    <mergeCell ref="BE109:BM109"/>
    <mergeCell ref="BN109:BX109"/>
    <mergeCell ref="BN108:BX108"/>
    <mergeCell ref="BY108:CD108"/>
    <mergeCell ref="CE108:CM108"/>
    <mergeCell ref="CN108:DA108"/>
    <mergeCell ref="DB108:DN108"/>
    <mergeCell ref="DO108:DY108"/>
    <mergeCell ref="DO107:DY107"/>
    <mergeCell ref="DZ107:EK107"/>
    <mergeCell ref="A108:E108"/>
    <mergeCell ref="F108:N108"/>
    <mergeCell ref="O108:W108"/>
    <mergeCell ref="X108:AI108"/>
    <mergeCell ref="AJ108:AX108"/>
    <mergeCell ref="AY108:BD108"/>
    <mergeCell ref="BE108:BM108"/>
    <mergeCell ref="BE107:BM107"/>
    <mergeCell ref="BN107:BX107"/>
    <mergeCell ref="BY107:CD107"/>
    <mergeCell ref="CE107:CM107"/>
    <mergeCell ref="CN107:DA107"/>
    <mergeCell ref="DB107:DN107"/>
    <mergeCell ref="A107:E107"/>
    <mergeCell ref="F107:N107"/>
    <mergeCell ref="O107:W107"/>
    <mergeCell ref="X107:AI107"/>
    <mergeCell ref="AJ107:AX107"/>
    <mergeCell ref="AY107:BD107"/>
    <mergeCell ref="CE106:CM106"/>
    <mergeCell ref="CN106:DA106"/>
    <mergeCell ref="DB106:DN106"/>
    <mergeCell ref="DO106:DY106"/>
    <mergeCell ref="DZ106:EK106"/>
    <mergeCell ref="A106:E106"/>
    <mergeCell ref="F106:N106"/>
    <mergeCell ref="O106:W106"/>
    <mergeCell ref="X106:AI106"/>
    <mergeCell ref="AJ106:AX106"/>
    <mergeCell ref="AY106:BD106"/>
    <mergeCell ref="BE106:BM106"/>
    <mergeCell ref="BN106:BX106"/>
    <mergeCell ref="BY106:CD106"/>
    <mergeCell ref="BY105:CD105"/>
    <mergeCell ref="CE105:CM105"/>
    <mergeCell ref="CN105:DA105"/>
    <mergeCell ref="DB105:DN105"/>
    <mergeCell ref="DO105:DY105"/>
    <mergeCell ref="DZ105:EK105"/>
    <mergeCell ref="DZ104:EK104"/>
    <mergeCell ref="A105:E105"/>
    <mergeCell ref="F105:N105"/>
    <mergeCell ref="O105:W105"/>
    <mergeCell ref="X105:AI105"/>
    <mergeCell ref="AJ105:AX105"/>
    <mergeCell ref="AY105:BD105"/>
    <mergeCell ref="BE105:BM105"/>
    <mergeCell ref="BN105:BX105"/>
    <mergeCell ref="BN104:BX104"/>
    <mergeCell ref="BY104:CD104"/>
    <mergeCell ref="CE104:CM104"/>
    <mergeCell ref="CN104:DA104"/>
    <mergeCell ref="DB104:DN104"/>
    <mergeCell ref="DO104:DY104"/>
    <mergeCell ref="DO103:DY103"/>
    <mergeCell ref="DZ103:EK103"/>
    <mergeCell ref="A104:E104"/>
    <mergeCell ref="F104:N104"/>
    <mergeCell ref="O104:W104"/>
    <mergeCell ref="X104:AI104"/>
    <mergeCell ref="AJ104:AX104"/>
    <mergeCell ref="AY104:BD104"/>
    <mergeCell ref="BE104:BM104"/>
    <mergeCell ref="BE103:BM103"/>
    <mergeCell ref="BN103:BX103"/>
    <mergeCell ref="BY103:CD103"/>
    <mergeCell ref="CE103:CM103"/>
    <mergeCell ref="CN103:DA103"/>
    <mergeCell ref="DB103:DN103"/>
    <mergeCell ref="A103:E103"/>
    <mergeCell ref="F103:N103"/>
    <mergeCell ref="O103:W103"/>
    <mergeCell ref="X103:AI103"/>
    <mergeCell ref="AJ103:AX103"/>
    <mergeCell ref="AY103:BD103"/>
    <mergeCell ref="CE102:CM102"/>
    <mergeCell ref="CN102:DA102"/>
    <mergeCell ref="DB102:DN102"/>
    <mergeCell ref="DO102:DY102"/>
    <mergeCell ref="DZ102:EK102"/>
    <mergeCell ref="A102:E102"/>
    <mergeCell ref="F102:N102"/>
    <mergeCell ref="O102:W102"/>
    <mergeCell ref="X102:AI102"/>
    <mergeCell ref="AJ102:AX102"/>
    <mergeCell ref="AY102:BD102"/>
    <mergeCell ref="BE102:BM102"/>
    <mergeCell ref="BN102:BX102"/>
    <mergeCell ref="BY102:CD102"/>
    <mergeCell ref="BY101:CD101"/>
    <mergeCell ref="CE101:CM101"/>
    <mergeCell ref="CN101:DA101"/>
    <mergeCell ref="DB101:DN101"/>
    <mergeCell ref="DO101:DY101"/>
    <mergeCell ref="DZ101:EK101"/>
    <mergeCell ref="DZ100:EK100"/>
    <mergeCell ref="A101:E101"/>
    <mergeCell ref="F101:N101"/>
    <mergeCell ref="O101:W101"/>
    <mergeCell ref="X101:AI101"/>
    <mergeCell ref="AJ101:AX101"/>
    <mergeCell ref="AY101:BD101"/>
    <mergeCell ref="BE101:BM101"/>
    <mergeCell ref="BN101:BX101"/>
    <mergeCell ref="BN100:BX100"/>
    <mergeCell ref="BY100:CD100"/>
    <mergeCell ref="CE100:CM100"/>
    <mergeCell ref="CN100:DA100"/>
    <mergeCell ref="DB100:DN100"/>
    <mergeCell ref="DO100:DY100"/>
    <mergeCell ref="DO99:DY99"/>
    <mergeCell ref="DZ99:EK99"/>
    <mergeCell ref="A100:E100"/>
    <mergeCell ref="F100:N100"/>
    <mergeCell ref="O100:W100"/>
    <mergeCell ref="X100:AI100"/>
    <mergeCell ref="AJ100:AX100"/>
    <mergeCell ref="AY100:BD100"/>
    <mergeCell ref="BE100:BM100"/>
    <mergeCell ref="BE99:BM99"/>
    <mergeCell ref="BN99:BX99"/>
    <mergeCell ref="BY99:CD99"/>
    <mergeCell ref="CE99:CM99"/>
    <mergeCell ref="CN99:DA99"/>
    <mergeCell ref="DB99:DN99"/>
    <mergeCell ref="A99:E99"/>
    <mergeCell ref="F99:N99"/>
    <mergeCell ref="O99:W99"/>
    <mergeCell ref="X99:AI99"/>
    <mergeCell ref="AJ99:AX99"/>
    <mergeCell ref="AY99:BD99"/>
    <mergeCell ref="CE98:CM98"/>
    <mergeCell ref="CN98:DA98"/>
    <mergeCell ref="DB98:DN98"/>
    <mergeCell ref="DO98:DY98"/>
    <mergeCell ref="DZ98:EK98"/>
    <mergeCell ref="A98:E98"/>
    <mergeCell ref="F98:N98"/>
    <mergeCell ref="O98:W98"/>
    <mergeCell ref="X98:AI98"/>
    <mergeCell ref="AJ98:AX98"/>
    <mergeCell ref="AY98:BD98"/>
    <mergeCell ref="BE98:BM98"/>
    <mergeCell ref="BN98:BX98"/>
    <mergeCell ref="BY98:CD98"/>
    <mergeCell ref="BY97:CD97"/>
    <mergeCell ref="CE97:CM97"/>
    <mergeCell ref="CN97:DA97"/>
    <mergeCell ref="DB97:DN97"/>
    <mergeCell ref="DO97:DY97"/>
    <mergeCell ref="DZ97:EK97"/>
    <mergeCell ref="DZ96:EK96"/>
    <mergeCell ref="A97:E97"/>
    <mergeCell ref="F97:N97"/>
    <mergeCell ref="O97:W97"/>
    <mergeCell ref="X97:AI97"/>
    <mergeCell ref="AJ97:AX97"/>
    <mergeCell ref="AY97:BD97"/>
    <mergeCell ref="BE97:BM97"/>
    <mergeCell ref="BN97:BX97"/>
    <mergeCell ref="BN96:BX96"/>
    <mergeCell ref="BY96:CD96"/>
    <mergeCell ref="CE96:CM96"/>
    <mergeCell ref="CN96:DA96"/>
    <mergeCell ref="DB96:DN96"/>
    <mergeCell ref="DO96:DY96"/>
    <mergeCell ref="DO95:DY95"/>
    <mergeCell ref="DZ95:EK95"/>
    <mergeCell ref="A96:E96"/>
    <mergeCell ref="F96:N96"/>
    <mergeCell ref="O96:W96"/>
    <mergeCell ref="X96:AI96"/>
    <mergeCell ref="AJ96:AX96"/>
    <mergeCell ref="AY96:BD96"/>
    <mergeCell ref="BE96:BM96"/>
    <mergeCell ref="BE95:BM95"/>
    <mergeCell ref="BN95:BX95"/>
    <mergeCell ref="BY95:CD95"/>
    <mergeCell ref="CE95:CM95"/>
    <mergeCell ref="CN95:DA95"/>
    <mergeCell ref="DB95:DN95"/>
    <mergeCell ref="A95:E95"/>
    <mergeCell ref="F95:N95"/>
    <mergeCell ref="O95:W95"/>
    <mergeCell ref="X95:AI95"/>
    <mergeCell ref="AJ95:AX95"/>
    <mergeCell ref="AY95:BD95"/>
    <mergeCell ref="CE94:CM94"/>
    <mergeCell ref="CN94:DA94"/>
    <mergeCell ref="DB94:DN94"/>
    <mergeCell ref="DO94:DY94"/>
    <mergeCell ref="DZ94:EK94"/>
    <mergeCell ref="A94:E94"/>
    <mergeCell ref="F94:N94"/>
    <mergeCell ref="O94:W94"/>
    <mergeCell ref="X94:AI94"/>
    <mergeCell ref="AJ94:AX94"/>
    <mergeCell ref="AY94:BD94"/>
    <mergeCell ref="BE94:BM94"/>
    <mergeCell ref="BN94:BX94"/>
    <mergeCell ref="BY94:CD94"/>
    <mergeCell ref="BY93:CD93"/>
    <mergeCell ref="CE93:CM93"/>
    <mergeCell ref="CN93:DA93"/>
    <mergeCell ref="DB93:DN93"/>
    <mergeCell ref="DO93:DY93"/>
    <mergeCell ref="DZ93:EK93"/>
    <mergeCell ref="DZ92:EK92"/>
    <mergeCell ref="A93:E93"/>
    <mergeCell ref="F93:N93"/>
    <mergeCell ref="O93:W93"/>
    <mergeCell ref="X93:AI93"/>
    <mergeCell ref="AJ93:AX93"/>
    <mergeCell ref="AY93:BD93"/>
    <mergeCell ref="BE93:BM93"/>
    <mergeCell ref="BN93:BX93"/>
    <mergeCell ref="BN92:BX92"/>
    <mergeCell ref="BY92:CD92"/>
    <mergeCell ref="CE92:CM92"/>
    <mergeCell ref="CN92:DA92"/>
    <mergeCell ref="DB92:DN92"/>
    <mergeCell ref="DO92:DY92"/>
    <mergeCell ref="DO91:DY91"/>
    <mergeCell ref="DZ91:EK91"/>
    <mergeCell ref="A92:E92"/>
    <mergeCell ref="F92:N92"/>
    <mergeCell ref="O92:W92"/>
    <mergeCell ref="X92:AI92"/>
    <mergeCell ref="AJ92:AX92"/>
    <mergeCell ref="AY92:BD92"/>
    <mergeCell ref="BE92:BM92"/>
    <mergeCell ref="BE91:BM91"/>
    <mergeCell ref="BN91:BX91"/>
    <mergeCell ref="BY91:CD91"/>
    <mergeCell ref="CE91:CM91"/>
    <mergeCell ref="CN91:DA91"/>
    <mergeCell ref="DB91:DN91"/>
    <mergeCell ref="A91:E91"/>
    <mergeCell ref="F91:N91"/>
    <mergeCell ref="O91:W91"/>
    <mergeCell ref="X91:AI91"/>
    <mergeCell ref="AJ91:AX91"/>
    <mergeCell ref="AY91:BD91"/>
    <mergeCell ref="CE90:CM90"/>
    <mergeCell ref="CN90:DA90"/>
    <mergeCell ref="DB90:DN90"/>
    <mergeCell ref="DO90:DY90"/>
    <mergeCell ref="DZ90:EK90"/>
    <mergeCell ref="A90:E90"/>
    <mergeCell ref="F90:N90"/>
    <mergeCell ref="O90:W90"/>
    <mergeCell ref="X90:AI90"/>
    <mergeCell ref="AJ90:AX90"/>
    <mergeCell ref="AY90:BD90"/>
    <mergeCell ref="BE90:BM90"/>
    <mergeCell ref="BN90:BX90"/>
    <mergeCell ref="BY90:CD90"/>
    <mergeCell ref="BY89:CD89"/>
    <mergeCell ref="CE89:CM89"/>
    <mergeCell ref="CN89:DA89"/>
    <mergeCell ref="DB89:DN89"/>
    <mergeCell ref="DO89:DY89"/>
    <mergeCell ref="DZ89:EK89"/>
    <mergeCell ref="DZ88:EK88"/>
    <mergeCell ref="A89:E89"/>
    <mergeCell ref="F89:N89"/>
    <mergeCell ref="O89:W89"/>
    <mergeCell ref="X89:AI89"/>
    <mergeCell ref="AJ89:AX89"/>
    <mergeCell ref="AY89:BD89"/>
    <mergeCell ref="BE89:BM89"/>
    <mergeCell ref="BN89:BX89"/>
    <mergeCell ref="BN88:BX88"/>
    <mergeCell ref="BY88:CD88"/>
    <mergeCell ref="CE88:CM88"/>
    <mergeCell ref="CN88:DA88"/>
    <mergeCell ref="DB88:DN88"/>
    <mergeCell ref="DO88:DY88"/>
    <mergeCell ref="DO87:DY87"/>
    <mergeCell ref="DZ87:EK87"/>
    <mergeCell ref="A88:E88"/>
    <mergeCell ref="F88:N88"/>
    <mergeCell ref="O88:W88"/>
    <mergeCell ref="X88:AI88"/>
    <mergeCell ref="AJ88:AX88"/>
    <mergeCell ref="AY88:BD88"/>
    <mergeCell ref="BE88:BM88"/>
    <mergeCell ref="BE87:BM87"/>
    <mergeCell ref="BN87:BX87"/>
    <mergeCell ref="BY87:CD87"/>
    <mergeCell ref="CE87:CM87"/>
    <mergeCell ref="CN87:DA87"/>
    <mergeCell ref="DB87:DN87"/>
    <mergeCell ref="A87:E87"/>
    <mergeCell ref="F87:N87"/>
    <mergeCell ref="O87:W87"/>
    <mergeCell ref="X87:AI87"/>
    <mergeCell ref="AJ87:AX87"/>
    <mergeCell ref="AY87:BD87"/>
    <mergeCell ref="CE86:CM86"/>
    <mergeCell ref="CN86:DA86"/>
    <mergeCell ref="DB86:DN86"/>
    <mergeCell ref="DO86:DY86"/>
    <mergeCell ref="DZ86:EK86"/>
    <mergeCell ref="A86:E86"/>
    <mergeCell ref="F86:N86"/>
    <mergeCell ref="O86:W86"/>
    <mergeCell ref="X86:AI86"/>
    <mergeCell ref="AJ86:AX86"/>
    <mergeCell ref="AY86:BD86"/>
    <mergeCell ref="BE86:BM86"/>
    <mergeCell ref="BN86:BX86"/>
    <mergeCell ref="BY86:CD86"/>
    <mergeCell ref="BY85:CD85"/>
    <mergeCell ref="CE85:CM85"/>
    <mergeCell ref="CN85:DA85"/>
    <mergeCell ref="DB85:DN85"/>
    <mergeCell ref="DO85:DY85"/>
    <mergeCell ref="DZ85:EK85"/>
    <mergeCell ref="DZ84:EK84"/>
    <mergeCell ref="A85:E85"/>
    <mergeCell ref="F85:N85"/>
    <mergeCell ref="O85:W85"/>
    <mergeCell ref="X85:AI85"/>
    <mergeCell ref="AJ85:AX85"/>
    <mergeCell ref="AY85:BD85"/>
    <mergeCell ref="BE85:BM85"/>
    <mergeCell ref="BN85:BX85"/>
    <mergeCell ref="BN84:BX84"/>
    <mergeCell ref="BY84:CD84"/>
    <mergeCell ref="CE84:CM84"/>
    <mergeCell ref="CN84:DA84"/>
    <mergeCell ref="DB84:DN84"/>
    <mergeCell ref="DO84:DY84"/>
    <mergeCell ref="DO83:DY83"/>
    <mergeCell ref="DZ83:EK83"/>
    <mergeCell ref="A84:E84"/>
    <mergeCell ref="F84:N84"/>
    <mergeCell ref="O84:W84"/>
    <mergeCell ref="X84:AI84"/>
    <mergeCell ref="AJ84:AX84"/>
    <mergeCell ref="AY84:BD84"/>
    <mergeCell ref="BE84:BM84"/>
    <mergeCell ref="BE83:BM83"/>
    <mergeCell ref="BN83:BX83"/>
    <mergeCell ref="BY83:CD83"/>
    <mergeCell ref="CE83:CM83"/>
    <mergeCell ref="CN83:DA83"/>
    <mergeCell ref="DB83:DN83"/>
    <mergeCell ref="A83:E83"/>
    <mergeCell ref="F83:N83"/>
    <mergeCell ref="O83:W83"/>
    <mergeCell ref="X83:AI83"/>
    <mergeCell ref="AJ83:AX83"/>
    <mergeCell ref="AY83:BD83"/>
    <mergeCell ref="CE82:CM82"/>
    <mergeCell ref="CN82:DA82"/>
    <mergeCell ref="DB82:DN82"/>
    <mergeCell ref="DO82:DY82"/>
    <mergeCell ref="DZ82:EK82"/>
    <mergeCell ref="A82:E82"/>
    <mergeCell ref="F82:N82"/>
    <mergeCell ref="O82:W82"/>
    <mergeCell ref="X82:AI82"/>
    <mergeCell ref="AJ82:AX82"/>
    <mergeCell ref="AY82:BD82"/>
    <mergeCell ref="BE82:BM82"/>
    <mergeCell ref="BN82:BX82"/>
    <mergeCell ref="BY82:CD82"/>
    <mergeCell ref="BY81:CD81"/>
    <mergeCell ref="CE81:CM81"/>
    <mergeCell ref="CN81:DA81"/>
    <mergeCell ref="DB81:DN81"/>
    <mergeCell ref="DO81:DY81"/>
    <mergeCell ref="DZ81:EK81"/>
    <mergeCell ref="DZ80:EK80"/>
    <mergeCell ref="A81:E81"/>
    <mergeCell ref="F81:N81"/>
    <mergeCell ref="O81:W81"/>
    <mergeCell ref="X81:AI81"/>
    <mergeCell ref="AJ81:AX81"/>
    <mergeCell ref="AY81:BD81"/>
    <mergeCell ref="BE81:BM81"/>
    <mergeCell ref="BN81:BX81"/>
    <mergeCell ref="BN80:BX80"/>
    <mergeCell ref="BY80:CD80"/>
    <mergeCell ref="CE80:CM80"/>
    <mergeCell ref="CN80:DA80"/>
    <mergeCell ref="DB80:DN80"/>
    <mergeCell ref="DO80:DY80"/>
    <mergeCell ref="DO79:DY79"/>
    <mergeCell ref="DZ79:EK79"/>
    <mergeCell ref="A80:E80"/>
    <mergeCell ref="F80:N80"/>
    <mergeCell ref="O80:W80"/>
    <mergeCell ref="X80:AI80"/>
    <mergeCell ref="AJ80:AX80"/>
    <mergeCell ref="AY80:BD80"/>
    <mergeCell ref="BE80:BM80"/>
    <mergeCell ref="BE79:BM79"/>
    <mergeCell ref="BN79:BX79"/>
    <mergeCell ref="BY79:CD79"/>
    <mergeCell ref="CE79:CM79"/>
    <mergeCell ref="CN79:DA79"/>
    <mergeCell ref="DB79:DN79"/>
    <mergeCell ref="A79:E79"/>
    <mergeCell ref="F79:N79"/>
    <mergeCell ref="O79:W79"/>
    <mergeCell ref="X79:AI79"/>
    <mergeCell ref="AJ79:AX79"/>
    <mergeCell ref="AY79:BD79"/>
    <mergeCell ref="CE78:CM78"/>
    <mergeCell ref="CN78:DA78"/>
    <mergeCell ref="DB78:DN78"/>
    <mergeCell ref="DO78:DY78"/>
    <mergeCell ref="DZ78:EK78"/>
    <mergeCell ref="A78:E78"/>
    <mergeCell ref="F78:N78"/>
    <mergeCell ref="O78:W78"/>
    <mergeCell ref="X78:AI78"/>
    <mergeCell ref="AJ78:AX78"/>
    <mergeCell ref="AY78:BD78"/>
    <mergeCell ref="BE78:BM78"/>
    <mergeCell ref="BN78:BX78"/>
    <mergeCell ref="BY78:CD78"/>
    <mergeCell ref="BY77:CD77"/>
    <mergeCell ref="CE77:CM77"/>
    <mergeCell ref="CN77:DA77"/>
    <mergeCell ref="DB77:DN77"/>
    <mergeCell ref="DO77:DY77"/>
    <mergeCell ref="DZ77:EK77"/>
    <mergeCell ref="DZ76:EK76"/>
    <mergeCell ref="A77:E77"/>
    <mergeCell ref="F77:N77"/>
    <mergeCell ref="O77:W77"/>
    <mergeCell ref="X77:AI77"/>
    <mergeCell ref="AJ77:AX77"/>
    <mergeCell ref="AY77:BD77"/>
    <mergeCell ref="BE77:BM77"/>
    <mergeCell ref="BN77:BX77"/>
    <mergeCell ref="BN76:BX76"/>
    <mergeCell ref="BY76:CD76"/>
    <mergeCell ref="CE76:CM76"/>
    <mergeCell ref="CN76:DA76"/>
    <mergeCell ref="DB76:DN76"/>
    <mergeCell ref="DO76:DY76"/>
    <mergeCell ref="AJ76:AX76"/>
    <mergeCell ref="DO75:DY75"/>
    <mergeCell ref="DZ75:EK75"/>
    <mergeCell ref="A76:E76"/>
    <mergeCell ref="F76:N76"/>
    <mergeCell ref="O76:W76"/>
    <mergeCell ref="X76:AI76"/>
    <mergeCell ref="AY76:BD76"/>
    <mergeCell ref="BE76:BM76"/>
    <mergeCell ref="BE75:BM75"/>
    <mergeCell ref="BN75:BX75"/>
    <mergeCell ref="BY75:CD75"/>
    <mergeCell ref="CE75:CM75"/>
    <mergeCell ref="CN75:DA75"/>
    <mergeCell ref="DB75:DN75"/>
    <mergeCell ref="A75:E75"/>
    <mergeCell ref="F75:N75"/>
    <mergeCell ref="O75:W75"/>
    <mergeCell ref="X75:AI75"/>
    <mergeCell ref="AY75:BD75"/>
    <mergeCell ref="CE74:CM74"/>
    <mergeCell ref="CN74:DA74"/>
    <mergeCell ref="DB74:DN74"/>
    <mergeCell ref="DO74:DY74"/>
    <mergeCell ref="DZ74:EK74"/>
    <mergeCell ref="A74:E74"/>
    <mergeCell ref="F74:N74"/>
    <mergeCell ref="O74:W74"/>
    <mergeCell ref="X74:AI74"/>
    <mergeCell ref="AY74:BD74"/>
    <mergeCell ref="BE74:BM74"/>
    <mergeCell ref="BN74:BX74"/>
    <mergeCell ref="BY74:CD74"/>
    <mergeCell ref="BY73:CD73"/>
    <mergeCell ref="CE73:CM73"/>
    <mergeCell ref="CN73:DA73"/>
    <mergeCell ref="DB73:DN73"/>
    <mergeCell ref="DO73:DY73"/>
    <mergeCell ref="DZ73:EK73"/>
    <mergeCell ref="AJ73:AX73"/>
    <mergeCell ref="AJ74:AX74"/>
    <mergeCell ref="AJ75:AX75"/>
    <mergeCell ref="DZ72:EK72"/>
    <mergeCell ref="A73:E73"/>
    <mergeCell ref="F73:N73"/>
    <mergeCell ref="O73:W73"/>
    <mergeCell ref="X73:AI73"/>
    <mergeCell ref="AY73:BD73"/>
    <mergeCell ref="BE73:BM73"/>
    <mergeCell ref="BN73:BX73"/>
    <mergeCell ref="BN72:BX72"/>
    <mergeCell ref="BY72:CD72"/>
    <mergeCell ref="CE72:CM72"/>
    <mergeCell ref="CN72:DA72"/>
    <mergeCell ref="DB72:DN72"/>
    <mergeCell ref="DO72:DY72"/>
    <mergeCell ref="DO71:DY71"/>
    <mergeCell ref="DZ71:EK71"/>
    <mergeCell ref="A72:E72"/>
    <mergeCell ref="F72:N72"/>
    <mergeCell ref="O72:W72"/>
    <mergeCell ref="X72:AI72"/>
    <mergeCell ref="AY72:BD72"/>
    <mergeCell ref="BE72:BM72"/>
    <mergeCell ref="BE71:BM71"/>
    <mergeCell ref="BN71:BX71"/>
    <mergeCell ref="BY71:CD71"/>
    <mergeCell ref="CE71:CM71"/>
    <mergeCell ref="CN71:DA71"/>
    <mergeCell ref="DB71:DN71"/>
    <mergeCell ref="A71:E71"/>
    <mergeCell ref="F71:N71"/>
    <mergeCell ref="O71:W71"/>
    <mergeCell ref="X71:AI71"/>
    <mergeCell ref="AY71:BD71"/>
    <mergeCell ref="AJ71:AX71"/>
    <mergeCell ref="AJ72:AX72"/>
    <mergeCell ref="CE70:CM70"/>
    <mergeCell ref="CN70:DA70"/>
    <mergeCell ref="DB70:DN70"/>
    <mergeCell ref="DO70:DY70"/>
    <mergeCell ref="DZ70:EK70"/>
    <mergeCell ref="A70:E70"/>
    <mergeCell ref="F70:N70"/>
    <mergeCell ref="O70:W70"/>
    <mergeCell ref="X70:AI70"/>
    <mergeCell ref="AY70:BD70"/>
    <mergeCell ref="BE70:BM70"/>
    <mergeCell ref="BN70:BX70"/>
    <mergeCell ref="BY70:CD70"/>
    <mergeCell ref="BY69:CD69"/>
    <mergeCell ref="CE69:CM69"/>
    <mergeCell ref="CN69:DA69"/>
    <mergeCell ref="DB69:DN69"/>
    <mergeCell ref="DO69:DY69"/>
    <mergeCell ref="DZ69:EK69"/>
    <mergeCell ref="DZ68:EK68"/>
    <mergeCell ref="A69:E69"/>
    <mergeCell ref="F69:N69"/>
    <mergeCell ref="O69:W69"/>
    <mergeCell ref="X69:AI69"/>
    <mergeCell ref="AJ69:AX69"/>
    <mergeCell ref="AY69:BD69"/>
    <mergeCell ref="BE69:BM69"/>
    <mergeCell ref="BN69:BX69"/>
    <mergeCell ref="BN68:BX68"/>
    <mergeCell ref="BY68:CD68"/>
    <mergeCell ref="CE68:CM68"/>
    <mergeCell ref="CN68:DA68"/>
    <mergeCell ref="DB68:DN68"/>
    <mergeCell ref="DO68:DY68"/>
    <mergeCell ref="DO67:DY67"/>
    <mergeCell ref="DZ67:EK67"/>
    <mergeCell ref="A68:E68"/>
    <mergeCell ref="F68:N68"/>
    <mergeCell ref="O68:W68"/>
    <mergeCell ref="X68:AI68"/>
    <mergeCell ref="AJ68:AX68"/>
    <mergeCell ref="AY68:BD68"/>
    <mergeCell ref="BE68:BM68"/>
    <mergeCell ref="BE67:BM67"/>
    <mergeCell ref="BN67:BX67"/>
    <mergeCell ref="BY67:CD67"/>
    <mergeCell ref="CE67:CM67"/>
    <mergeCell ref="CN67:DA67"/>
    <mergeCell ref="DB67:DN67"/>
    <mergeCell ref="A67:E67"/>
    <mergeCell ref="F67:N67"/>
    <mergeCell ref="O67:W67"/>
    <mergeCell ref="X67:AI67"/>
    <mergeCell ref="AJ67:AX67"/>
    <mergeCell ref="AY67:BD67"/>
    <mergeCell ref="CE66:CM66"/>
    <mergeCell ref="CN66:DA66"/>
    <mergeCell ref="DB66:DN66"/>
    <mergeCell ref="DO66:DY66"/>
    <mergeCell ref="DZ66:EK66"/>
    <mergeCell ref="A66:E66"/>
    <mergeCell ref="F66:N66"/>
    <mergeCell ref="O66:W66"/>
    <mergeCell ref="X66:AI66"/>
    <mergeCell ref="AJ66:AX66"/>
    <mergeCell ref="AY66:BD66"/>
    <mergeCell ref="BE66:BM66"/>
    <mergeCell ref="BN66:BX66"/>
    <mergeCell ref="BY66:CD66"/>
    <mergeCell ref="BY65:CD65"/>
    <mergeCell ref="CE65:CM65"/>
    <mergeCell ref="CN65:DA65"/>
    <mergeCell ref="DB65:DN65"/>
    <mergeCell ref="DO65:DY65"/>
    <mergeCell ref="DZ65:EK65"/>
    <mergeCell ref="DZ64:EK64"/>
    <mergeCell ref="A65:E65"/>
    <mergeCell ref="F65:N65"/>
    <mergeCell ref="O65:W65"/>
    <mergeCell ref="X65:AI65"/>
    <mergeCell ref="AJ65:AX65"/>
    <mergeCell ref="AY65:BD65"/>
    <mergeCell ref="BE65:BM65"/>
    <mergeCell ref="BN65:BX65"/>
    <mergeCell ref="BN64:BX64"/>
    <mergeCell ref="BY64:CD64"/>
    <mergeCell ref="CE64:CM64"/>
    <mergeCell ref="CN64:DA64"/>
    <mergeCell ref="DB64:DN64"/>
    <mergeCell ref="DO64:DY64"/>
    <mergeCell ref="DO63:DY63"/>
    <mergeCell ref="DZ63:EK63"/>
    <mergeCell ref="A64:E64"/>
    <mergeCell ref="F64:N64"/>
    <mergeCell ref="O64:W64"/>
    <mergeCell ref="X64:AI64"/>
    <mergeCell ref="AJ64:AX64"/>
    <mergeCell ref="AY64:BD64"/>
    <mergeCell ref="BE64:BM64"/>
    <mergeCell ref="BE63:BM63"/>
    <mergeCell ref="BN63:BX63"/>
    <mergeCell ref="BY63:CD63"/>
    <mergeCell ref="CE63:CM63"/>
    <mergeCell ref="CN63:DA63"/>
    <mergeCell ref="DB63:DN63"/>
    <mergeCell ref="A63:E63"/>
    <mergeCell ref="F63:N63"/>
    <mergeCell ref="O63:W63"/>
    <mergeCell ref="X63:AI63"/>
    <mergeCell ref="AJ63:AX63"/>
    <mergeCell ref="AY63:BD63"/>
    <mergeCell ref="CE62:CM62"/>
    <mergeCell ref="CN62:DA62"/>
    <mergeCell ref="DB62:DN62"/>
    <mergeCell ref="DO62:DY62"/>
    <mergeCell ref="DZ62:EK62"/>
    <mergeCell ref="A62:E62"/>
    <mergeCell ref="F62:N62"/>
    <mergeCell ref="O62:W62"/>
    <mergeCell ref="X62:AI62"/>
    <mergeCell ref="AJ62:AX62"/>
    <mergeCell ref="AY62:BD62"/>
    <mergeCell ref="BE62:BM62"/>
    <mergeCell ref="BN62:BX62"/>
    <mergeCell ref="BY62:CD62"/>
    <mergeCell ref="BY61:CD61"/>
    <mergeCell ref="CE61:CM61"/>
    <mergeCell ref="CN61:DA61"/>
    <mergeCell ref="DB61:DN61"/>
    <mergeCell ref="DO61:DY61"/>
    <mergeCell ref="DZ61:EK61"/>
    <mergeCell ref="DZ60:EK60"/>
    <mergeCell ref="A61:E61"/>
    <mergeCell ref="F61:N61"/>
    <mergeCell ref="O61:W61"/>
    <mergeCell ref="X61:AI61"/>
    <mergeCell ref="AJ61:AX61"/>
    <mergeCell ref="AY61:BD61"/>
    <mergeCell ref="BE61:BM61"/>
    <mergeCell ref="BN61:BX61"/>
    <mergeCell ref="BN60:BX60"/>
    <mergeCell ref="BY60:CD60"/>
    <mergeCell ref="CE60:CM60"/>
    <mergeCell ref="CN60:DA60"/>
    <mergeCell ref="DB60:DN60"/>
    <mergeCell ref="DO60:DY60"/>
    <mergeCell ref="DO59:DY59"/>
    <mergeCell ref="DZ59:EK59"/>
    <mergeCell ref="A60:E60"/>
    <mergeCell ref="F60:N60"/>
    <mergeCell ref="O60:W60"/>
    <mergeCell ref="X60:AI60"/>
    <mergeCell ref="AJ60:AX60"/>
    <mergeCell ref="AY60:BD60"/>
    <mergeCell ref="BE60:BM60"/>
    <mergeCell ref="BE59:BM59"/>
    <mergeCell ref="BN59:BX59"/>
    <mergeCell ref="BY59:CD59"/>
    <mergeCell ref="CE59:CM59"/>
    <mergeCell ref="CN59:DA59"/>
    <mergeCell ref="DB59:DN59"/>
    <mergeCell ref="A59:E59"/>
    <mergeCell ref="F59:N59"/>
    <mergeCell ref="O59:W59"/>
    <mergeCell ref="X59:AI59"/>
    <mergeCell ref="AJ59:AX59"/>
    <mergeCell ref="AY59:BD59"/>
    <mergeCell ref="CE58:CM58"/>
    <mergeCell ref="CN58:DA58"/>
    <mergeCell ref="DB58:DN58"/>
    <mergeCell ref="DO58:DY58"/>
    <mergeCell ref="DZ58:EK58"/>
    <mergeCell ref="A58:E58"/>
    <mergeCell ref="F58:N58"/>
    <mergeCell ref="O58:W58"/>
    <mergeCell ref="X58:AI58"/>
    <mergeCell ref="AJ58:AX58"/>
    <mergeCell ref="AY58:BD58"/>
    <mergeCell ref="BE58:BM58"/>
    <mergeCell ref="BN58:BX58"/>
    <mergeCell ref="BY58:CD58"/>
    <mergeCell ref="BY57:CD57"/>
    <mergeCell ref="CE57:CM57"/>
    <mergeCell ref="CN57:DA57"/>
    <mergeCell ref="DB57:DN57"/>
    <mergeCell ref="DO57:DY57"/>
    <mergeCell ref="DZ57:EK57"/>
    <mergeCell ref="DZ56:EK56"/>
    <mergeCell ref="A57:E57"/>
    <mergeCell ref="F57:N57"/>
    <mergeCell ref="O57:W57"/>
    <mergeCell ref="X57:AI57"/>
    <mergeCell ref="AJ57:AX57"/>
    <mergeCell ref="AY57:BD57"/>
    <mergeCell ref="BE57:BM57"/>
    <mergeCell ref="BN57:BX57"/>
    <mergeCell ref="BN56:BX56"/>
    <mergeCell ref="BY56:CD56"/>
    <mergeCell ref="CE56:CM56"/>
    <mergeCell ref="CN56:DA56"/>
    <mergeCell ref="DB56:DN56"/>
    <mergeCell ref="DO56:DY56"/>
    <mergeCell ref="DO55:DY55"/>
    <mergeCell ref="DZ55:EK55"/>
    <mergeCell ref="A56:E56"/>
    <mergeCell ref="F56:N56"/>
    <mergeCell ref="O56:W56"/>
    <mergeCell ref="X56:AI56"/>
    <mergeCell ref="AJ56:AX56"/>
    <mergeCell ref="AY56:BD56"/>
    <mergeCell ref="BE56:BM56"/>
    <mergeCell ref="BE55:BM55"/>
    <mergeCell ref="BN55:BX55"/>
    <mergeCell ref="BY55:CD55"/>
    <mergeCell ref="CE55:CM55"/>
    <mergeCell ref="CN55:DA55"/>
    <mergeCell ref="DB55:DN55"/>
    <mergeCell ref="A55:E55"/>
    <mergeCell ref="F55:N55"/>
    <mergeCell ref="O55:W55"/>
    <mergeCell ref="X55:AI55"/>
    <mergeCell ref="AJ55:AX55"/>
    <mergeCell ref="AY55:BD55"/>
    <mergeCell ref="CE54:CM54"/>
    <mergeCell ref="CN54:DA54"/>
    <mergeCell ref="DB54:DN54"/>
    <mergeCell ref="DO54:DY54"/>
    <mergeCell ref="DZ54:EK54"/>
    <mergeCell ref="A54:E54"/>
    <mergeCell ref="F54:N54"/>
    <mergeCell ref="O54:W54"/>
    <mergeCell ref="X54:AI54"/>
    <mergeCell ref="AJ54:AX54"/>
    <mergeCell ref="AY54:BD54"/>
    <mergeCell ref="BE54:BM54"/>
    <mergeCell ref="BN54:BX54"/>
    <mergeCell ref="BY54:CD54"/>
    <mergeCell ref="BY53:CD53"/>
    <mergeCell ref="CE53:CM53"/>
    <mergeCell ref="CN53:DA53"/>
    <mergeCell ref="DB53:DN53"/>
    <mergeCell ref="DO53:DY53"/>
    <mergeCell ref="DZ53:EK53"/>
    <mergeCell ref="DZ52:EK52"/>
    <mergeCell ref="A53:E53"/>
    <mergeCell ref="F53:N53"/>
    <mergeCell ref="O53:W53"/>
    <mergeCell ref="X53:AI53"/>
    <mergeCell ref="AJ53:AX53"/>
    <mergeCell ref="AY53:BD53"/>
    <mergeCell ref="BE53:BM53"/>
    <mergeCell ref="BN53:BX53"/>
    <mergeCell ref="BN52:BX52"/>
    <mergeCell ref="BY52:CD52"/>
    <mergeCell ref="CE52:CM52"/>
    <mergeCell ref="CN52:DA52"/>
    <mergeCell ref="DB52:DN52"/>
    <mergeCell ref="DO52:DY52"/>
    <mergeCell ref="DO51:DY51"/>
    <mergeCell ref="DZ51:EK51"/>
    <mergeCell ref="A52:E52"/>
    <mergeCell ref="F52:N52"/>
    <mergeCell ref="O52:W52"/>
    <mergeCell ref="X52:AI52"/>
    <mergeCell ref="AJ52:AX52"/>
    <mergeCell ref="AY52:BD52"/>
    <mergeCell ref="BE52:BM52"/>
    <mergeCell ref="BE51:BM51"/>
    <mergeCell ref="BN51:BX51"/>
    <mergeCell ref="BY51:CD51"/>
    <mergeCell ref="CE51:CM51"/>
    <mergeCell ref="CN51:DA51"/>
    <mergeCell ref="DB51:DN51"/>
    <mergeCell ref="A51:E51"/>
    <mergeCell ref="F51:N51"/>
    <mergeCell ref="O51:W51"/>
    <mergeCell ref="X51:AI51"/>
    <mergeCell ref="AJ51:AX51"/>
    <mergeCell ref="AY51:BD51"/>
    <mergeCell ref="CE50:CM50"/>
    <mergeCell ref="CN50:DA50"/>
    <mergeCell ref="DB50:DN50"/>
    <mergeCell ref="DO50:DY50"/>
    <mergeCell ref="DZ50:EK50"/>
    <mergeCell ref="A50:E50"/>
    <mergeCell ref="F50:N50"/>
    <mergeCell ref="O50:W50"/>
    <mergeCell ref="X50:AI50"/>
    <mergeCell ref="AJ50:AX50"/>
    <mergeCell ref="AY50:BD50"/>
    <mergeCell ref="BE50:BM50"/>
    <mergeCell ref="BN50:BX50"/>
    <mergeCell ref="BY50:CD50"/>
    <mergeCell ref="BY49:CD49"/>
    <mergeCell ref="CE49:CM49"/>
    <mergeCell ref="CN49:DA49"/>
    <mergeCell ref="DB49:DN49"/>
    <mergeCell ref="DO49:DY49"/>
    <mergeCell ref="DZ49:EK49"/>
    <mergeCell ref="DZ48:EK48"/>
    <mergeCell ref="A49:E49"/>
    <mergeCell ref="F49:N49"/>
    <mergeCell ref="O49:W49"/>
    <mergeCell ref="X49:AI49"/>
    <mergeCell ref="AJ49:AX49"/>
    <mergeCell ref="AY49:BD49"/>
    <mergeCell ref="BE49:BM49"/>
    <mergeCell ref="BN49:BX49"/>
    <mergeCell ref="BN48:BX48"/>
    <mergeCell ref="BY48:CD48"/>
    <mergeCell ref="CE48:CM48"/>
    <mergeCell ref="CN48:DA48"/>
    <mergeCell ref="DB48:DN48"/>
    <mergeCell ref="DO48:DY48"/>
    <mergeCell ref="DO47:DY47"/>
    <mergeCell ref="DZ47:EK47"/>
    <mergeCell ref="A48:E48"/>
    <mergeCell ref="F48:N48"/>
    <mergeCell ref="O48:W48"/>
    <mergeCell ref="X48:AI48"/>
    <mergeCell ref="AJ48:AX48"/>
    <mergeCell ref="AY48:BD48"/>
    <mergeCell ref="BE48:BM48"/>
    <mergeCell ref="BE47:BM47"/>
    <mergeCell ref="BN47:BX47"/>
    <mergeCell ref="BY47:CD47"/>
    <mergeCell ref="CE47:CM47"/>
    <mergeCell ref="CN47:DA47"/>
    <mergeCell ref="DB47:DN47"/>
    <mergeCell ref="A47:E47"/>
    <mergeCell ref="F47:N47"/>
    <mergeCell ref="O47:W47"/>
    <mergeCell ref="X47:AI47"/>
    <mergeCell ref="AJ47:AX47"/>
    <mergeCell ref="AY47:BD47"/>
    <mergeCell ref="CE46:CM46"/>
    <mergeCell ref="CN46:DA46"/>
    <mergeCell ref="DB46:DN46"/>
    <mergeCell ref="DO46:DY46"/>
    <mergeCell ref="DZ46:EK46"/>
    <mergeCell ref="A46:E46"/>
    <mergeCell ref="F46:N46"/>
    <mergeCell ref="O46:W46"/>
    <mergeCell ref="X46:AI46"/>
    <mergeCell ref="AJ46:AX46"/>
    <mergeCell ref="AY46:BD46"/>
    <mergeCell ref="BE46:BM46"/>
    <mergeCell ref="BN46:BX46"/>
    <mergeCell ref="BY46:CD46"/>
    <mergeCell ref="BY45:CD45"/>
    <mergeCell ref="CE45:CM45"/>
    <mergeCell ref="CN45:DA45"/>
    <mergeCell ref="DB45:DN45"/>
    <mergeCell ref="DO45:DY45"/>
    <mergeCell ref="DZ45:EK45"/>
    <mergeCell ref="DZ44:EK44"/>
    <mergeCell ref="A45:E45"/>
    <mergeCell ref="F45:N45"/>
    <mergeCell ref="O45:W45"/>
    <mergeCell ref="X45:AI45"/>
    <mergeCell ref="AJ45:AX45"/>
    <mergeCell ref="AY45:BD45"/>
    <mergeCell ref="BE45:BM45"/>
    <mergeCell ref="BN45:BX45"/>
    <mergeCell ref="BN44:BX44"/>
    <mergeCell ref="BY44:CD44"/>
    <mergeCell ref="CE44:CM44"/>
    <mergeCell ref="CN44:DA44"/>
    <mergeCell ref="DB44:DN44"/>
    <mergeCell ref="DO44:DY44"/>
    <mergeCell ref="DO43:DY43"/>
    <mergeCell ref="DZ43:EK43"/>
    <mergeCell ref="A44:E44"/>
    <mergeCell ref="F44:N44"/>
    <mergeCell ref="O44:W44"/>
    <mergeCell ref="X44:AI44"/>
    <mergeCell ref="AJ44:AX44"/>
    <mergeCell ref="AY44:BD44"/>
    <mergeCell ref="BE44:BM44"/>
    <mergeCell ref="BE43:BM43"/>
    <mergeCell ref="BN43:BX43"/>
    <mergeCell ref="BY43:CD43"/>
    <mergeCell ref="CE43:CM43"/>
    <mergeCell ref="CN43:DA43"/>
    <mergeCell ref="DB43:DN43"/>
    <mergeCell ref="A43:E43"/>
    <mergeCell ref="F43:N43"/>
    <mergeCell ref="O43:W43"/>
    <mergeCell ref="X43:AI43"/>
    <mergeCell ref="AJ43:AX43"/>
    <mergeCell ref="AY43:BD43"/>
    <mergeCell ref="CE42:CM42"/>
    <mergeCell ref="CN42:DA42"/>
    <mergeCell ref="DB42:DN42"/>
    <mergeCell ref="DO42:DY42"/>
    <mergeCell ref="DZ42:EK42"/>
    <mergeCell ref="EL42:EX42"/>
    <mergeCell ref="A42:E42"/>
    <mergeCell ref="F42:N42"/>
    <mergeCell ref="O42:W42"/>
    <mergeCell ref="X42:AI42"/>
    <mergeCell ref="AJ42:AX42"/>
    <mergeCell ref="AY42:BD42"/>
    <mergeCell ref="BE42:BM42"/>
    <mergeCell ref="BN42:BX42"/>
    <mergeCell ref="BY42:CD42"/>
    <mergeCell ref="BY41:CD41"/>
    <mergeCell ref="CE41:CM41"/>
    <mergeCell ref="CN41:DA41"/>
    <mergeCell ref="DB41:DN41"/>
    <mergeCell ref="DO41:DY41"/>
    <mergeCell ref="DZ41:EK41"/>
    <mergeCell ref="DZ40:EK40"/>
    <mergeCell ref="A41:E41"/>
    <mergeCell ref="F41:N41"/>
    <mergeCell ref="O41:W41"/>
    <mergeCell ref="X41:AI41"/>
    <mergeCell ref="AJ41:AX41"/>
    <mergeCell ref="AY41:BD41"/>
    <mergeCell ref="BE41:BM41"/>
    <mergeCell ref="BN41:BX41"/>
    <mergeCell ref="BN40:BX40"/>
    <mergeCell ref="BY40:CD40"/>
    <mergeCell ref="CE40:CM40"/>
    <mergeCell ref="CN40:DA40"/>
    <mergeCell ref="DB40:DN40"/>
    <mergeCell ref="DO40:DY40"/>
    <mergeCell ref="DO39:DY39"/>
    <mergeCell ref="DZ39:EK39"/>
    <mergeCell ref="A40:E40"/>
    <mergeCell ref="F40:N40"/>
    <mergeCell ref="O40:W40"/>
    <mergeCell ref="X40:AI40"/>
    <mergeCell ref="AJ40:AX40"/>
    <mergeCell ref="AY40:BD40"/>
    <mergeCell ref="BE40:BM40"/>
    <mergeCell ref="BE39:BM39"/>
    <mergeCell ref="BN39:BX39"/>
    <mergeCell ref="BY39:CD39"/>
    <mergeCell ref="CE39:CM39"/>
    <mergeCell ref="CN39:DA39"/>
    <mergeCell ref="DB39:DN39"/>
    <mergeCell ref="A39:E39"/>
    <mergeCell ref="F39:N39"/>
    <mergeCell ref="O39:W39"/>
    <mergeCell ref="X39:AI39"/>
    <mergeCell ref="AJ39:AX39"/>
    <mergeCell ref="AY39:BD39"/>
    <mergeCell ref="CE38:CM38"/>
    <mergeCell ref="CN38:DA38"/>
    <mergeCell ref="DB38:DN38"/>
    <mergeCell ref="DO38:DY38"/>
    <mergeCell ref="DZ38:EK38"/>
    <mergeCell ref="A38:E38"/>
    <mergeCell ref="F38:N38"/>
    <mergeCell ref="O38:W38"/>
    <mergeCell ref="X38:AI38"/>
    <mergeCell ref="AJ38:AX38"/>
    <mergeCell ref="AY38:BD38"/>
    <mergeCell ref="BE38:BM38"/>
    <mergeCell ref="BN38:BX38"/>
    <mergeCell ref="BY38:CD38"/>
    <mergeCell ref="BY37:CD37"/>
    <mergeCell ref="CE37:CM37"/>
    <mergeCell ref="CN37:DA37"/>
    <mergeCell ref="DB37:DN37"/>
    <mergeCell ref="DO37:DY37"/>
    <mergeCell ref="DZ37:EK37"/>
    <mergeCell ref="DZ36:EK36"/>
    <mergeCell ref="A37:E37"/>
    <mergeCell ref="F37:N37"/>
    <mergeCell ref="O37:W37"/>
    <mergeCell ref="X37:AI37"/>
    <mergeCell ref="AJ37:AX37"/>
    <mergeCell ref="AY37:BD37"/>
    <mergeCell ref="BE37:BM37"/>
    <mergeCell ref="BN37:BX37"/>
    <mergeCell ref="BN36:BX36"/>
    <mergeCell ref="BY36:CD36"/>
    <mergeCell ref="CE36:CM36"/>
    <mergeCell ref="CN36:DA36"/>
    <mergeCell ref="DB36:DN36"/>
    <mergeCell ref="DO36:DY36"/>
    <mergeCell ref="DO31:DY31"/>
    <mergeCell ref="DZ31:EK31"/>
    <mergeCell ref="A32:E32"/>
    <mergeCell ref="F32:N32"/>
    <mergeCell ref="O32:W32"/>
    <mergeCell ref="X32:AI32"/>
    <mergeCell ref="AJ32:AX32"/>
    <mergeCell ref="AY32:BD32"/>
    <mergeCell ref="BE32:BM32"/>
    <mergeCell ref="BE31:BM31"/>
    <mergeCell ref="BN31:BX31"/>
    <mergeCell ref="BY31:CD31"/>
    <mergeCell ref="CE31:CM31"/>
    <mergeCell ref="CN31:DA31"/>
    <mergeCell ref="DB31:DN31"/>
    <mergeCell ref="A31:E31"/>
    <mergeCell ref="F31:N31"/>
    <mergeCell ref="O31:W31"/>
    <mergeCell ref="X31:AI31"/>
    <mergeCell ref="AJ31:AX31"/>
    <mergeCell ref="AY31:BD31"/>
    <mergeCell ref="DO35:DY35"/>
    <mergeCell ref="DZ35:EK35"/>
    <mergeCell ref="A36:E36"/>
    <mergeCell ref="F36:N36"/>
    <mergeCell ref="O36:W36"/>
    <mergeCell ref="X36:AI36"/>
    <mergeCell ref="AJ36:AX36"/>
    <mergeCell ref="AY36:BD36"/>
    <mergeCell ref="BE36:BM36"/>
    <mergeCell ref="BE35:BM35"/>
    <mergeCell ref="BN35:BX35"/>
    <mergeCell ref="BY35:CD35"/>
    <mergeCell ref="CE35:CM35"/>
    <mergeCell ref="CN35:DA35"/>
    <mergeCell ref="DB35:DN35"/>
    <mergeCell ref="A35:E35"/>
    <mergeCell ref="F35:N35"/>
    <mergeCell ref="O35:W35"/>
    <mergeCell ref="X35:AI35"/>
    <mergeCell ref="AJ35:AX35"/>
    <mergeCell ref="AY35:BD35"/>
    <mergeCell ref="CE34:CM34"/>
    <mergeCell ref="CN34:DA34"/>
    <mergeCell ref="DB34:DN34"/>
    <mergeCell ref="DO34:DY34"/>
    <mergeCell ref="DZ34:EK34"/>
    <mergeCell ref="A34:E34"/>
    <mergeCell ref="F34:N34"/>
    <mergeCell ref="O34:W34"/>
    <mergeCell ref="X34:AI34"/>
    <mergeCell ref="AJ34:AX34"/>
    <mergeCell ref="AY34:BD34"/>
    <mergeCell ref="BE34:BM34"/>
    <mergeCell ref="BN34:BX34"/>
    <mergeCell ref="BY34:CD34"/>
    <mergeCell ref="BY221:CD221"/>
    <mergeCell ref="CE221:CM221"/>
    <mergeCell ref="CN221:DA221"/>
    <mergeCell ref="DB221:DN221"/>
    <mergeCell ref="DO221:DY221"/>
    <mergeCell ref="DZ221:EK221"/>
    <mergeCell ref="DZ220:EK220"/>
    <mergeCell ref="A221:E221"/>
    <mergeCell ref="F221:N221"/>
    <mergeCell ref="O221:W221"/>
    <mergeCell ref="X221:AI221"/>
    <mergeCell ref="AY221:BD221"/>
    <mergeCell ref="BE221:BM221"/>
    <mergeCell ref="BN221:BX221"/>
    <mergeCell ref="BN220:BX220"/>
    <mergeCell ref="BY220:CD220"/>
    <mergeCell ref="CE220:CM220"/>
    <mergeCell ref="CN220:DA220"/>
    <mergeCell ref="DB220:DN220"/>
    <mergeCell ref="DO220:DY220"/>
    <mergeCell ref="DO219:DY219"/>
    <mergeCell ref="DZ219:EK219"/>
    <mergeCell ref="A220:E220"/>
    <mergeCell ref="F220:N220"/>
    <mergeCell ref="O220:W220"/>
    <mergeCell ref="X220:AI220"/>
    <mergeCell ref="AY220:BD220"/>
    <mergeCell ref="BE220:BM220"/>
    <mergeCell ref="BE219:BM219"/>
    <mergeCell ref="BN219:BX219"/>
    <mergeCell ref="BY219:CD219"/>
    <mergeCell ref="CE219:CM219"/>
    <mergeCell ref="CN219:DA219"/>
    <mergeCell ref="DB219:DN219"/>
    <mergeCell ref="A219:E219"/>
    <mergeCell ref="F219:N219"/>
    <mergeCell ref="O219:W219"/>
    <mergeCell ref="X219:AI219"/>
    <mergeCell ref="AY219:BD219"/>
    <mergeCell ref="CE218:CM218"/>
    <mergeCell ref="CN218:DA218"/>
    <mergeCell ref="DB218:DN218"/>
    <mergeCell ref="DO218:DY218"/>
    <mergeCell ref="DZ218:EK218"/>
    <mergeCell ref="A218:E218"/>
    <mergeCell ref="F218:N218"/>
    <mergeCell ref="O218:W218"/>
    <mergeCell ref="X218:AI218"/>
    <mergeCell ref="AY218:BD218"/>
    <mergeCell ref="BE218:BM218"/>
    <mergeCell ref="BN218:BX218"/>
    <mergeCell ref="BY218:CD218"/>
    <mergeCell ref="BY217:CD217"/>
    <mergeCell ref="CE217:CM217"/>
    <mergeCell ref="CN217:DA217"/>
    <mergeCell ref="DB217:DN217"/>
    <mergeCell ref="DO217:DY217"/>
    <mergeCell ref="DZ217:EK217"/>
    <mergeCell ref="DZ216:EK216"/>
    <mergeCell ref="A217:E217"/>
    <mergeCell ref="F217:N217"/>
    <mergeCell ref="O217:W217"/>
    <mergeCell ref="X217:AI217"/>
    <mergeCell ref="AY217:BD217"/>
    <mergeCell ref="BE217:BM217"/>
    <mergeCell ref="BN217:BX217"/>
    <mergeCell ref="BN216:BX216"/>
    <mergeCell ref="BY216:CD216"/>
    <mergeCell ref="CE216:CM216"/>
    <mergeCell ref="CN216:DA216"/>
    <mergeCell ref="DB216:DN216"/>
    <mergeCell ref="DO216:DY216"/>
    <mergeCell ref="DO215:DY215"/>
    <mergeCell ref="DZ215:EK215"/>
    <mergeCell ref="A216:E216"/>
    <mergeCell ref="F216:N216"/>
    <mergeCell ref="O216:W216"/>
    <mergeCell ref="X216:AI216"/>
    <mergeCell ref="AY216:BD216"/>
    <mergeCell ref="BE216:BM216"/>
    <mergeCell ref="BE215:BM215"/>
    <mergeCell ref="BN215:BX215"/>
    <mergeCell ref="BY215:CD215"/>
    <mergeCell ref="CE215:CM215"/>
    <mergeCell ref="CN215:DA215"/>
    <mergeCell ref="DB215:DN215"/>
    <mergeCell ref="A215:E215"/>
    <mergeCell ref="F215:N215"/>
    <mergeCell ref="O215:W215"/>
    <mergeCell ref="X215:AI215"/>
    <mergeCell ref="AY215:BD215"/>
    <mergeCell ref="CE214:CM214"/>
    <mergeCell ref="CN214:DA214"/>
    <mergeCell ref="DB214:DN214"/>
    <mergeCell ref="DO214:DY214"/>
    <mergeCell ref="DZ214:EK214"/>
    <mergeCell ref="A214:E214"/>
    <mergeCell ref="F214:N214"/>
    <mergeCell ref="O214:W214"/>
    <mergeCell ref="X214:AI214"/>
    <mergeCell ref="AY214:BD214"/>
    <mergeCell ref="BE214:BM214"/>
    <mergeCell ref="BN214:BX214"/>
    <mergeCell ref="BY214:CD214"/>
    <mergeCell ref="BY213:CD213"/>
    <mergeCell ref="CE213:CM213"/>
    <mergeCell ref="CN213:DA213"/>
    <mergeCell ref="DB213:DN213"/>
    <mergeCell ref="DO213:DY213"/>
    <mergeCell ref="DZ213:EK213"/>
    <mergeCell ref="DZ212:EK212"/>
    <mergeCell ref="A213:E213"/>
    <mergeCell ref="F213:N213"/>
    <mergeCell ref="O213:W213"/>
    <mergeCell ref="X213:AI213"/>
    <mergeCell ref="AY213:BD213"/>
    <mergeCell ref="BE213:BM213"/>
    <mergeCell ref="BN213:BX213"/>
    <mergeCell ref="BN212:BX212"/>
    <mergeCell ref="BY212:CD212"/>
    <mergeCell ref="CE212:CM212"/>
    <mergeCell ref="CN212:DA212"/>
    <mergeCell ref="DB212:DN212"/>
    <mergeCell ref="DO212:DY212"/>
    <mergeCell ref="DO211:DY211"/>
    <mergeCell ref="DZ211:EK211"/>
    <mergeCell ref="A212:E212"/>
    <mergeCell ref="F212:N212"/>
    <mergeCell ref="O212:W212"/>
    <mergeCell ref="X212:AI212"/>
    <mergeCell ref="AY212:BD212"/>
    <mergeCell ref="BE212:BM212"/>
    <mergeCell ref="BE211:BM211"/>
    <mergeCell ref="BN211:BX211"/>
    <mergeCell ref="BY211:CD211"/>
    <mergeCell ref="CE211:CM211"/>
    <mergeCell ref="CN211:DA211"/>
    <mergeCell ref="DB211:DN211"/>
    <mergeCell ref="A211:E211"/>
    <mergeCell ref="F211:N211"/>
    <mergeCell ref="O211:W211"/>
    <mergeCell ref="X211:AI211"/>
    <mergeCell ref="AY211:BD211"/>
    <mergeCell ref="CE210:CM210"/>
    <mergeCell ref="CN210:DA210"/>
    <mergeCell ref="DB210:DN210"/>
    <mergeCell ref="DO210:DY210"/>
    <mergeCell ref="DZ210:EK210"/>
    <mergeCell ref="A210:E210"/>
    <mergeCell ref="F210:N210"/>
    <mergeCell ref="O210:W210"/>
    <mergeCell ref="X210:AI210"/>
    <mergeCell ref="AY210:BD210"/>
    <mergeCell ref="BE210:BM210"/>
    <mergeCell ref="BN210:BX210"/>
    <mergeCell ref="BY210:CD210"/>
    <mergeCell ref="BY209:CD209"/>
    <mergeCell ref="CE209:CM209"/>
    <mergeCell ref="CN209:DA209"/>
    <mergeCell ref="DB209:DN209"/>
    <mergeCell ref="DO209:DY209"/>
    <mergeCell ref="DZ209:EK209"/>
    <mergeCell ref="DZ208:EK208"/>
    <mergeCell ref="A209:E209"/>
    <mergeCell ref="F209:N209"/>
    <mergeCell ref="O209:W209"/>
    <mergeCell ref="X209:AI209"/>
    <mergeCell ref="AY209:BD209"/>
    <mergeCell ref="BE209:BM209"/>
    <mergeCell ref="BN209:BX209"/>
    <mergeCell ref="BN208:BX208"/>
    <mergeCell ref="BY208:CD208"/>
    <mergeCell ref="CE208:CM208"/>
    <mergeCell ref="CN208:DA208"/>
    <mergeCell ref="DB208:DN208"/>
    <mergeCell ref="DO208:DY208"/>
    <mergeCell ref="DO207:DY207"/>
    <mergeCell ref="DZ207:EK207"/>
    <mergeCell ref="A208:E208"/>
    <mergeCell ref="F208:N208"/>
    <mergeCell ref="O208:W208"/>
    <mergeCell ref="X208:AI208"/>
    <mergeCell ref="AY208:BD208"/>
    <mergeCell ref="BE208:BM208"/>
    <mergeCell ref="BE207:BM207"/>
    <mergeCell ref="BN207:BX207"/>
    <mergeCell ref="BY207:CD207"/>
    <mergeCell ref="CE207:CM207"/>
    <mergeCell ref="CN207:DA207"/>
    <mergeCell ref="DB207:DN207"/>
    <mergeCell ref="A207:E207"/>
    <mergeCell ref="F207:N207"/>
    <mergeCell ref="O207:W207"/>
    <mergeCell ref="X207:AI207"/>
    <mergeCell ref="AY207:BD207"/>
    <mergeCell ref="CE206:CM206"/>
    <mergeCell ref="CN206:DA206"/>
    <mergeCell ref="DB206:DN206"/>
    <mergeCell ref="DO206:DY206"/>
    <mergeCell ref="DZ206:EK206"/>
    <mergeCell ref="A206:E206"/>
    <mergeCell ref="F206:N206"/>
    <mergeCell ref="O206:W206"/>
    <mergeCell ref="X206:AI206"/>
    <mergeCell ref="AY206:BD206"/>
    <mergeCell ref="BE206:BM206"/>
    <mergeCell ref="BN206:BX206"/>
    <mergeCell ref="BY206:CD206"/>
    <mergeCell ref="BY205:CD205"/>
    <mergeCell ref="CE205:CM205"/>
    <mergeCell ref="CN205:DA205"/>
    <mergeCell ref="DB205:DN205"/>
    <mergeCell ref="DO205:DY205"/>
    <mergeCell ref="DZ205:EK205"/>
    <mergeCell ref="DZ204:EK204"/>
    <mergeCell ref="A205:E205"/>
    <mergeCell ref="F205:N205"/>
    <mergeCell ref="O205:W205"/>
    <mergeCell ref="X205:AI205"/>
    <mergeCell ref="AY205:BD205"/>
    <mergeCell ref="BE205:BM205"/>
    <mergeCell ref="BN205:BX205"/>
    <mergeCell ref="BN204:BX204"/>
    <mergeCell ref="BY204:CD204"/>
    <mergeCell ref="CE204:CM204"/>
    <mergeCell ref="CN204:DA204"/>
    <mergeCell ref="DB204:DN204"/>
    <mergeCell ref="DO204:DY204"/>
    <mergeCell ref="DO203:DY203"/>
    <mergeCell ref="DZ203:EK203"/>
    <mergeCell ref="A204:E204"/>
    <mergeCell ref="F204:N204"/>
    <mergeCell ref="O204:W204"/>
    <mergeCell ref="X204:AI204"/>
    <mergeCell ref="AY204:BD204"/>
    <mergeCell ref="BE204:BM204"/>
    <mergeCell ref="BE203:BM203"/>
    <mergeCell ref="BN203:BX203"/>
    <mergeCell ref="BY203:CD203"/>
    <mergeCell ref="CE203:CM203"/>
    <mergeCell ref="CN203:DA203"/>
    <mergeCell ref="DB203:DN203"/>
    <mergeCell ref="A203:E203"/>
    <mergeCell ref="F203:N203"/>
    <mergeCell ref="O203:W203"/>
    <mergeCell ref="X203:AI203"/>
    <mergeCell ref="AY203:BD203"/>
    <mergeCell ref="CE202:CM202"/>
    <mergeCell ref="CN202:DA202"/>
    <mergeCell ref="DB202:DN202"/>
    <mergeCell ref="DO202:DY202"/>
    <mergeCell ref="DZ202:EK202"/>
    <mergeCell ref="A202:E202"/>
    <mergeCell ref="F202:N202"/>
    <mergeCell ref="O202:W202"/>
    <mergeCell ref="X202:AI202"/>
    <mergeCell ref="AY202:BD202"/>
    <mergeCell ref="BE202:BM202"/>
    <mergeCell ref="BN202:BX202"/>
    <mergeCell ref="BY202:CD202"/>
    <mergeCell ref="BY201:CD201"/>
    <mergeCell ref="CE201:CM201"/>
    <mergeCell ref="CN201:DA201"/>
    <mergeCell ref="DB201:DN201"/>
    <mergeCell ref="DO201:DY201"/>
    <mergeCell ref="DZ201:EK201"/>
    <mergeCell ref="O197:W197"/>
    <mergeCell ref="X197:AI197"/>
    <mergeCell ref="AY197:BD197"/>
    <mergeCell ref="BE197:BM197"/>
    <mergeCell ref="BN197:BX197"/>
    <mergeCell ref="BN196:BX196"/>
    <mergeCell ref="BY196:CD196"/>
    <mergeCell ref="CE196:CM196"/>
    <mergeCell ref="CN196:DA196"/>
    <mergeCell ref="DB196:DN196"/>
    <mergeCell ref="DO196:DY196"/>
    <mergeCell ref="A196:E196"/>
    <mergeCell ref="F196:N196"/>
    <mergeCell ref="O196:W196"/>
    <mergeCell ref="X196:AI196"/>
    <mergeCell ref="AY196:BD196"/>
    <mergeCell ref="BE196:BM196"/>
    <mergeCell ref="DZ200:EK200"/>
    <mergeCell ref="A201:E201"/>
    <mergeCell ref="F201:N201"/>
    <mergeCell ref="O201:W201"/>
    <mergeCell ref="X201:AI201"/>
    <mergeCell ref="AY201:BD201"/>
    <mergeCell ref="BE201:BM201"/>
    <mergeCell ref="BN201:BX201"/>
    <mergeCell ref="BN200:BX200"/>
    <mergeCell ref="BY200:CD200"/>
    <mergeCell ref="CE200:CM200"/>
    <mergeCell ref="CN200:DA200"/>
    <mergeCell ref="DB200:DN200"/>
    <mergeCell ref="DO200:DY200"/>
    <mergeCell ref="DO199:DY199"/>
    <mergeCell ref="DZ199:EK199"/>
    <mergeCell ref="A200:E200"/>
    <mergeCell ref="F200:N200"/>
    <mergeCell ref="O200:W200"/>
    <mergeCell ref="X200:AI200"/>
    <mergeCell ref="AY200:BD200"/>
    <mergeCell ref="BE200:BM200"/>
    <mergeCell ref="BE199:BM199"/>
    <mergeCell ref="BN199:BX199"/>
    <mergeCell ref="BY199:CD199"/>
    <mergeCell ref="CE199:CM199"/>
    <mergeCell ref="CN199:DA199"/>
    <mergeCell ref="DB199:DN199"/>
    <mergeCell ref="A199:E199"/>
    <mergeCell ref="F199:N199"/>
    <mergeCell ref="O199:W199"/>
    <mergeCell ref="X199:AI199"/>
    <mergeCell ref="AY199:BD199"/>
    <mergeCell ref="CE1222:DA1222"/>
    <mergeCell ref="CE1223:DA1223"/>
    <mergeCell ref="CE1221:DA1221"/>
    <mergeCell ref="DH1221:DL1221"/>
    <mergeCell ref="DO1221:EH1221"/>
    <mergeCell ref="EI1221:EL1221"/>
    <mergeCell ref="EM1221:EP1221"/>
    <mergeCell ref="DO30:DY30"/>
    <mergeCell ref="DZ30:EK30"/>
    <mergeCell ref="BE30:BM30"/>
    <mergeCell ref="BN30:BX30"/>
    <mergeCell ref="BY30:CD30"/>
    <mergeCell ref="CE30:CM30"/>
    <mergeCell ref="CN30:DA30"/>
    <mergeCell ref="DB30:DN30"/>
    <mergeCell ref="A30:E30"/>
    <mergeCell ref="F30:N30"/>
    <mergeCell ref="O30:W30"/>
    <mergeCell ref="X30:AI30"/>
    <mergeCell ref="AJ30:AX30"/>
    <mergeCell ref="AY30:BD30"/>
    <mergeCell ref="CE29:CM29"/>
    <mergeCell ref="CN29:DA29"/>
    <mergeCell ref="DB29:DN29"/>
    <mergeCell ref="DO29:DY29"/>
    <mergeCell ref="DZ29:EK29"/>
    <mergeCell ref="EL28:EX28"/>
    <mergeCell ref="A29:E29"/>
    <mergeCell ref="F29:N29"/>
    <mergeCell ref="O29:W29"/>
    <mergeCell ref="X29:AI29"/>
    <mergeCell ref="AJ29:AX29"/>
    <mergeCell ref="AY29:BD29"/>
    <mergeCell ref="BE29:BM29"/>
    <mergeCell ref="BN29:BX29"/>
    <mergeCell ref="BY29:CD29"/>
    <mergeCell ref="BY28:CD28"/>
    <mergeCell ref="CE28:CM28"/>
    <mergeCell ref="CN28:DA28"/>
    <mergeCell ref="DB28:DN28"/>
    <mergeCell ref="DO28:DY28"/>
    <mergeCell ref="DZ28:EK28"/>
    <mergeCell ref="CE198:CM198"/>
    <mergeCell ref="CN198:DA198"/>
    <mergeCell ref="DB198:DN198"/>
    <mergeCell ref="DO198:DY198"/>
    <mergeCell ref="DZ198:EK198"/>
    <mergeCell ref="A198:E198"/>
    <mergeCell ref="F198:N198"/>
    <mergeCell ref="O198:W198"/>
    <mergeCell ref="X198:AI198"/>
    <mergeCell ref="AY198:BD198"/>
    <mergeCell ref="BE198:BM198"/>
    <mergeCell ref="BN198:BX198"/>
    <mergeCell ref="BY198:CD198"/>
    <mergeCell ref="BY197:CD197"/>
    <mergeCell ref="CE197:CM197"/>
    <mergeCell ref="CN197:DA197"/>
    <mergeCell ref="DB197:DN197"/>
    <mergeCell ref="DO197:DY197"/>
    <mergeCell ref="DZ197:EK197"/>
    <mergeCell ref="DZ196:EK196"/>
    <mergeCell ref="A197:E197"/>
    <mergeCell ref="F197:N197"/>
    <mergeCell ref="DZ27:EK27"/>
    <mergeCell ref="EL27:EX27"/>
    <mergeCell ref="A28:E28"/>
    <mergeCell ref="F28:N28"/>
    <mergeCell ref="O28:W28"/>
    <mergeCell ref="X28:AI28"/>
    <mergeCell ref="AJ28:AX28"/>
    <mergeCell ref="AY28:BD28"/>
    <mergeCell ref="BE28:BM28"/>
    <mergeCell ref="BN28:BX28"/>
    <mergeCell ref="BN27:BX27"/>
    <mergeCell ref="BY27:CD27"/>
    <mergeCell ref="CE27:CM27"/>
    <mergeCell ref="CN27:DA27"/>
    <mergeCell ref="DB27:DN27"/>
    <mergeCell ref="DO27:DY27"/>
    <mergeCell ref="DO26:DY26"/>
    <mergeCell ref="DZ26:EK26"/>
    <mergeCell ref="EL26:EX26"/>
    <mergeCell ref="A27:E27"/>
    <mergeCell ref="F27:N27"/>
    <mergeCell ref="O27:W27"/>
    <mergeCell ref="X27:AI27"/>
    <mergeCell ref="AJ27:AX27"/>
    <mergeCell ref="AY27:BD27"/>
    <mergeCell ref="BE27:BM27"/>
    <mergeCell ref="BE26:BM26"/>
    <mergeCell ref="BN26:BX26"/>
    <mergeCell ref="BY26:CD26"/>
    <mergeCell ref="CE26:CM26"/>
    <mergeCell ref="CN26:DA26"/>
    <mergeCell ref="DB26:DN26"/>
    <mergeCell ref="A26:E26"/>
    <mergeCell ref="F26:N26"/>
    <mergeCell ref="O26:W26"/>
    <mergeCell ref="X26:AI26"/>
    <mergeCell ref="AJ26:AX26"/>
    <mergeCell ref="AY26:BD26"/>
    <mergeCell ref="BY33:CD33"/>
    <mergeCell ref="CE33:CM33"/>
    <mergeCell ref="CN33:DA33"/>
    <mergeCell ref="DB33:DN33"/>
    <mergeCell ref="DO33:DY33"/>
    <mergeCell ref="DZ33:EK33"/>
    <mergeCell ref="DZ32:EK32"/>
    <mergeCell ref="A33:E33"/>
    <mergeCell ref="F33:N33"/>
    <mergeCell ref="O33:W33"/>
    <mergeCell ref="X33:AI33"/>
    <mergeCell ref="AJ33:AX33"/>
    <mergeCell ref="AY33:BD33"/>
    <mergeCell ref="BE33:BM33"/>
    <mergeCell ref="BN33:BX33"/>
    <mergeCell ref="BN32:BX32"/>
    <mergeCell ref="BY32:CD32"/>
    <mergeCell ref="CE32:CM32"/>
    <mergeCell ref="CN32:DA32"/>
    <mergeCell ref="DB32:DN32"/>
    <mergeCell ref="DO32:DY32"/>
    <mergeCell ref="BN21:BX21"/>
    <mergeCell ref="BY21:CM21"/>
    <mergeCell ref="CN21:DA21"/>
    <mergeCell ref="DB21:DY21"/>
    <mergeCell ref="DZ21:EK21"/>
    <mergeCell ref="EL21:EX21"/>
    <mergeCell ref="A21:E21"/>
    <mergeCell ref="F21:N21"/>
    <mergeCell ref="O21:W21"/>
    <mergeCell ref="X21:AI21"/>
    <mergeCell ref="AJ21:AX21"/>
    <mergeCell ref="AY21:BM21"/>
    <mergeCell ref="CE25:CM25"/>
    <mergeCell ref="CN25:DA25"/>
    <mergeCell ref="DB25:DN25"/>
    <mergeCell ref="DO25:DY25"/>
    <mergeCell ref="DZ25:EK25"/>
    <mergeCell ref="EL25:EX25"/>
    <mergeCell ref="EL24:EX24"/>
    <mergeCell ref="A25:E25"/>
    <mergeCell ref="F25:N25"/>
    <mergeCell ref="O25:W25"/>
    <mergeCell ref="X25:AI25"/>
    <mergeCell ref="AJ25:AX25"/>
    <mergeCell ref="AY25:BD25"/>
    <mergeCell ref="BE25:BM25"/>
    <mergeCell ref="BN25:BX25"/>
    <mergeCell ref="BY25:CD25"/>
    <mergeCell ref="BY24:CD24"/>
    <mergeCell ref="CE24:CM24"/>
    <mergeCell ref="CN24:DA24"/>
    <mergeCell ref="DB24:DN24"/>
    <mergeCell ref="DO24:DY24"/>
    <mergeCell ref="DZ24:EK24"/>
    <mergeCell ref="DZ23:EK23"/>
    <mergeCell ref="EL23:EX23"/>
    <mergeCell ref="A24:E24"/>
    <mergeCell ref="F24:N24"/>
    <mergeCell ref="O24:W24"/>
    <mergeCell ref="X24:AI24"/>
    <mergeCell ref="AJ24:AX24"/>
    <mergeCell ref="AY24:BD24"/>
    <mergeCell ref="BE24:BM24"/>
    <mergeCell ref="BN24:BX24"/>
    <mergeCell ref="BN23:BX23"/>
    <mergeCell ref="BY23:CD23"/>
    <mergeCell ref="CE23:CM23"/>
    <mergeCell ref="CN23:DA23"/>
    <mergeCell ref="DB23:DN23"/>
    <mergeCell ref="DO23:DY23"/>
    <mergeCell ref="A6:DS6"/>
    <mergeCell ref="AS7:BC7"/>
    <mergeCell ref="BK7:BV7"/>
    <mergeCell ref="BG8:BQ8"/>
    <mergeCell ref="BR8:CA8"/>
    <mergeCell ref="CB8:CM8"/>
    <mergeCell ref="A248:E248"/>
    <mergeCell ref="F248:N248"/>
    <mergeCell ref="O248:W248"/>
    <mergeCell ref="X248:AI248"/>
    <mergeCell ref="AJ248:AX248"/>
    <mergeCell ref="AY248:BD248"/>
    <mergeCell ref="BE248:BM248"/>
    <mergeCell ref="BN248:BX248"/>
    <mergeCell ref="BY248:CD248"/>
    <mergeCell ref="CE248:CM248"/>
    <mergeCell ref="CN248:DA248"/>
    <mergeCell ref="DB248:DN248"/>
    <mergeCell ref="DO248:DY248"/>
    <mergeCell ref="DZ248:EK248"/>
    <mergeCell ref="EL248:EX248"/>
    <mergeCell ref="A249:E249"/>
    <mergeCell ref="F249:N249"/>
    <mergeCell ref="O249:W249"/>
    <mergeCell ref="X249:AI249"/>
    <mergeCell ref="AJ249:AX249"/>
    <mergeCell ref="AY249:BD249"/>
    <mergeCell ref="BE249:BM249"/>
    <mergeCell ref="BN249:BX249"/>
    <mergeCell ref="BY249:CD249"/>
    <mergeCell ref="CE249:CM249"/>
    <mergeCell ref="CN249:DA249"/>
    <mergeCell ref="DB249:DN249"/>
    <mergeCell ref="DO249:DY249"/>
    <mergeCell ref="DZ249:EK249"/>
    <mergeCell ref="EL249:EX249"/>
    <mergeCell ref="BN20:BX20"/>
    <mergeCell ref="BY20:CM20"/>
    <mergeCell ref="CN20:DA20"/>
    <mergeCell ref="DB20:DY20"/>
    <mergeCell ref="DZ20:EK20"/>
    <mergeCell ref="EL20:EX20"/>
    <mergeCell ref="A20:E20"/>
    <mergeCell ref="F20:N20"/>
    <mergeCell ref="O20:W20"/>
    <mergeCell ref="X20:AI20"/>
    <mergeCell ref="AJ20:AX20"/>
    <mergeCell ref="AY20:BM20"/>
    <mergeCell ref="BN19:BX19"/>
    <mergeCell ref="BY19:CM19"/>
    <mergeCell ref="CN19:DA19"/>
    <mergeCell ref="DB19:DY19"/>
    <mergeCell ref="DZ19:EK19"/>
    <mergeCell ref="EL19:EX19"/>
    <mergeCell ref="A19:E19"/>
    <mergeCell ref="F19:N19"/>
    <mergeCell ref="O19:W19"/>
    <mergeCell ref="X19:AI19"/>
    <mergeCell ref="AJ19:AX19"/>
    <mergeCell ref="AY19:BM19"/>
    <mergeCell ref="A16:AX16"/>
    <mergeCell ref="AY16:EX16"/>
    <mergeCell ref="A18:E18"/>
    <mergeCell ref="F18:N18"/>
    <mergeCell ref="A257:E257"/>
    <mergeCell ref="F257:N257"/>
    <mergeCell ref="O257:W257"/>
    <mergeCell ref="X257:AI257"/>
    <mergeCell ref="AJ257:AX257"/>
    <mergeCell ref="AY257:BD257"/>
    <mergeCell ref="BE257:BM257"/>
    <mergeCell ref="BN257:BX257"/>
    <mergeCell ref="BY257:CD257"/>
    <mergeCell ref="CE257:CM257"/>
    <mergeCell ref="CN257:DA257"/>
    <mergeCell ref="BY258:CD258"/>
    <mergeCell ref="CE258:CM258"/>
    <mergeCell ref="CN258:DA258"/>
    <mergeCell ref="DB258:DN258"/>
    <mergeCell ref="DO258:DY258"/>
    <mergeCell ref="DZ258:EK258"/>
    <mergeCell ref="EL258:EX258"/>
    <mergeCell ref="A258:E258"/>
    <mergeCell ref="F258:N258"/>
    <mergeCell ref="O258:W258"/>
    <mergeCell ref="X258:AI258"/>
    <mergeCell ref="AJ258:AX258"/>
    <mergeCell ref="AY258:BD258"/>
    <mergeCell ref="BE258:BM258"/>
    <mergeCell ref="BN258:BX258"/>
    <mergeCell ref="A10:AX10"/>
    <mergeCell ref="AY10:EX10"/>
    <mergeCell ref="A11:AX11"/>
    <mergeCell ref="AY11:EX11"/>
    <mergeCell ref="A12:AX12"/>
    <mergeCell ref="AY12:EX12"/>
    <mergeCell ref="O18:W18"/>
    <mergeCell ref="X18:DY18"/>
    <mergeCell ref="DZ18:EK18"/>
    <mergeCell ref="EL18:EX18"/>
    <mergeCell ref="A13:AX13"/>
    <mergeCell ref="AY13:EX13"/>
    <mergeCell ref="A14:AX14"/>
    <mergeCell ref="AY14:EX14"/>
    <mergeCell ref="A15:AX15"/>
    <mergeCell ref="AY15:EX15"/>
    <mergeCell ref="DO22:DY22"/>
    <mergeCell ref="DZ22:EK22"/>
    <mergeCell ref="EL22:EX22"/>
    <mergeCell ref="A23:E23"/>
    <mergeCell ref="F23:N23"/>
    <mergeCell ref="O23:W23"/>
    <mergeCell ref="X23:AI23"/>
    <mergeCell ref="AJ23:AX23"/>
    <mergeCell ref="AY23:BD23"/>
    <mergeCell ref="BE23:BM23"/>
    <mergeCell ref="BE22:BM22"/>
    <mergeCell ref="BN22:BX22"/>
    <mergeCell ref="BY22:CD22"/>
    <mergeCell ref="CE22:CM22"/>
    <mergeCell ref="CN22:DA22"/>
    <mergeCell ref="DB22:DN22"/>
    <mergeCell ref="A22:E22"/>
    <mergeCell ref="F22:N22"/>
    <mergeCell ref="O22:W22"/>
    <mergeCell ref="X22:AI22"/>
    <mergeCell ref="AJ22:AX22"/>
    <mergeCell ref="AY22:BD22"/>
    <mergeCell ref="A259:E259"/>
    <mergeCell ref="F259:N259"/>
    <mergeCell ref="O259:W259"/>
    <mergeCell ref="X259:AI259"/>
    <mergeCell ref="A255:E255"/>
    <mergeCell ref="BE263:BM263"/>
    <mergeCell ref="BN263:BX263"/>
    <mergeCell ref="BY263:CD263"/>
    <mergeCell ref="CE263:CM263"/>
    <mergeCell ref="CN263:DA263"/>
    <mergeCell ref="DB263:DN263"/>
    <mergeCell ref="DO263:DY263"/>
    <mergeCell ref="DZ263:EK263"/>
    <mergeCell ref="EL263:EX263"/>
    <mergeCell ref="A265:E265"/>
    <mergeCell ref="F265:N265"/>
    <mergeCell ref="O265:W265"/>
    <mergeCell ref="X265:AI265"/>
    <mergeCell ref="AJ265:AX265"/>
    <mergeCell ref="AY265:BD265"/>
    <mergeCell ref="BE265:BM265"/>
    <mergeCell ref="BN265:BX265"/>
    <mergeCell ref="BY265:CD265"/>
    <mergeCell ref="CE265:CM265"/>
    <mergeCell ref="CN265:DA265"/>
    <mergeCell ref="DB265:DN265"/>
    <mergeCell ref="DO265:DY265"/>
    <mergeCell ref="DZ265:EK265"/>
    <mergeCell ref="EL265:EX265"/>
    <mergeCell ref="A266:E266"/>
    <mergeCell ref="F266:N266"/>
    <mergeCell ref="O266:W266"/>
    <mergeCell ref="X266:AI266"/>
    <mergeCell ref="AJ266:AX266"/>
    <mergeCell ref="AY266:BD266"/>
    <mergeCell ref="BE266:BM266"/>
    <mergeCell ref="BN266:BX266"/>
    <mergeCell ref="BY266:CD266"/>
    <mergeCell ref="CE266:CM266"/>
    <mergeCell ref="CN266:DA266"/>
    <mergeCell ref="DB266:DN266"/>
    <mergeCell ref="DO266:DY266"/>
    <mergeCell ref="DZ266:EK266"/>
    <mergeCell ref="EL266:EX266"/>
    <mergeCell ref="CE264:CM264"/>
    <mergeCell ref="CN264:DA264"/>
    <mergeCell ref="DB264:DN264"/>
    <mergeCell ref="DO264:DY264"/>
    <mergeCell ref="DZ264:EK264"/>
    <mergeCell ref="EL264:EX264"/>
    <mergeCell ref="F264:N264"/>
    <mergeCell ref="O264:W264"/>
    <mergeCell ref="X264:AI264"/>
    <mergeCell ref="AJ264:AX264"/>
    <mergeCell ref="AY264:BD264"/>
    <mergeCell ref="BE264:BM264"/>
    <mergeCell ref="BN264:BX264"/>
    <mergeCell ref="BY264:CD264"/>
    <mergeCell ref="AY263:BD263"/>
    <mergeCell ref="A264:E264"/>
    <mergeCell ref="AY256:BD256"/>
    <mergeCell ref="BE256:BM256"/>
    <mergeCell ref="BN256:BX256"/>
    <mergeCell ref="BY256:CD256"/>
    <mergeCell ref="BE269:BM269"/>
    <mergeCell ref="BN269:BX269"/>
    <mergeCell ref="BY269:CD269"/>
    <mergeCell ref="CE269:CM269"/>
    <mergeCell ref="CN269:DA269"/>
    <mergeCell ref="DB278:DN278"/>
    <mergeCell ref="DO278:DY278"/>
    <mergeCell ref="A280:E280"/>
    <mergeCell ref="F280:N280"/>
    <mergeCell ref="O280:W280"/>
    <mergeCell ref="X280:AI280"/>
    <mergeCell ref="A288:E288"/>
    <mergeCell ref="F288:N288"/>
    <mergeCell ref="O288:W288"/>
    <mergeCell ref="X288:AI288"/>
    <mergeCell ref="AJ288:AX288"/>
    <mergeCell ref="AY288:BD288"/>
    <mergeCell ref="BE288:BM288"/>
    <mergeCell ref="BN288:BX288"/>
    <mergeCell ref="BY288:CD288"/>
    <mergeCell ref="CE288:CM288"/>
    <mergeCell ref="CN288:DA288"/>
    <mergeCell ref="DB288:DN288"/>
    <mergeCell ref="DO288:DY288"/>
    <mergeCell ref="DZ288:EK288"/>
    <mergeCell ref="EL288:EX288"/>
    <mergeCell ref="BY271:CD271"/>
    <mergeCell ref="CE271:CM271"/>
    <mergeCell ref="CN271:DA271"/>
    <mergeCell ref="DB271:DN271"/>
    <mergeCell ref="DO271:DY271"/>
    <mergeCell ref="DZ271:EK271"/>
    <mergeCell ref="EL271:EX271"/>
    <mergeCell ref="A272:E272"/>
    <mergeCell ref="F272:N272"/>
    <mergeCell ref="O272:W272"/>
    <mergeCell ref="X272:AI272"/>
    <mergeCell ref="AJ272:AX272"/>
    <mergeCell ref="AY272:BD272"/>
    <mergeCell ref="BE272:BM272"/>
    <mergeCell ref="BN272:BX272"/>
    <mergeCell ref="BY272:CD272"/>
    <mergeCell ref="CE272:CM272"/>
    <mergeCell ref="CN272:DA272"/>
    <mergeCell ref="BE273:BM273"/>
    <mergeCell ref="BN273:BX273"/>
    <mergeCell ref="BY273:CD273"/>
    <mergeCell ref="CE273:CM273"/>
    <mergeCell ref="CN273:DA273"/>
    <mergeCell ref="DB273:DN273"/>
    <mergeCell ref="DO273:DY273"/>
    <mergeCell ref="DZ273:EK273"/>
    <mergeCell ref="EL273:EX273"/>
    <mergeCell ref="A274:E274"/>
    <mergeCell ref="F274:N274"/>
    <mergeCell ref="O274:W274"/>
    <mergeCell ref="X274:AI274"/>
    <mergeCell ref="AJ274:AX274"/>
    <mergeCell ref="BY287:CD287"/>
    <mergeCell ref="CE287:CM287"/>
    <mergeCell ref="CN287:DA287"/>
    <mergeCell ref="DB287:DN287"/>
    <mergeCell ref="DO287:DY287"/>
    <mergeCell ref="DZ287:EK287"/>
    <mergeCell ref="BE278:BM278"/>
    <mergeCell ref="BN278:BX278"/>
    <mergeCell ref="BY278:CD278"/>
    <mergeCell ref="CE278:CM278"/>
    <mergeCell ref="CN278:DA278"/>
    <mergeCell ref="A267:E267"/>
    <mergeCell ref="F267:N267"/>
    <mergeCell ref="O267:W267"/>
    <mergeCell ref="X267:AI267"/>
    <mergeCell ref="AJ267:AX267"/>
    <mergeCell ref="AY267:BD267"/>
    <mergeCell ref="BE267:BM267"/>
    <mergeCell ref="BN267:BX267"/>
    <mergeCell ref="BY267:CD267"/>
    <mergeCell ref="CE267:CM267"/>
    <mergeCell ref="CN267:DA267"/>
    <mergeCell ref="DB267:DN267"/>
    <mergeCell ref="DO267:DY267"/>
    <mergeCell ref="DZ267:EK267"/>
    <mergeCell ref="EL267:EX267"/>
    <mergeCell ref="EL268:EX268"/>
    <mergeCell ref="O277:W277"/>
    <mergeCell ref="X277:AI277"/>
    <mergeCell ref="AJ277:AX277"/>
    <mergeCell ref="BY277:CD277"/>
    <mergeCell ref="AJ273:AX273"/>
    <mergeCell ref="AY273:BD273"/>
    <mergeCell ref="DB272:DN272"/>
    <mergeCell ref="DO272:DY272"/>
    <mergeCell ref="DZ272:EK272"/>
    <mergeCell ref="EL272:EX272"/>
    <mergeCell ref="A273:E273"/>
    <mergeCell ref="F273:N273"/>
    <mergeCell ref="O273:W273"/>
    <mergeCell ref="X273:AI273"/>
    <mergeCell ref="CE277:CM277"/>
    <mergeCell ref="CN277:DA277"/>
    <mergeCell ref="DB277:DN277"/>
    <mergeCell ref="DO277:DY277"/>
    <mergeCell ref="DZ277:EK277"/>
    <mergeCell ref="EL277:EX277"/>
    <mergeCell ref="AY274:BD274"/>
    <mergeCell ref="F276:N276"/>
    <mergeCell ref="O276:W276"/>
    <mergeCell ref="X276:AI276"/>
    <mergeCell ref="AJ276:AX276"/>
    <mergeCell ref="AY276:BD276"/>
    <mergeCell ref="BE276:BM276"/>
    <mergeCell ref="BN276:BX276"/>
    <mergeCell ref="BY276:CD276"/>
    <mergeCell ref="CE276:CM276"/>
    <mergeCell ref="CN276:DA276"/>
    <mergeCell ref="DB276:DN276"/>
    <mergeCell ref="DO276:DY276"/>
    <mergeCell ref="DZ276:EK276"/>
    <mergeCell ref="EL276:EX276"/>
    <mergeCell ref="A277:E277"/>
    <mergeCell ref="F277:N277"/>
    <mergeCell ref="A269:E269"/>
    <mergeCell ref="F269:N269"/>
    <mergeCell ref="O269:W269"/>
    <mergeCell ref="X269:AI269"/>
    <mergeCell ref="AJ269:AX269"/>
    <mergeCell ref="AY269:BD269"/>
    <mergeCell ref="CN284:DA284"/>
    <mergeCell ref="DB284:DN284"/>
    <mergeCell ref="DO284:DY284"/>
    <mergeCell ref="DZ284:EK284"/>
    <mergeCell ref="EL284:EX284"/>
    <mergeCell ref="DB269:DN269"/>
    <mergeCell ref="DO269:DY269"/>
    <mergeCell ref="DZ269:EK269"/>
    <mergeCell ref="EL269:EX269"/>
    <mergeCell ref="BE274:BM274"/>
    <mergeCell ref="BN274:BX274"/>
    <mergeCell ref="BY274:CD274"/>
    <mergeCell ref="CE274:CM274"/>
    <mergeCell ref="CN274:DA274"/>
    <mergeCell ref="DB274:DN274"/>
    <mergeCell ref="DO274:DY274"/>
    <mergeCell ref="DZ274:EK274"/>
    <mergeCell ref="EL274:EX274"/>
    <mergeCell ref="A282:E282"/>
    <mergeCell ref="F282:N282"/>
    <mergeCell ref="O282:W282"/>
    <mergeCell ref="X282:AI282"/>
    <mergeCell ref="AJ282:AX282"/>
    <mergeCell ref="AY282:BD282"/>
    <mergeCell ref="BE282:BM282"/>
    <mergeCell ref="BN282:BX282"/>
    <mergeCell ref="BY282:CD282"/>
    <mergeCell ref="AJ281:AX281"/>
    <mergeCell ref="AY281:BD281"/>
    <mergeCell ref="BE281:BM281"/>
    <mergeCell ref="BN281:BX281"/>
    <mergeCell ref="BY281:CD281"/>
    <mergeCell ref="CE281:CM281"/>
    <mergeCell ref="CN281:DA281"/>
    <mergeCell ref="DB281:DN281"/>
    <mergeCell ref="DO281:DY281"/>
    <mergeCell ref="DZ281:EK281"/>
    <mergeCell ref="EL281:EX281"/>
    <mergeCell ref="DZ278:EK278"/>
    <mergeCell ref="EL278:EX278"/>
    <mergeCell ref="F279:N279"/>
    <mergeCell ref="O279:W279"/>
    <mergeCell ref="X279:AI279"/>
    <mergeCell ref="AJ279:AX279"/>
    <mergeCell ref="AY279:BD279"/>
    <mergeCell ref="BE279:BM279"/>
    <mergeCell ref="BN279:BX279"/>
    <mergeCell ref="BY279:CD279"/>
    <mergeCell ref="CE279:CM279"/>
    <mergeCell ref="CN279:DA279"/>
    <mergeCell ref="DB279:DN279"/>
    <mergeCell ref="DO279:DY279"/>
    <mergeCell ref="DZ279:EK279"/>
    <mergeCell ref="EL279:EX279"/>
    <mergeCell ref="CE282:CM282"/>
    <mergeCell ref="CN282:DA282"/>
    <mergeCell ref="DB282:DN282"/>
    <mergeCell ref="DO282:DY282"/>
    <mergeCell ref="A278:E278"/>
    <mergeCell ref="F278:N278"/>
    <mergeCell ref="O278:W278"/>
    <mergeCell ref="X278:AI278"/>
    <mergeCell ref="AJ278:AX278"/>
    <mergeCell ref="AY278:BD278"/>
    <mergeCell ref="A270:E270"/>
    <mergeCell ref="F270:N270"/>
    <mergeCell ref="O270:W270"/>
    <mergeCell ref="X270:AI270"/>
    <mergeCell ref="AJ270:AX270"/>
    <mergeCell ref="AY270:BD270"/>
    <mergeCell ref="BE270:BM270"/>
    <mergeCell ref="BN270:BX270"/>
    <mergeCell ref="BY270:CD270"/>
    <mergeCell ref="CE270:CM270"/>
    <mergeCell ref="CN270:DA270"/>
    <mergeCell ref="DB270:DN270"/>
    <mergeCell ref="DO270:DY270"/>
    <mergeCell ref="DZ270:EK270"/>
    <mergeCell ref="EL270:EX270"/>
    <mergeCell ref="A271:E271"/>
    <mergeCell ref="F271:N271"/>
    <mergeCell ref="O271:W271"/>
    <mergeCell ref="X271:AI271"/>
    <mergeCell ref="AJ271:AX271"/>
    <mergeCell ref="AY271:BD271"/>
    <mergeCell ref="BE271:BM271"/>
    <mergeCell ref="BN271:BX271"/>
    <mergeCell ref="AJ280:AX280"/>
    <mergeCell ref="AY280:BD280"/>
    <mergeCell ref="BE280:BM280"/>
    <mergeCell ref="BN280:BX280"/>
    <mergeCell ref="BY280:CD280"/>
    <mergeCell ref="CE280:CM280"/>
    <mergeCell ref="CN280:DA280"/>
    <mergeCell ref="DB280:DN280"/>
    <mergeCell ref="DO280:DY280"/>
    <mergeCell ref="DB291:DN291"/>
    <mergeCell ref="A281:E281"/>
    <mergeCell ref="F281:N281"/>
    <mergeCell ref="O281:W281"/>
    <mergeCell ref="X281:AI281"/>
    <mergeCell ref="DZ282:EK282"/>
    <mergeCell ref="EL282:EX282"/>
    <mergeCell ref="A283:E283"/>
    <mergeCell ref="F283:N283"/>
    <mergeCell ref="O283:W283"/>
    <mergeCell ref="X283:AI283"/>
    <mergeCell ref="AJ283:AX283"/>
    <mergeCell ref="AY283:BD283"/>
    <mergeCell ref="BE283:BM283"/>
    <mergeCell ref="BN283:BX283"/>
    <mergeCell ref="BY283:CD283"/>
    <mergeCell ref="CE283:CM283"/>
    <mergeCell ref="CN283:DA283"/>
    <mergeCell ref="DB283:DN283"/>
    <mergeCell ref="DO283:DY283"/>
    <mergeCell ref="DZ283:EK283"/>
    <mergeCell ref="EL283:EX283"/>
    <mergeCell ref="A284:E284"/>
    <mergeCell ref="F284:N284"/>
    <mergeCell ref="O284:W284"/>
    <mergeCell ref="X284:AI284"/>
    <mergeCell ref="AJ284:AX284"/>
    <mergeCell ref="AY284:BD284"/>
    <mergeCell ref="BE284:BM284"/>
    <mergeCell ref="BN284:BX284"/>
    <mergeCell ref="BY284:CD284"/>
    <mergeCell ref="CE284:CM284"/>
    <mergeCell ref="DZ285:EK285"/>
    <mergeCell ref="EL285:EX285"/>
    <mergeCell ref="A286:E286"/>
    <mergeCell ref="F286:N286"/>
    <mergeCell ref="O286:W286"/>
    <mergeCell ref="X286:AI286"/>
    <mergeCell ref="AJ286:AX286"/>
    <mergeCell ref="EL292:EX292"/>
    <mergeCell ref="A293:E293"/>
    <mergeCell ref="F293:N293"/>
    <mergeCell ref="O293:W293"/>
    <mergeCell ref="X293:AI293"/>
    <mergeCell ref="AJ293:AX293"/>
    <mergeCell ref="AY293:BD293"/>
    <mergeCell ref="BE293:BM293"/>
    <mergeCell ref="BN293:BX293"/>
    <mergeCell ref="BY293:CD293"/>
    <mergeCell ref="CE293:CM293"/>
    <mergeCell ref="CN293:DA293"/>
    <mergeCell ref="DB293:DN293"/>
    <mergeCell ref="DO293:DY293"/>
    <mergeCell ref="EL287:EX287"/>
    <mergeCell ref="A285:E285"/>
    <mergeCell ref="F285:N285"/>
    <mergeCell ref="O285:W285"/>
    <mergeCell ref="X285:AI285"/>
    <mergeCell ref="DO296:DY296"/>
    <mergeCell ref="DZ296:EK296"/>
    <mergeCell ref="X298:AI298"/>
    <mergeCell ref="AJ298:AX298"/>
    <mergeCell ref="AY298:BD298"/>
    <mergeCell ref="DZ294:EK294"/>
    <mergeCell ref="EL294:EX294"/>
    <mergeCell ref="AJ292:AX292"/>
    <mergeCell ref="AY292:BD292"/>
    <mergeCell ref="BE292:BM292"/>
    <mergeCell ref="BN292:BX292"/>
    <mergeCell ref="BY292:CD292"/>
    <mergeCell ref="CE292:CM292"/>
    <mergeCell ref="CN292:DA292"/>
    <mergeCell ref="X296:AI296"/>
    <mergeCell ref="AJ296:AX296"/>
    <mergeCell ref="AY296:BD296"/>
    <mergeCell ref="DB292:DN292"/>
    <mergeCell ref="DO292:DY292"/>
    <mergeCell ref="DZ292:EK292"/>
    <mergeCell ref="CN294:DA294"/>
    <mergeCell ref="DB294:DN294"/>
    <mergeCell ref="DO294:DY294"/>
    <mergeCell ref="AY286:BD286"/>
    <mergeCell ref="BE286:BM286"/>
    <mergeCell ref="BN286:BX286"/>
    <mergeCell ref="BY286:CD286"/>
    <mergeCell ref="CE286:CM286"/>
    <mergeCell ref="CN286:DA286"/>
    <mergeCell ref="DB286:DN286"/>
    <mergeCell ref="DO286:DY286"/>
    <mergeCell ref="DZ286:EK286"/>
    <mergeCell ref="EL286:EX286"/>
    <mergeCell ref="BY290:CD290"/>
    <mergeCell ref="CE290:CM290"/>
    <mergeCell ref="CN290:DA290"/>
    <mergeCell ref="DB290:DN290"/>
    <mergeCell ref="DO290:DY290"/>
    <mergeCell ref="BY304:CD304"/>
    <mergeCell ref="DZ280:EK280"/>
    <mergeCell ref="EL280:EX280"/>
    <mergeCell ref="A275:E275"/>
    <mergeCell ref="F275:N275"/>
    <mergeCell ref="O275:W275"/>
    <mergeCell ref="X275:AI275"/>
    <mergeCell ref="AJ275:AX275"/>
    <mergeCell ref="AY275:BD275"/>
    <mergeCell ref="BE275:BM275"/>
    <mergeCell ref="BN275:BX275"/>
    <mergeCell ref="BY275:CD275"/>
    <mergeCell ref="CE275:CM275"/>
    <mergeCell ref="CN275:DA275"/>
    <mergeCell ref="DB275:DN275"/>
    <mergeCell ref="DO275:DY275"/>
    <mergeCell ref="DZ275:EK275"/>
    <mergeCell ref="EL275:EX275"/>
    <mergeCell ref="F300:N300"/>
    <mergeCell ref="O300:W300"/>
    <mergeCell ref="X300:AI300"/>
    <mergeCell ref="AJ300:AX300"/>
    <mergeCell ref="AY300:BD300"/>
    <mergeCell ref="BE300:BM300"/>
    <mergeCell ref="BN300:BX300"/>
    <mergeCell ref="BY300:CD300"/>
    <mergeCell ref="CE300:CM300"/>
    <mergeCell ref="CN300:DA300"/>
    <mergeCell ref="DB300:DN300"/>
    <mergeCell ref="DO300:DY300"/>
    <mergeCell ref="DZ300:EK300"/>
    <mergeCell ref="EL300:EX300"/>
    <mergeCell ref="AJ303:AX303"/>
    <mergeCell ref="AY303:BD303"/>
    <mergeCell ref="BE303:BM303"/>
    <mergeCell ref="BN303:BX303"/>
    <mergeCell ref="BN302:BX302"/>
    <mergeCell ref="BY302:CD302"/>
    <mergeCell ref="CE302:CM302"/>
    <mergeCell ref="CN302:DA302"/>
    <mergeCell ref="DB302:DN302"/>
    <mergeCell ref="DO302:DY302"/>
    <mergeCell ref="DO301:DY301"/>
    <mergeCell ref="DZ301:EK301"/>
    <mergeCell ref="EL303:EX303"/>
    <mergeCell ref="BY303:CD303"/>
    <mergeCell ref="CE303:CM303"/>
    <mergeCell ref="CN303:DA303"/>
    <mergeCell ref="DB303:DN303"/>
    <mergeCell ref="DO303:DY303"/>
    <mergeCell ref="DZ303:EK303"/>
    <mergeCell ref="DZ302:EK302"/>
    <mergeCell ref="EL302:EX302"/>
    <mergeCell ref="A303:E303"/>
    <mergeCell ref="A287:E287"/>
    <mergeCell ref="AJ285:AX285"/>
    <mergeCell ref="AY285:BD285"/>
    <mergeCell ref="BE285:BM285"/>
    <mergeCell ref="BN285:BX285"/>
    <mergeCell ref="BY285:CD285"/>
    <mergeCell ref="CE285:CM285"/>
    <mergeCell ref="CN285:DA285"/>
    <mergeCell ref="DB285:DN285"/>
    <mergeCell ref="DO285:DY285"/>
    <mergeCell ref="F303:N303"/>
    <mergeCell ref="O303:W303"/>
    <mergeCell ref="X303:AI303"/>
    <mergeCell ref="F302:N302"/>
    <mergeCell ref="BE301:BM301"/>
    <mergeCell ref="BN301:BX301"/>
    <mergeCell ref="O302:W302"/>
    <mergeCell ref="X302:AI302"/>
    <mergeCell ref="AJ302:AX302"/>
    <mergeCell ref="AY302:BD302"/>
    <mergeCell ref="BE302:BM302"/>
    <mergeCell ref="BE308:BM308"/>
    <mergeCell ref="BN308:BX308"/>
    <mergeCell ref="BY308:CD308"/>
    <mergeCell ref="CE308:CM308"/>
    <mergeCell ref="CN308:DA308"/>
    <mergeCell ref="DB308:DN308"/>
    <mergeCell ref="A308:E308"/>
    <mergeCell ref="F308:N308"/>
    <mergeCell ref="O308:W308"/>
    <mergeCell ref="X308:AI308"/>
    <mergeCell ref="AJ308:AX308"/>
    <mergeCell ref="AY308:BD308"/>
    <mergeCell ref="CE307:CM307"/>
    <mergeCell ref="CN307:DA307"/>
    <mergeCell ref="DB307:DN307"/>
    <mergeCell ref="DO307:DY307"/>
    <mergeCell ref="DZ307:EK307"/>
    <mergeCell ref="DZ305:EK305"/>
    <mergeCell ref="A309:E309"/>
    <mergeCell ref="F309:N309"/>
    <mergeCell ref="A302:E302"/>
    <mergeCell ref="BY301:CD301"/>
    <mergeCell ref="CE301:CM301"/>
    <mergeCell ref="CN301:DA301"/>
    <mergeCell ref="DB301:DN301"/>
    <mergeCell ref="F301:N301"/>
    <mergeCell ref="O301:W301"/>
    <mergeCell ref="X301:AI301"/>
    <mergeCell ref="AJ301:AX301"/>
    <mergeCell ref="AY301:BD301"/>
    <mergeCell ref="CE304:CM304"/>
    <mergeCell ref="CN304:DA304"/>
    <mergeCell ref="DB304:DN304"/>
    <mergeCell ref="DO304:DY304"/>
    <mergeCell ref="DZ304:EK304"/>
    <mergeCell ref="A307:E307"/>
    <mergeCell ref="F307:N307"/>
    <mergeCell ref="O307:W307"/>
    <mergeCell ref="X307:AI307"/>
    <mergeCell ref="AJ307:AX307"/>
    <mergeCell ref="AY307:BD307"/>
    <mergeCell ref="BE307:BM307"/>
    <mergeCell ref="BN307:BX307"/>
    <mergeCell ref="BY307:CD307"/>
    <mergeCell ref="BY306:CD306"/>
    <mergeCell ref="A304:E304"/>
    <mergeCell ref="F304:N304"/>
    <mergeCell ref="O304:W304"/>
    <mergeCell ref="X304:AI304"/>
    <mergeCell ref="AJ304:AX304"/>
    <mergeCell ref="AY304:BD304"/>
    <mergeCell ref="BE304:BM304"/>
    <mergeCell ref="BN304:BX304"/>
    <mergeCell ref="CE306:CM306"/>
    <mergeCell ref="CN306:DA306"/>
    <mergeCell ref="DB306:DN306"/>
    <mergeCell ref="DO306:DY306"/>
    <mergeCell ref="DZ306:EK306"/>
    <mergeCell ref="CE313:CM313"/>
    <mergeCell ref="CN313:DA313"/>
    <mergeCell ref="DB313:DN313"/>
    <mergeCell ref="DO313:DY313"/>
    <mergeCell ref="DZ313:EK313"/>
    <mergeCell ref="EL313:EX313"/>
    <mergeCell ref="EL312:EX312"/>
    <mergeCell ref="A313:E313"/>
    <mergeCell ref="F313:N313"/>
    <mergeCell ref="O313:W313"/>
    <mergeCell ref="X313:AI313"/>
    <mergeCell ref="AJ313:AX313"/>
    <mergeCell ref="AY313:BD313"/>
    <mergeCell ref="BE313:BM313"/>
    <mergeCell ref="BN313:BX313"/>
    <mergeCell ref="BY313:CD313"/>
    <mergeCell ref="BY312:CD312"/>
    <mergeCell ref="CE312:CM312"/>
    <mergeCell ref="CN312:DA312"/>
    <mergeCell ref="DB312:DN312"/>
    <mergeCell ref="DO312:DY312"/>
    <mergeCell ref="DZ312:EK312"/>
    <mergeCell ref="DO308:DY308"/>
    <mergeCell ref="DZ308:EK308"/>
    <mergeCell ref="EL308:EX308"/>
    <mergeCell ref="F311:N311"/>
    <mergeCell ref="O311:W311"/>
    <mergeCell ref="X311:AI311"/>
    <mergeCell ref="DO309:DY309"/>
    <mergeCell ref="DZ309:EK309"/>
    <mergeCell ref="EL309:EX309"/>
    <mergeCell ref="A311:E311"/>
    <mergeCell ref="A312:E312"/>
    <mergeCell ref="AJ311:AX311"/>
    <mergeCell ref="AY311:BD311"/>
    <mergeCell ref="O309:W309"/>
    <mergeCell ref="X309:AI309"/>
    <mergeCell ref="AJ309:AX309"/>
    <mergeCell ref="AY309:BD309"/>
    <mergeCell ref="BE309:BM309"/>
    <mergeCell ref="BN309:BX309"/>
    <mergeCell ref="BY309:CD309"/>
    <mergeCell ref="CE309:CM309"/>
    <mergeCell ref="CN309:DA309"/>
    <mergeCell ref="DB309:DN309"/>
    <mergeCell ref="EL307:EX307"/>
    <mergeCell ref="EL306:EX306"/>
    <mergeCell ref="BE311:BM311"/>
    <mergeCell ref="F312:N312"/>
    <mergeCell ref="O312:W312"/>
    <mergeCell ref="BE310:BM310"/>
    <mergeCell ref="BN310:BX310"/>
    <mergeCell ref="BY310:CD310"/>
    <mergeCell ref="CE310:CM310"/>
    <mergeCell ref="CN310:DA310"/>
    <mergeCell ref="DB310:DN310"/>
    <mergeCell ref="DO310:DY310"/>
    <mergeCell ref="DZ310:EK310"/>
    <mergeCell ref="EL310:EX310"/>
    <mergeCell ref="CE320:CM320"/>
    <mergeCell ref="CN320:DA320"/>
    <mergeCell ref="DB320:DN320"/>
    <mergeCell ref="DO320:DY320"/>
    <mergeCell ref="DZ320:EK320"/>
    <mergeCell ref="EL320:EX320"/>
    <mergeCell ref="A320:E320"/>
    <mergeCell ref="F320:N320"/>
    <mergeCell ref="O320:W320"/>
    <mergeCell ref="X320:AI320"/>
    <mergeCell ref="AJ320:AX320"/>
    <mergeCell ref="AY320:BD320"/>
    <mergeCell ref="BE320:BM320"/>
    <mergeCell ref="BN320:BX320"/>
    <mergeCell ref="BY320:CD320"/>
    <mergeCell ref="DZ311:EK311"/>
    <mergeCell ref="EL311:EX311"/>
    <mergeCell ref="BN311:BX311"/>
    <mergeCell ref="BY311:CD311"/>
    <mergeCell ref="CE311:CM311"/>
    <mergeCell ref="CN311:DA311"/>
    <mergeCell ref="DB311:DN311"/>
    <mergeCell ref="DO311:DY311"/>
    <mergeCell ref="X312:AI312"/>
    <mergeCell ref="EL319:EX319"/>
    <mergeCell ref="BN319:BX319"/>
    <mergeCell ref="BY319:CD319"/>
    <mergeCell ref="CE319:CM319"/>
    <mergeCell ref="CN319:DA319"/>
    <mergeCell ref="DB319:DN319"/>
    <mergeCell ref="DO319:DY319"/>
    <mergeCell ref="DO318:DY318"/>
    <mergeCell ref="DZ318:EK318"/>
    <mergeCell ref="EL318:EX318"/>
    <mergeCell ref="A319:E319"/>
    <mergeCell ref="AJ312:AX312"/>
    <mergeCell ref="AY312:BD312"/>
    <mergeCell ref="BE312:BM312"/>
    <mergeCell ref="CE316:CM316"/>
    <mergeCell ref="CN316:DA316"/>
    <mergeCell ref="DB316:DN316"/>
    <mergeCell ref="DO316:DY316"/>
    <mergeCell ref="DZ316:EK316"/>
    <mergeCell ref="DZ319:EK319"/>
    <mergeCell ref="AJ316:AX316"/>
    <mergeCell ref="AY316:BD316"/>
    <mergeCell ref="BE316:BM316"/>
    <mergeCell ref="BN312:BX312"/>
    <mergeCell ref="DZ315:EK315"/>
    <mergeCell ref="EL315:EX315"/>
    <mergeCell ref="A316:E316"/>
    <mergeCell ref="F316:N316"/>
    <mergeCell ref="O316:W316"/>
    <mergeCell ref="X316:AI316"/>
    <mergeCell ref="A358:E358"/>
    <mergeCell ref="F358:N358"/>
    <mergeCell ref="O358:W358"/>
    <mergeCell ref="X358:AI358"/>
    <mergeCell ref="AJ358:AX358"/>
    <mergeCell ref="AY358:BD358"/>
    <mergeCell ref="BE358:BM358"/>
    <mergeCell ref="BN358:BX358"/>
    <mergeCell ref="BY358:CD358"/>
    <mergeCell ref="CE358:CM358"/>
    <mergeCell ref="CN358:DA358"/>
    <mergeCell ref="DB358:DN358"/>
    <mergeCell ref="DO358:DY358"/>
    <mergeCell ref="DZ358:EK358"/>
    <mergeCell ref="EL358:EX358"/>
    <mergeCell ref="A364:E364"/>
    <mergeCell ref="F364:N364"/>
    <mergeCell ref="O364:W364"/>
    <mergeCell ref="X364:AI364"/>
    <mergeCell ref="AJ364:AX364"/>
    <mergeCell ref="AY364:BD364"/>
    <mergeCell ref="BE364:BM364"/>
    <mergeCell ref="BN364:BX364"/>
    <mergeCell ref="BY364:CD364"/>
    <mergeCell ref="O359:W359"/>
    <mergeCell ref="BN316:BX316"/>
    <mergeCell ref="BN315:BX315"/>
    <mergeCell ref="BY315:CD315"/>
    <mergeCell ref="CE315:CM315"/>
    <mergeCell ref="CN315:DA315"/>
    <mergeCell ref="DB315:DN315"/>
    <mergeCell ref="DO315:DY315"/>
    <mergeCell ref="DO314:DY314"/>
    <mergeCell ref="DZ314:EK314"/>
    <mergeCell ref="EL314:EX314"/>
    <mergeCell ref="A315:E315"/>
    <mergeCell ref="F315:N315"/>
    <mergeCell ref="BY314:CD314"/>
    <mergeCell ref="CE314:CM314"/>
    <mergeCell ref="CN314:DA314"/>
    <mergeCell ref="DB314:DN314"/>
    <mergeCell ref="A314:E314"/>
    <mergeCell ref="DB329:DN329"/>
    <mergeCell ref="DO329:DY329"/>
    <mergeCell ref="DO328:DY328"/>
    <mergeCell ref="DZ328:EK328"/>
    <mergeCell ref="EL328:EX328"/>
    <mergeCell ref="A329:E329"/>
    <mergeCell ref="F329:N329"/>
    <mergeCell ref="O329:W329"/>
    <mergeCell ref="X329:AI329"/>
    <mergeCell ref="AJ329:AX329"/>
    <mergeCell ref="AY329:BD329"/>
    <mergeCell ref="BE329:BM329"/>
    <mergeCell ref="BE328:BM328"/>
    <mergeCell ref="BN328:BX328"/>
    <mergeCell ref="BY328:CD328"/>
    <mergeCell ref="CE328:CM328"/>
    <mergeCell ref="CN328:DA328"/>
    <mergeCell ref="DB328:DN328"/>
    <mergeCell ref="A328:E328"/>
    <mergeCell ref="F328:N328"/>
    <mergeCell ref="O328:W328"/>
    <mergeCell ref="X328:AI328"/>
    <mergeCell ref="BN362:BX362"/>
    <mergeCell ref="BY362:CD362"/>
    <mergeCell ref="CE362:CM362"/>
    <mergeCell ref="CN362:DA362"/>
    <mergeCell ref="DB362:DN362"/>
    <mergeCell ref="DO362:DY362"/>
    <mergeCell ref="DZ362:EK362"/>
    <mergeCell ref="EL362:EX362"/>
    <mergeCell ref="AJ357:AX357"/>
    <mergeCell ref="AY357:BD357"/>
    <mergeCell ref="BE357:BM357"/>
    <mergeCell ref="BN357:BX357"/>
    <mergeCell ref="BY357:CD357"/>
    <mergeCell ref="CE357:CM357"/>
    <mergeCell ref="CN357:DA357"/>
    <mergeCell ref="DB357:DN357"/>
    <mergeCell ref="DO357:DY357"/>
    <mergeCell ref="DZ357:EK357"/>
    <mergeCell ref="EL357:EX357"/>
    <mergeCell ref="X359:AI359"/>
    <mergeCell ref="AJ359:AX359"/>
    <mergeCell ref="AY359:BD359"/>
    <mergeCell ref="BE359:BM359"/>
    <mergeCell ref="BN359:BX359"/>
    <mergeCell ref="BY359:CD359"/>
    <mergeCell ref="CE359:CM359"/>
    <mergeCell ref="CN359:DA359"/>
    <mergeCell ref="DB359:DN359"/>
    <mergeCell ref="DO359:DY359"/>
    <mergeCell ref="DZ359:EK359"/>
    <mergeCell ref="EL359:EX359"/>
    <mergeCell ref="CE360:CM360"/>
    <mergeCell ref="CN360:DA360"/>
    <mergeCell ref="DB360:DN360"/>
    <mergeCell ref="DO360:DY360"/>
    <mergeCell ref="DZ360:EK360"/>
    <mergeCell ref="EL360:EX360"/>
    <mergeCell ref="CN363:DA363"/>
    <mergeCell ref="DB363:DN363"/>
    <mergeCell ref="DO363:DY363"/>
    <mergeCell ref="DZ363:EK363"/>
    <mergeCell ref="EL363:EX363"/>
    <mergeCell ref="A357:E357"/>
    <mergeCell ref="F357:N357"/>
    <mergeCell ref="O357:W357"/>
    <mergeCell ref="X357:AI357"/>
    <mergeCell ref="A366:E366"/>
    <mergeCell ref="F366:N366"/>
    <mergeCell ref="O366:W366"/>
    <mergeCell ref="X366:AI366"/>
    <mergeCell ref="AJ366:AX366"/>
    <mergeCell ref="AY366:BD366"/>
    <mergeCell ref="BE366:BM366"/>
    <mergeCell ref="BN366:BX366"/>
    <mergeCell ref="BY366:CD366"/>
    <mergeCell ref="CE366:CM366"/>
    <mergeCell ref="CN366:DA366"/>
    <mergeCell ref="DB366:DN366"/>
    <mergeCell ref="DO366:DY366"/>
    <mergeCell ref="DZ366:EK366"/>
    <mergeCell ref="EL366:EX366"/>
    <mergeCell ref="A368:E368"/>
    <mergeCell ref="F368:N368"/>
    <mergeCell ref="O368:W368"/>
    <mergeCell ref="X368:AI368"/>
    <mergeCell ref="AJ368:AX368"/>
    <mergeCell ref="AY368:BD368"/>
    <mergeCell ref="BE368:BM368"/>
    <mergeCell ref="BN368:BX368"/>
    <mergeCell ref="BY368:CD368"/>
    <mergeCell ref="CE368:CM368"/>
    <mergeCell ref="CN368:DA368"/>
    <mergeCell ref="DB368:DN368"/>
    <mergeCell ref="DO368:DY368"/>
    <mergeCell ref="DZ368:EK368"/>
    <mergeCell ref="EL368:EX368"/>
    <mergeCell ref="A367:E367"/>
    <mergeCell ref="F367:N367"/>
    <mergeCell ref="O367:W367"/>
    <mergeCell ref="X367:AI367"/>
    <mergeCell ref="AJ367:AX367"/>
    <mergeCell ref="AY367:BD367"/>
    <mergeCell ref="BE367:BM367"/>
    <mergeCell ref="BN367:BX367"/>
    <mergeCell ref="BY367:CD367"/>
    <mergeCell ref="CE367:CM367"/>
    <mergeCell ref="CN367:DA367"/>
    <mergeCell ref="DB367:DN367"/>
    <mergeCell ref="DO367:DY367"/>
    <mergeCell ref="DZ367:EK367"/>
    <mergeCell ref="EL367:EX367"/>
    <mergeCell ref="CE364:CM364"/>
    <mergeCell ref="CN364:DA364"/>
    <mergeCell ref="DB364:DN364"/>
    <mergeCell ref="DO364:DY364"/>
    <mergeCell ref="DZ364:EK364"/>
    <mergeCell ref="EL364:EX364"/>
    <mergeCell ref="A365:E365"/>
    <mergeCell ref="F365:N365"/>
    <mergeCell ref="O365:W365"/>
    <mergeCell ref="X365:AI365"/>
    <mergeCell ref="AJ365:AX365"/>
    <mergeCell ref="AY365:BD365"/>
    <mergeCell ref="BE365:BM365"/>
    <mergeCell ref="BN365:BX365"/>
    <mergeCell ref="BY365:CD365"/>
    <mergeCell ref="A379:E379"/>
    <mergeCell ref="F379:N379"/>
    <mergeCell ref="O379:W379"/>
    <mergeCell ref="X379:AI379"/>
    <mergeCell ref="AJ379:AX379"/>
    <mergeCell ref="AY379:BD379"/>
    <mergeCell ref="BE379:BM379"/>
    <mergeCell ref="BN379:BX379"/>
    <mergeCell ref="BY379:CD379"/>
    <mergeCell ref="CE379:CM379"/>
    <mergeCell ref="CN379:DA379"/>
    <mergeCell ref="DB379:DN379"/>
    <mergeCell ref="DO379:DY379"/>
    <mergeCell ref="DZ379:EK379"/>
    <mergeCell ref="EL379:EX379"/>
    <mergeCell ref="DO377:DY377"/>
    <mergeCell ref="DZ377:EK377"/>
    <mergeCell ref="EL377:EX377"/>
    <mergeCell ref="BE377:BM377"/>
    <mergeCell ref="BN377:BX377"/>
    <mergeCell ref="BY377:CD377"/>
    <mergeCell ref="CE377:CM377"/>
    <mergeCell ref="CN377:DA377"/>
    <mergeCell ref="DB377:DN377"/>
    <mergeCell ref="A377:E377"/>
    <mergeCell ref="F377:N377"/>
    <mergeCell ref="O377:W377"/>
    <mergeCell ref="X377:AI377"/>
    <mergeCell ref="AJ377:AX377"/>
    <mergeCell ref="AY377:BD377"/>
    <mergeCell ref="BY370:CD370"/>
    <mergeCell ref="CE370:CM370"/>
    <mergeCell ref="A378:E378"/>
    <mergeCell ref="F378:N378"/>
    <mergeCell ref="O378:W378"/>
    <mergeCell ref="X378:AI378"/>
    <mergeCell ref="AJ378:AX378"/>
    <mergeCell ref="AY378:BD378"/>
    <mergeCell ref="BE378:BM378"/>
    <mergeCell ref="BN378:BX378"/>
    <mergeCell ref="BY378:CD378"/>
    <mergeCell ref="CE378:CM378"/>
    <mergeCell ref="CN378:DA378"/>
    <mergeCell ref="DB378:DN378"/>
    <mergeCell ref="DO378:DY378"/>
    <mergeCell ref="DZ378:EK378"/>
    <mergeCell ref="EL378:EX378"/>
    <mergeCell ref="A372:E372"/>
    <mergeCell ref="F372:N372"/>
    <mergeCell ref="O372:W372"/>
    <mergeCell ref="X372:AI372"/>
    <mergeCell ref="AJ372:AX372"/>
    <mergeCell ref="AY372:BD372"/>
    <mergeCell ref="BE372:BM372"/>
    <mergeCell ref="BN372:BX372"/>
    <mergeCell ref="BY372:CD372"/>
    <mergeCell ref="CE372:CM372"/>
    <mergeCell ref="CN372:DA372"/>
    <mergeCell ref="DB372:DN372"/>
    <mergeCell ref="A381:E381"/>
    <mergeCell ref="F381:N381"/>
    <mergeCell ref="O381:W381"/>
    <mergeCell ref="X381:AI381"/>
    <mergeCell ref="AJ381:AX381"/>
    <mergeCell ref="AY381:BD381"/>
    <mergeCell ref="BE381:BM381"/>
    <mergeCell ref="BN381:BX381"/>
    <mergeCell ref="BY381:CD381"/>
    <mergeCell ref="CE381:CM381"/>
    <mergeCell ref="CN381:DA381"/>
    <mergeCell ref="DB381:DN381"/>
    <mergeCell ref="DO381:DY381"/>
    <mergeCell ref="DZ381:EK381"/>
    <mergeCell ref="EL381:EX381"/>
    <mergeCell ref="AJ376:AX376"/>
    <mergeCell ref="AY376:BD376"/>
    <mergeCell ref="BE376:BM376"/>
    <mergeCell ref="BN376:BX376"/>
    <mergeCell ref="BY376:CD376"/>
    <mergeCell ref="CE376:CM376"/>
    <mergeCell ref="CN376:DA376"/>
    <mergeCell ref="DB376:DN376"/>
    <mergeCell ref="DO376:DY376"/>
    <mergeCell ref="DZ376:EK376"/>
    <mergeCell ref="EL376:EX376"/>
    <mergeCell ref="A370:E370"/>
    <mergeCell ref="F370:N370"/>
    <mergeCell ref="O370:W370"/>
    <mergeCell ref="X370:AI370"/>
    <mergeCell ref="AJ370:AX370"/>
    <mergeCell ref="AY370:BD370"/>
    <mergeCell ref="A382:E382"/>
    <mergeCell ref="F382:N382"/>
    <mergeCell ref="O382:W382"/>
    <mergeCell ref="X382:AI382"/>
    <mergeCell ref="AJ382:AX382"/>
    <mergeCell ref="AY382:BD382"/>
    <mergeCell ref="BE382:BM382"/>
    <mergeCell ref="BN382:BX382"/>
    <mergeCell ref="BY382:CD382"/>
    <mergeCell ref="CE382:CM382"/>
    <mergeCell ref="CN382:DA382"/>
    <mergeCell ref="DB382:DN382"/>
    <mergeCell ref="DO382:DY382"/>
    <mergeCell ref="DZ382:EK382"/>
    <mergeCell ref="EL382:EX382"/>
    <mergeCell ref="A380:E380"/>
    <mergeCell ref="F380:N380"/>
    <mergeCell ref="O380:W380"/>
    <mergeCell ref="X380:AI380"/>
    <mergeCell ref="AJ380:AX380"/>
    <mergeCell ref="AY380:BD380"/>
    <mergeCell ref="BE380:BM380"/>
    <mergeCell ref="BN380:BX380"/>
    <mergeCell ref="BY380:CD380"/>
    <mergeCell ref="CE380:CM380"/>
    <mergeCell ref="CN380:DA380"/>
    <mergeCell ref="DB380:DN380"/>
    <mergeCell ref="DO380:DY380"/>
    <mergeCell ref="DZ380:EK380"/>
    <mergeCell ref="EL380:EX380"/>
    <mergeCell ref="DO372:DY372"/>
    <mergeCell ref="DZ372:EK372"/>
    <mergeCell ref="A384:E384"/>
    <mergeCell ref="F384:N384"/>
    <mergeCell ref="O384:W384"/>
    <mergeCell ref="X384:AI384"/>
    <mergeCell ref="AJ384:AX384"/>
    <mergeCell ref="AY384:BD384"/>
    <mergeCell ref="BE384:BM384"/>
    <mergeCell ref="BN384:BX384"/>
    <mergeCell ref="BY384:CD384"/>
    <mergeCell ref="CE384:CM384"/>
    <mergeCell ref="CN384:DA384"/>
    <mergeCell ref="DB384:DN384"/>
    <mergeCell ref="DO384:DY384"/>
    <mergeCell ref="DZ384:EK384"/>
    <mergeCell ref="EL384:EX384"/>
    <mergeCell ref="A383:E383"/>
    <mergeCell ref="F383:N383"/>
    <mergeCell ref="O383:W383"/>
    <mergeCell ref="X383:AI383"/>
    <mergeCell ref="AJ383:AX383"/>
    <mergeCell ref="AY383:BD383"/>
    <mergeCell ref="BE383:BM383"/>
    <mergeCell ref="BN383:BX383"/>
    <mergeCell ref="A389:E389"/>
    <mergeCell ref="F389:N389"/>
    <mergeCell ref="O389:W389"/>
    <mergeCell ref="X389:AI389"/>
    <mergeCell ref="AJ389:AX389"/>
    <mergeCell ref="AY389:BD389"/>
    <mergeCell ref="BE389:BM389"/>
    <mergeCell ref="BN389:BX389"/>
    <mergeCell ref="BY389:CD389"/>
    <mergeCell ref="CE389:CM389"/>
    <mergeCell ref="CN389:DA389"/>
    <mergeCell ref="DB389:DN389"/>
    <mergeCell ref="DO389:DY389"/>
    <mergeCell ref="DZ389:EK389"/>
    <mergeCell ref="EL389:EX389"/>
    <mergeCell ref="BY383:CD383"/>
    <mergeCell ref="CE383:CM383"/>
    <mergeCell ref="CN383:DA383"/>
    <mergeCell ref="DB383:DN383"/>
    <mergeCell ref="DO383:DY383"/>
    <mergeCell ref="DZ383:EK383"/>
    <mergeCell ref="EL383:EX383"/>
    <mergeCell ref="A388:E388"/>
    <mergeCell ref="F388:N388"/>
    <mergeCell ref="O388:W388"/>
    <mergeCell ref="X388:AI388"/>
    <mergeCell ref="AJ388:AX388"/>
    <mergeCell ref="AY388:BD388"/>
    <mergeCell ref="BE388:BM388"/>
    <mergeCell ref="BN388:BX388"/>
    <mergeCell ref="BY388:CD388"/>
    <mergeCell ref="CE388:CM388"/>
    <mergeCell ref="CN388:DA388"/>
    <mergeCell ref="DB388:DN388"/>
    <mergeCell ref="DO388:DY388"/>
    <mergeCell ref="DZ388:EK388"/>
    <mergeCell ref="EL388:EX388"/>
    <mergeCell ref="A385:E385"/>
    <mergeCell ref="F385:N385"/>
    <mergeCell ref="O385:W385"/>
    <mergeCell ref="X385:AI385"/>
    <mergeCell ref="A390:E390"/>
    <mergeCell ref="F390:N390"/>
    <mergeCell ref="O390:W390"/>
    <mergeCell ref="X390:AI390"/>
    <mergeCell ref="AJ390:AX390"/>
    <mergeCell ref="AY390:BD390"/>
    <mergeCell ref="BE390:BM390"/>
    <mergeCell ref="BN390:BX390"/>
    <mergeCell ref="BY390:CD390"/>
    <mergeCell ref="CE390:CM390"/>
    <mergeCell ref="CN390:DA390"/>
    <mergeCell ref="DB390:DN390"/>
    <mergeCell ref="DO390:DY390"/>
    <mergeCell ref="DZ390:EK390"/>
    <mergeCell ref="EL390:EX390"/>
    <mergeCell ref="O400:W400"/>
    <mergeCell ref="X400:AI400"/>
    <mergeCell ref="AJ400:AX400"/>
    <mergeCell ref="AY400:BD400"/>
    <mergeCell ref="BE400:BM400"/>
    <mergeCell ref="BN400:BX400"/>
    <mergeCell ref="BY400:CD400"/>
    <mergeCell ref="CE400:CM400"/>
    <mergeCell ref="CN400:DA400"/>
    <mergeCell ref="DB400:DN400"/>
    <mergeCell ref="DO400:DY400"/>
    <mergeCell ref="DZ400:EK400"/>
    <mergeCell ref="EL400:EX400"/>
    <mergeCell ref="A401:E401"/>
    <mergeCell ref="F401:N401"/>
    <mergeCell ref="O401:W401"/>
    <mergeCell ref="X401:AI401"/>
    <mergeCell ref="AJ401:AX401"/>
    <mergeCell ref="AY401:BD401"/>
    <mergeCell ref="BE401:BM401"/>
    <mergeCell ref="BN401:BX401"/>
    <mergeCell ref="BY401:CD401"/>
    <mergeCell ref="CE401:CM401"/>
    <mergeCell ref="CN401:DA401"/>
    <mergeCell ref="DB401:DN401"/>
    <mergeCell ref="DO401:DY401"/>
    <mergeCell ref="DZ401:EK401"/>
    <mergeCell ref="EL401:EX401"/>
    <mergeCell ref="DO397:DY397"/>
    <mergeCell ref="DZ397:EK397"/>
    <mergeCell ref="EL397:EX397"/>
    <mergeCell ref="A398:E398"/>
    <mergeCell ref="F398:N398"/>
    <mergeCell ref="O398:W398"/>
    <mergeCell ref="X398:AI398"/>
    <mergeCell ref="AJ398:AX398"/>
    <mergeCell ref="AY398:BD398"/>
    <mergeCell ref="BE398:BM398"/>
    <mergeCell ref="BN398:BX398"/>
    <mergeCell ref="BY398:CD398"/>
    <mergeCell ref="CE398:CM398"/>
    <mergeCell ref="CN398:DA398"/>
    <mergeCell ref="DB398:DN398"/>
    <mergeCell ref="DO398:DY398"/>
    <mergeCell ref="DZ398:EK398"/>
    <mergeCell ref="EL398:EX398"/>
    <mergeCell ref="A399:E399"/>
    <mergeCell ref="F399:N399"/>
    <mergeCell ref="O399:W399"/>
    <mergeCell ref="X399:AI399"/>
    <mergeCell ref="AJ399:AX399"/>
    <mergeCell ref="DO399:DY399"/>
    <mergeCell ref="DZ399:EK399"/>
    <mergeCell ref="EL399:EX399"/>
    <mergeCell ref="AY399:BD399"/>
    <mergeCell ref="BE399:BM399"/>
    <mergeCell ref="BN399:BX399"/>
    <mergeCell ref="BY399:CD399"/>
    <mergeCell ref="CE399:CM399"/>
    <mergeCell ref="CN399:DA399"/>
    <mergeCell ref="DB399:DN399"/>
    <mergeCell ref="A403:E403"/>
    <mergeCell ref="F403:N403"/>
    <mergeCell ref="O403:W403"/>
    <mergeCell ref="X403:AI403"/>
    <mergeCell ref="AJ403:AX403"/>
    <mergeCell ref="AY403:BD403"/>
    <mergeCell ref="BE403:BM403"/>
    <mergeCell ref="BN403:BX403"/>
    <mergeCell ref="BY403:CD403"/>
    <mergeCell ref="CE403:CM403"/>
    <mergeCell ref="CN403:DA403"/>
    <mergeCell ref="DB403:DN403"/>
    <mergeCell ref="DO403:DY403"/>
    <mergeCell ref="DZ403:EK403"/>
    <mergeCell ref="EL403:EX403"/>
    <mergeCell ref="A404:E404"/>
    <mergeCell ref="F404:N404"/>
    <mergeCell ref="O404:W404"/>
    <mergeCell ref="X404:AI404"/>
    <mergeCell ref="AJ404:AX404"/>
    <mergeCell ref="AY404:BD404"/>
    <mergeCell ref="BE404:BM404"/>
    <mergeCell ref="BN404:BX404"/>
    <mergeCell ref="BY404:CD404"/>
    <mergeCell ref="CE404:CM404"/>
    <mergeCell ref="CN404:DA404"/>
    <mergeCell ref="DB404:DN404"/>
    <mergeCell ref="DO404:DY404"/>
    <mergeCell ref="DZ404:EK404"/>
    <mergeCell ref="EL404:EX404"/>
    <mergeCell ref="A402:E402"/>
    <mergeCell ref="F402:N402"/>
    <mergeCell ref="O402:W402"/>
    <mergeCell ref="X402:AI402"/>
    <mergeCell ref="AJ402:AX402"/>
    <mergeCell ref="AY402:BD402"/>
    <mergeCell ref="BE402:BM402"/>
    <mergeCell ref="BN402:BX402"/>
    <mergeCell ref="BY402:CD402"/>
    <mergeCell ref="CE402:CM402"/>
    <mergeCell ref="CN402:DA402"/>
    <mergeCell ref="DB402:DN402"/>
    <mergeCell ref="DO402:DY402"/>
    <mergeCell ref="DZ402:EK402"/>
    <mergeCell ref="EL402:EX402"/>
    <mergeCell ref="A405:E405"/>
    <mergeCell ref="F405:N405"/>
    <mergeCell ref="O405:W405"/>
    <mergeCell ref="X405:AI405"/>
    <mergeCell ref="AJ405:AX405"/>
    <mergeCell ref="AY405:BD405"/>
    <mergeCell ref="BE405:BM405"/>
    <mergeCell ref="BN405:BX405"/>
    <mergeCell ref="BY405:CD405"/>
    <mergeCell ref="CE405:CM405"/>
    <mergeCell ref="CN405:DA405"/>
    <mergeCell ref="DB405:DN405"/>
    <mergeCell ref="DO405:DY405"/>
    <mergeCell ref="DZ405:EK405"/>
    <mergeCell ref="EL405:EX405"/>
    <mergeCell ref="A406:E406"/>
    <mergeCell ref="F406:N406"/>
    <mergeCell ref="O406:W406"/>
    <mergeCell ref="X406:AI406"/>
    <mergeCell ref="AJ406:AX406"/>
    <mergeCell ref="AY406:BD406"/>
    <mergeCell ref="BE406:BM406"/>
    <mergeCell ref="BN406:BX406"/>
    <mergeCell ref="BY406:CD406"/>
    <mergeCell ref="CE406:CM406"/>
    <mergeCell ref="CN406:DA406"/>
    <mergeCell ref="DB406:DN406"/>
    <mergeCell ref="DO406:DY406"/>
    <mergeCell ref="DZ406:EK406"/>
    <mergeCell ref="EL406:EX406"/>
    <mergeCell ref="A407:E407"/>
    <mergeCell ref="F407:N407"/>
    <mergeCell ref="O407:W407"/>
    <mergeCell ref="X407:AI407"/>
    <mergeCell ref="AJ407:AX407"/>
    <mergeCell ref="AY407:BD407"/>
    <mergeCell ref="BE407:BM407"/>
    <mergeCell ref="BN407:BX407"/>
    <mergeCell ref="BY407:CD407"/>
    <mergeCell ref="CE407:CM407"/>
    <mergeCell ref="CN407:DA407"/>
    <mergeCell ref="DB407:DN407"/>
    <mergeCell ref="DO407:DY407"/>
    <mergeCell ref="DZ407:EK407"/>
    <mergeCell ref="EL407:EX407"/>
    <mergeCell ref="A408:E408"/>
    <mergeCell ref="F408:N408"/>
    <mergeCell ref="O408:W408"/>
    <mergeCell ref="X408:AI408"/>
    <mergeCell ref="AJ408:AX408"/>
    <mergeCell ref="AY408:BD408"/>
    <mergeCell ref="BE408:BM408"/>
    <mergeCell ref="BN408:BX408"/>
    <mergeCell ref="BY408:CD408"/>
    <mergeCell ref="CE408:CM408"/>
    <mergeCell ref="CN408:DA408"/>
    <mergeCell ref="DB408:DN408"/>
    <mergeCell ref="DO408:DY408"/>
    <mergeCell ref="DZ408:EK408"/>
    <mergeCell ref="EL408:EX408"/>
    <mergeCell ref="A409:E409"/>
    <mergeCell ref="F409:N409"/>
    <mergeCell ref="O409:W409"/>
    <mergeCell ref="X409:AI409"/>
    <mergeCell ref="AJ409:AX409"/>
    <mergeCell ref="AY409:BD409"/>
    <mergeCell ref="BE409:BM409"/>
    <mergeCell ref="BN409:BX409"/>
    <mergeCell ref="BY409:CD409"/>
    <mergeCell ref="CE409:CM409"/>
    <mergeCell ref="CN409:DA409"/>
    <mergeCell ref="DB409:DN409"/>
    <mergeCell ref="DO409:DY409"/>
    <mergeCell ref="DZ409:EK409"/>
    <mergeCell ref="EL409:EX409"/>
    <mergeCell ref="A410:E410"/>
    <mergeCell ref="F410:N410"/>
    <mergeCell ref="O410:W410"/>
    <mergeCell ref="X410:AI410"/>
    <mergeCell ref="AJ410:AX410"/>
    <mergeCell ref="AY410:BD410"/>
    <mergeCell ref="BY432:CD432"/>
    <mergeCell ref="CE432:CM432"/>
    <mergeCell ref="CN432:DA432"/>
    <mergeCell ref="DB432:DN432"/>
    <mergeCell ref="DO432:DY432"/>
    <mergeCell ref="DZ432:EK432"/>
    <mergeCell ref="EL432:EX432"/>
    <mergeCell ref="CE443:CM443"/>
    <mergeCell ref="CN443:DA443"/>
    <mergeCell ref="A427:E427"/>
    <mergeCell ref="F427:N427"/>
    <mergeCell ref="O427:W427"/>
    <mergeCell ref="X427:AI427"/>
    <mergeCell ref="AJ427:AX427"/>
    <mergeCell ref="AY427:BD427"/>
    <mergeCell ref="BE427:BM427"/>
    <mergeCell ref="BN427:BX427"/>
    <mergeCell ref="BY427:CD427"/>
    <mergeCell ref="CE427:CM427"/>
    <mergeCell ref="CN427:DA427"/>
    <mergeCell ref="DB427:DN427"/>
    <mergeCell ref="DO427:DY427"/>
    <mergeCell ref="DZ427:EK427"/>
    <mergeCell ref="EL427:EX427"/>
    <mergeCell ref="A428:E428"/>
    <mergeCell ref="F428:N428"/>
    <mergeCell ref="O428:W428"/>
    <mergeCell ref="X428:AI428"/>
    <mergeCell ref="AJ428:AX428"/>
    <mergeCell ref="AY428:BD428"/>
    <mergeCell ref="BE428:BM428"/>
    <mergeCell ref="BN428:BX428"/>
    <mergeCell ref="BY428:CD428"/>
    <mergeCell ref="CE428:CM428"/>
    <mergeCell ref="CN428:DA428"/>
    <mergeCell ref="DB428:DN428"/>
    <mergeCell ref="DO428:DY428"/>
    <mergeCell ref="DZ428:EK428"/>
    <mergeCell ref="EL428:EX428"/>
    <mergeCell ref="A429:E429"/>
    <mergeCell ref="F429:N429"/>
    <mergeCell ref="O429:W429"/>
    <mergeCell ref="X429:AI429"/>
    <mergeCell ref="A436:E436"/>
    <mergeCell ref="F436:N436"/>
    <mergeCell ref="O436:W436"/>
    <mergeCell ref="X436:AI436"/>
    <mergeCell ref="AJ436:AX436"/>
    <mergeCell ref="AY436:BD436"/>
    <mergeCell ref="BE436:BM436"/>
    <mergeCell ref="BN436:BX436"/>
    <mergeCell ref="BY436:CD436"/>
    <mergeCell ref="CE436:CM436"/>
    <mergeCell ref="CN436:DA436"/>
    <mergeCell ref="DB436:DN436"/>
    <mergeCell ref="DO436:DY436"/>
    <mergeCell ref="DZ436:EK436"/>
    <mergeCell ref="EL436:EX436"/>
    <mergeCell ref="A437:E437"/>
    <mergeCell ref="F437:N437"/>
    <mergeCell ref="O437:W437"/>
    <mergeCell ref="X437:AI437"/>
    <mergeCell ref="AJ437:AX437"/>
    <mergeCell ref="AY437:BD437"/>
    <mergeCell ref="BE437:BM437"/>
    <mergeCell ref="BN437:BX437"/>
    <mergeCell ref="BY437:CD437"/>
    <mergeCell ref="CE437:CM437"/>
    <mergeCell ref="CN437:DA437"/>
    <mergeCell ref="DB437:DN437"/>
    <mergeCell ref="DO437:DY437"/>
    <mergeCell ref="DZ437:EK437"/>
    <mergeCell ref="EL437:EX437"/>
    <mergeCell ref="A438:E438"/>
    <mergeCell ref="F438:N438"/>
    <mergeCell ref="O438:W438"/>
    <mergeCell ref="X438:AI438"/>
    <mergeCell ref="AJ438:AX438"/>
    <mergeCell ref="AY438:BD438"/>
    <mergeCell ref="BE438:BM438"/>
    <mergeCell ref="BN438:BX438"/>
    <mergeCell ref="BY438:CD438"/>
    <mergeCell ref="CE438:CM438"/>
    <mergeCell ref="CN438:DA438"/>
    <mergeCell ref="DB438:DN438"/>
    <mergeCell ref="DO438:DY438"/>
    <mergeCell ref="DZ438:EK438"/>
    <mergeCell ref="EL438:EX438"/>
    <mergeCell ref="A439:E439"/>
    <mergeCell ref="F439:N439"/>
    <mergeCell ref="O439:W439"/>
    <mergeCell ref="X439:AI439"/>
    <mergeCell ref="AJ439:AX439"/>
    <mergeCell ref="AY439:BD439"/>
    <mergeCell ref="BE439:BM439"/>
    <mergeCell ref="BN439:BX439"/>
    <mergeCell ref="BY439:CD439"/>
    <mergeCell ref="CE439:CM439"/>
    <mergeCell ref="CN439:DA439"/>
    <mergeCell ref="DB439:DN439"/>
    <mergeCell ref="DO439:DY439"/>
    <mergeCell ref="DZ439:EK439"/>
    <mergeCell ref="EL439:EX439"/>
    <mergeCell ref="A440:E440"/>
    <mergeCell ref="F440:N440"/>
    <mergeCell ref="O440:W440"/>
    <mergeCell ref="X440:AI440"/>
    <mergeCell ref="AJ440:AX440"/>
    <mergeCell ref="AY440:BD440"/>
    <mergeCell ref="BE440:BM440"/>
    <mergeCell ref="BN440:BX440"/>
    <mergeCell ref="BY440:CD440"/>
    <mergeCell ref="CE440:CM440"/>
    <mergeCell ref="CN440:DA440"/>
    <mergeCell ref="DB440:DN440"/>
    <mergeCell ref="DO440:DY440"/>
    <mergeCell ref="DZ440:EK440"/>
    <mergeCell ref="EL440:EX440"/>
    <mergeCell ref="A441:E441"/>
    <mergeCell ref="F441:N441"/>
    <mergeCell ref="O441:W441"/>
    <mergeCell ref="X441:AI441"/>
    <mergeCell ref="AJ441:AX441"/>
    <mergeCell ref="AY441:BD441"/>
    <mergeCell ref="BE441:BM441"/>
    <mergeCell ref="BN441:BX441"/>
    <mergeCell ref="BY441:CD441"/>
    <mergeCell ref="CE441:CM441"/>
    <mergeCell ref="CN441:DA441"/>
    <mergeCell ref="DB441:DN441"/>
    <mergeCell ref="DO441:DY441"/>
    <mergeCell ref="DZ441:EK441"/>
    <mergeCell ref="EL441:EX441"/>
    <mergeCell ref="F498:N498"/>
    <mergeCell ref="O498:W498"/>
    <mergeCell ref="X498:AI498"/>
    <mergeCell ref="AJ498:AX498"/>
    <mergeCell ref="AY498:BD498"/>
    <mergeCell ref="BE498:BM498"/>
    <mergeCell ref="BN498:BX498"/>
    <mergeCell ref="BY498:CD498"/>
    <mergeCell ref="CE498:CM498"/>
    <mergeCell ref="CN498:DA498"/>
    <mergeCell ref="DB498:DN498"/>
    <mergeCell ref="DO498:DY498"/>
    <mergeCell ref="DZ498:EK498"/>
    <mergeCell ref="EL498:EX498"/>
    <mergeCell ref="DB443:DN443"/>
    <mergeCell ref="DO443:DY443"/>
    <mergeCell ref="DZ443:EK443"/>
    <mergeCell ref="EL443:EX443"/>
    <mergeCell ref="EL442:EX442"/>
    <mergeCell ref="A443:E443"/>
    <mergeCell ref="F443:N443"/>
    <mergeCell ref="O443:W443"/>
    <mergeCell ref="X443:AI443"/>
    <mergeCell ref="AJ443:AX443"/>
    <mergeCell ref="AY443:BD443"/>
    <mergeCell ref="BE443:BM443"/>
    <mergeCell ref="BN443:BX443"/>
    <mergeCell ref="CN442:DA442"/>
    <mergeCell ref="DB442:DN442"/>
    <mergeCell ref="DO442:DY442"/>
    <mergeCell ref="BY443:CD443"/>
    <mergeCell ref="BY442:CD442"/>
    <mergeCell ref="CE442:CM442"/>
    <mergeCell ref="BN447:BX447"/>
    <mergeCell ref="A506:E506"/>
    <mergeCell ref="F506:N506"/>
    <mergeCell ref="O506:W506"/>
    <mergeCell ref="X506:AI506"/>
    <mergeCell ref="AJ506:AX506"/>
    <mergeCell ref="AY506:BD506"/>
    <mergeCell ref="BE506:BM506"/>
    <mergeCell ref="BN506:BX506"/>
    <mergeCell ref="BY506:CD506"/>
    <mergeCell ref="CE506:CM506"/>
    <mergeCell ref="CN506:DA506"/>
    <mergeCell ref="DB506:DN506"/>
    <mergeCell ref="DO504:DY504"/>
    <mergeCell ref="DZ504:EK504"/>
    <mergeCell ref="EL504:EX504"/>
    <mergeCell ref="DO506:DY506"/>
    <mergeCell ref="DZ506:EK506"/>
    <mergeCell ref="EL506:EX506"/>
    <mergeCell ref="A504:E504"/>
    <mergeCell ref="F504:N504"/>
    <mergeCell ref="O504:W504"/>
    <mergeCell ref="X504:AI504"/>
    <mergeCell ref="AJ504:AX504"/>
    <mergeCell ref="AY504:BD504"/>
    <mergeCell ref="BE504:BM504"/>
    <mergeCell ref="BN504:BX504"/>
    <mergeCell ref="BY504:CD504"/>
    <mergeCell ref="CE504:CM504"/>
    <mergeCell ref="CN504:DA504"/>
    <mergeCell ref="DB504:DN504"/>
    <mergeCell ref="DZ442:EK442"/>
    <mergeCell ref="DZ445:EK445"/>
    <mergeCell ref="EL445:EX445"/>
    <mergeCell ref="A446:E446"/>
    <mergeCell ref="F446:N446"/>
    <mergeCell ref="O446:W446"/>
    <mergeCell ref="X446:AI446"/>
    <mergeCell ref="AJ446:AX446"/>
    <mergeCell ref="AY446:BD446"/>
    <mergeCell ref="BE446:BM446"/>
    <mergeCell ref="BN446:BX446"/>
    <mergeCell ref="BN445:BX445"/>
    <mergeCell ref="BY445:CD445"/>
    <mergeCell ref="CE445:CM445"/>
    <mergeCell ref="CN445:DA445"/>
    <mergeCell ref="DB445:DN445"/>
    <mergeCell ref="DO445:DY445"/>
    <mergeCell ref="DO444:DY444"/>
    <mergeCell ref="DZ444:EK444"/>
    <mergeCell ref="EL444:EX444"/>
    <mergeCell ref="F445:N445"/>
    <mergeCell ref="O445:W445"/>
    <mergeCell ref="X445:AI445"/>
    <mergeCell ref="AJ445:AX445"/>
    <mergeCell ref="AY445:BD445"/>
    <mergeCell ref="BE445:BM445"/>
    <mergeCell ref="BE444:BM444"/>
    <mergeCell ref="BY447:CD447"/>
    <mergeCell ref="BY446:CD446"/>
    <mergeCell ref="CE446:CM446"/>
    <mergeCell ref="CN446:DA446"/>
    <mergeCell ref="DB446:DN446"/>
    <mergeCell ref="DO446:DY446"/>
    <mergeCell ref="DZ446:EK446"/>
    <mergeCell ref="A529:E529"/>
    <mergeCell ref="F529:N529"/>
    <mergeCell ref="O529:W529"/>
    <mergeCell ref="X529:AI529"/>
    <mergeCell ref="AJ529:AX529"/>
    <mergeCell ref="AY529:BD529"/>
    <mergeCell ref="BE529:BM529"/>
    <mergeCell ref="BN529:BX529"/>
    <mergeCell ref="BY529:CD529"/>
    <mergeCell ref="CE529:CM529"/>
    <mergeCell ref="CN529:DA529"/>
    <mergeCell ref="DB529:DN529"/>
    <mergeCell ref="DO529:DY529"/>
    <mergeCell ref="DZ529:EK529"/>
    <mergeCell ref="EL529:EX529"/>
    <mergeCell ref="AY508:BD508"/>
    <mergeCell ref="BE508:BM508"/>
    <mergeCell ref="BN508:BX508"/>
    <mergeCell ref="BY508:CD508"/>
    <mergeCell ref="CE508:CM508"/>
    <mergeCell ref="CN508:DA508"/>
    <mergeCell ref="DB508:DN508"/>
    <mergeCell ref="DO508:DY508"/>
    <mergeCell ref="DZ508:EK508"/>
    <mergeCell ref="EL508:EX508"/>
    <mergeCell ref="A509:E509"/>
    <mergeCell ref="F509:N509"/>
    <mergeCell ref="O509:W509"/>
    <mergeCell ref="X509:AI509"/>
    <mergeCell ref="AJ509:AX509"/>
    <mergeCell ref="AY509:BD509"/>
    <mergeCell ref="DO509:DY509"/>
    <mergeCell ref="DZ509:EK509"/>
    <mergeCell ref="EL509:EX509"/>
    <mergeCell ref="A510:E510"/>
    <mergeCell ref="F510:N510"/>
    <mergeCell ref="O510:W510"/>
    <mergeCell ref="A519:E519"/>
    <mergeCell ref="F519:N519"/>
    <mergeCell ref="O519:W519"/>
    <mergeCell ref="X519:AI519"/>
    <mergeCell ref="AJ519:AX519"/>
    <mergeCell ref="AY519:BD519"/>
    <mergeCell ref="BE519:BM519"/>
    <mergeCell ref="BN519:BX519"/>
    <mergeCell ref="BY519:CD519"/>
    <mergeCell ref="CE519:CM519"/>
    <mergeCell ref="CN519:DA519"/>
    <mergeCell ref="DB519:DN519"/>
    <mergeCell ref="DO519:DY519"/>
    <mergeCell ref="DZ519:EK519"/>
    <mergeCell ref="EL519:EX519"/>
    <mergeCell ref="A508:E508"/>
    <mergeCell ref="A511:E511"/>
    <mergeCell ref="F511:N511"/>
    <mergeCell ref="O511:W511"/>
    <mergeCell ref="X511:AI511"/>
    <mergeCell ref="AJ511:AX511"/>
    <mergeCell ref="AY511:BD511"/>
    <mergeCell ref="BE511:BM511"/>
    <mergeCell ref="BN511:BX511"/>
    <mergeCell ref="BY511:CD511"/>
    <mergeCell ref="CE511:CM511"/>
    <mergeCell ref="CN511:DA511"/>
    <mergeCell ref="AY539:BD539"/>
    <mergeCell ref="BE539:BM539"/>
    <mergeCell ref="BN539:BX539"/>
    <mergeCell ref="BY539:CD539"/>
    <mergeCell ref="CE539:CM539"/>
    <mergeCell ref="CN539:DA539"/>
    <mergeCell ref="A542:E542"/>
    <mergeCell ref="F542:N542"/>
    <mergeCell ref="O542:W542"/>
    <mergeCell ref="X542:AI542"/>
    <mergeCell ref="AJ542:AX542"/>
    <mergeCell ref="AY542:BD542"/>
    <mergeCell ref="BE542:BM542"/>
    <mergeCell ref="BN542:BX542"/>
    <mergeCell ref="BY542:CD542"/>
    <mergeCell ref="CE542:CM542"/>
    <mergeCell ref="CN542:DA542"/>
    <mergeCell ref="DB542:DN542"/>
    <mergeCell ref="DO542:DY542"/>
    <mergeCell ref="DZ543:EK543"/>
    <mergeCell ref="EL540:EX540"/>
    <mergeCell ref="EL541:EX541"/>
    <mergeCell ref="EL542:EX542"/>
    <mergeCell ref="A540:E540"/>
    <mergeCell ref="F540:N540"/>
    <mergeCell ref="O540:W540"/>
    <mergeCell ref="X540:AI540"/>
    <mergeCell ref="AJ540:AX540"/>
    <mergeCell ref="AY540:BD540"/>
    <mergeCell ref="AY538:BD538"/>
    <mergeCell ref="BE538:BM538"/>
    <mergeCell ref="A537:E537"/>
    <mergeCell ref="F537:N537"/>
    <mergeCell ref="O537:W537"/>
    <mergeCell ref="X537:AI537"/>
    <mergeCell ref="AJ537:AX537"/>
    <mergeCell ref="AY537:BD537"/>
    <mergeCell ref="BE537:BM537"/>
    <mergeCell ref="BN537:BX537"/>
    <mergeCell ref="BY537:CD537"/>
    <mergeCell ref="CE537:CM537"/>
    <mergeCell ref="CN537:DA537"/>
    <mergeCell ref="DB537:DN537"/>
    <mergeCell ref="O541:W541"/>
    <mergeCell ref="X541:AI541"/>
    <mergeCell ref="AJ541:AX541"/>
    <mergeCell ref="CE541:CM541"/>
    <mergeCell ref="CN541:DA541"/>
    <mergeCell ref="DB541:DN541"/>
    <mergeCell ref="DZ563:EK563"/>
    <mergeCell ref="EL563:EX563"/>
    <mergeCell ref="A564:E564"/>
    <mergeCell ref="F564:N564"/>
    <mergeCell ref="O564:W564"/>
    <mergeCell ref="BN546:BX546"/>
    <mergeCell ref="BY546:CD546"/>
    <mergeCell ref="CE546:CM546"/>
    <mergeCell ref="CN546:DA546"/>
    <mergeCell ref="DB546:DN546"/>
    <mergeCell ref="DO546:DY546"/>
    <mergeCell ref="DZ546:EK546"/>
    <mergeCell ref="EL546:EX546"/>
    <mergeCell ref="A549:E549"/>
    <mergeCell ref="F549:N549"/>
    <mergeCell ref="O549:W549"/>
    <mergeCell ref="X549:AI549"/>
    <mergeCell ref="AJ549:AX549"/>
    <mergeCell ref="AY549:BD549"/>
    <mergeCell ref="BE549:BM549"/>
    <mergeCell ref="BN549:BX549"/>
    <mergeCell ref="BY549:CD549"/>
    <mergeCell ref="CE549:CM549"/>
    <mergeCell ref="CN549:DA549"/>
    <mergeCell ref="DB549:DN549"/>
    <mergeCell ref="DO549:DY549"/>
    <mergeCell ref="DZ549:EK549"/>
    <mergeCell ref="EL549:EX549"/>
    <mergeCell ref="A547:E547"/>
    <mergeCell ref="F547:N547"/>
    <mergeCell ref="O547:W547"/>
    <mergeCell ref="X547:AI547"/>
    <mergeCell ref="DO548:DY548"/>
    <mergeCell ref="DZ548:EK548"/>
    <mergeCell ref="EL548:EX548"/>
    <mergeCell ref="AY560:BD560"/>
    <mergeCell ref="BE560:BM560"/>
    <mergeCell ref="BN560:BX560"/>
    <mergeCell ref="BY560:CD560"/>
    <mergeCell ref="CE560:CM560"/>
    <mergeCell ref="CN560:DA560"/>
    <mergeCell ref="DB560:DN560"/>
    <mergeCell ref="DO560:DY560"/>
    <mergeCell ref="DZ560:EK560"/>
    <mergeCell ref="EL560:EX560"/>
    <mergeCell ref="A551:E551"/>
    <mergeCell ref="F551:N551"/>
    <mergeCell ref="O551:W551"/>
    <mergeCell ref="X551:AI551"/>
    <mergeCell ref="AJ551:AX551"/>
    <mergeCell ref="AY551:BD551"/>
    <mergeCell ref="BE551:BM551"/>
    <mergeCell ref="BN551:BX551"/>
    <mergeCell ref="BY551:CD551"/>
    <mergeCell ref="CE551:CM551"/>
    <mergeCell ref="CN551:DA551"/>
    <mergeCell ref="DB551:DN551"/>
    <mergeCell ref="DO551:DY551"/>
    <mergeCell ref="DZ551:EK551"/>
    <mergeCell ref="EL551:EX551"/>
    <mergeCell ref="DB547:DN547"/>
    <mergeCell ref="DO547:DY547"/>
    <mergeCell ref="DZ547:EK547"/>
    <mergeCell ref="EL547:EX547"/>
    <mergeCell ref="X570:AI570"/>
    <mergeCell ref="AJ570:AX570"/>
    <mergeCell ref="AY570:BD570"/>
    <mergeCell ref="BE570:BM570"/>
    <mergeCell ref="BN570:BX570"/>
    <mergeCell ref="EL561:EX561"/>
    <mergeCell ref="CN573:DA573"/>
    <mergeCell ref="DB573:DN573"/>
    <mergeCell ref="DO573:DY573"/>
    <mergeCell ref="DZ573:EK573"/>
    <mergeCell ref="EL573:EX573"/>
    <mergeCell ref="A574:E574"/>
    <mergeCell ref="F574:N574"/>
    <mergeCell ref="O574:W574"/>
    <mergeCell ref="X574:AI574"/>
    <mergeCell ref="AJ574:AX574"/>
    <mergeCell ref="AY574:BD574"/>
    <mergeCell ref="BE574:BM574"/>
    <mergeCell ref="BN574:BX574"/>
    <mergeCell ref="BY574:CD574"/>
    <mergeCell ref="CE574:CM574"/>
    <mergeCell ref="CN574:DA574"/>
    <mergeCell ref="DB574:DN574"/>
    <mergeCell ref="DO574:DY574"/>
    <mergeCell ref="DZ574:EK574"/>
    <mergeCell ref="EL574:EX574"/>
    <mergeCell ref="O568:W568"/>
    <mergeCell ref="X568:AI568"/>
    <mergeCell ref="AJ568:AX568"/>
    <mergeCell ref="AY568:BD568"/>
    <mergeCell ref="BE568:BM568"/>
    <mergeCell ref="BN568:BX568"/>
    <mergeCell ref="BY568:CD568"/>
    <mergeCell ref="CE568:CM568"/>
    <mergeCell ref="CN568:DA568"/>
    <mergeCell ref="DB568:DN568"/>
    <mergeCell ref="DO568:DY568"/>
    <mergeCell ref="DZ568:EK568"/>
    <mergeCell ref="EL568:EX568"/>
    <mergeCell ref="A569:E569"/>
    <mergeCell ref="F569:N569"/>
    <mergeCell ref="O569:W569"/>
    <mergeCell ref="X569:AI569"/>
    <mergeCell ref="AJ569:AX569"/>
    <mergeCell ref="AY569:BD569"/>
    <mergeCell ref="DB567:DN567"/>
    <mergeCell ref="DO567:DY567"/>
    <mergeCell ref="DZ567:EK567"/>
    <mergeCell ref="EL567:EX567"/>
    <mergeCell ref="A568:E568"/>
    <mergeCell ref="F568:N568"/>
    <mergeCell ref="A563:E563"/>
    <mergeCell ref="F563:N563"/>
    <mergeCell ref="O563:W563"/>
    <mergeCell ref="X563:AI563"/>
    <mergeCell ref="AJ563:AX563"/>
    <mergeCell ref="AY563:BD563"/>
    <mergeCell ref="BE563:BM563"/>
    <mergeCell ref="BN563:BX563"/>
    <mergeCell ref="BY563:CD563"/>
    <mergeCell ref="CE563:CM563"/>
    <mergeCell ref="CN563:DA563"/>
    <mergeCell ref="DB563:DN563"/>
    <mergeCell ref="DO563:DY563"/>
    <mergeCell ref="CE575:CM575"/>
    <mergeCell ref="CN575:DA575"/>
    <mergeCell ref="CN576:DA576"/>
    <mergeCell ref="CN577:DA577"/>
    <mergeCell ref="CN578:DA578"/>
    <mergeCell ref="X564:AI564"/>
    <mergeCell ref="AJ564:AX564"/>
    <mergeCell ref="AY564:BD564"/>
    <mergeCell ref="BE564:BM564"/>
    <mergeCell ref="BN564:BX564"/>
    <mergeCell ref="BY564:CD564"/>
    <mergeCell ref="CE564:CM564"/>
    <mergeCell ref="CN564:DA564"/>
    <mergeCell ref="DB564:DN564"/>
    <mergeCell ref="DO564:DY564"/>
    <mergeCell ref="DZ564:EK564"/>
    <mergeCell ref="EL564:EX564"/>
    <mergeCell ref="A565:E565"/>
    <mergeCell ref="F565:N565"/>
    <mergeCell ref="O565:W565"/>
    <mergeCell ref="X565:AI565"/>
    <mergeCell ref="AJ565:AX565"/>
    <mergeCell ref="AY565:BD565"/>
    <mergeCell ref="BE565:BM565"/>
    <mergeCell ref="BN565:BX565"/>
    <mergeCell ref="BY565:CD565"/>
    <mergeCell ref="CE565:CM565"/>
    <mergeCell ref="CN565:DA565"/>
    <mergeCell ref="DB565:DN565"/>
    <mergeCell ref="EL575:EX575"/>
    <mergeCell ref="BE569:BM569"/>
    <mergeCell ref="BN569:BX569"/>
    <mergeCell ref="BY569:CD569"/>
    <mergeCell ref="CE569:CM569"/>
    <mergeCell ref="CN569:DA569"/>
    <mergeCell ref="DB569:DN569"/>
    <mergeCell ref="DO569:DY569"/>
    <mergeCell ref="DZ569:EK569"/>
    <mergeCell ref="EL569:EX569"/>
    <mergeCell ref="DO565:DY565"/>
    <mergeCell ref="DZ565:EK565"/>
    <mergeCell ref="EL565:EX565"/>
    <mergeCell ref="A566:E566"/>
    <mergeCell ref="F566:N566"/>
    <mergeCell ref="O566:W566"/>
    <mergeCell ref="X566:AI566"/>
    <mergeCell ref="AJ566:AX566"/>
    <mergeCell ref="AY566:BD566"/>
    <mergeCell ref="BE566:BM566"/>
    <mergeCell ref="O575:W575"/>
    <mergeCell ref="X575:AI575"/>
    <mergeCell ref="AJ575:AX575"/>
    <mergeCell ref="DB575:DN575"/>
    <mergeCell ref="BN566:BX566"/>
    <mergeCell ref="BY566:CD566"/>
    <mergeCell ref="CE566:CM566"/>
    <mergeCell ref="CN566:DA566"/>
    <mergeCell ref="DB566:DN566"/>
    <mergeCell ref="DO566:DY566"/>
    <mergeCell ref="DZ566:EK566"/>
    <mergeCell ref="EL566:EX566"/>
    <mergeCell ref="A570:E570"/>
    <mergeCell ref="F570:N570"/>
    <mergeCell ref="O570:W570"/>
    <mergeCell ref="CN582:DA582"/>
    <mergeCell ref="DB582:DN582"/>
    <mergeCell ref="DO582:DY582"/>
    <mergeCell ref="DZ582:EK582"/>
    <mergeCell ref="EL582:EX582"/>
    <mergeCell ref="A1221:AH1221"/>
    <mergeCell ref="A571:E571"/>
    <mergeCell ref="F571:N571"/>
    <mergeCell ref="O571:W571"/>
    <mergeCell ref="X571:AI571"/>
    <mergeCell ref="AJ571:AX571"/>
    <mergeCell ref="AY571:BD571"/>
    <mergeCell ref="BE571:BM571"/>
    <mergeCell ref="BN571:BX571"/>
    <mergeCell ref="BY571:CD571"/>
    <mergeCell ref="CE571:CM571"/>
    <mergeCell ref="CN571:DA571"/>
    <mergeCell ref="DB571:DN571"/>
    <mergeCell ref="DO571:DY571"/>
    <mergeCell ref="DZ571:EK571"/>
    <mergeCell ref="EL571:EX571"/>
    <mergeCell ref="A572:E572"/>
    <mergeCell ref="F572:N572"/>
    <mergeCell ref="O572:W572"/>
    <mergeCell ref="X572:AI572"/>
    <mergeCell ref="AJ572:AX572"/>
    <mergeCell ref="AY572:BD572"/>
    <mergeCell ref="BE572:BM572"/>
    <mergeCell ref="BN572:BX572"/>
    <mergeCell ref="BY572:CD572"/>
    <mergeCell ref="CE572:CM572"/>
    <mergeCell ref="CN572:DA572"/>
    <mergeCell ref="DB572:DN572"/>
    <mergeCell ref="DO572:DY572"/>
    <mergeCell ref="DZ572:EK572"/>
    <mergeCell ref="EL572:EX572"/>
    <mergeCell ref="A573:E573"/>
    <mergeCell ref="F573:N573"/>
    <mergeCell ref="O573:W573"/>
    <mergeCell ref="X573:AI573"/>
    <mergeCell ref="AJ573:AX573"/>
    <mergeCell ref="AY573:BD573"/>
    <mergeCell ref="BE573:BM573"/>
    <mergeCell ref="BN573:BX573"/>
    <mergeCell ref="BY573:CD573"/>
    <mergeCell ref="CE573:CM573"/>
    <mergeCell ref="BY577:CD577"/>
    <mergeCell ref="BY578:CD578"/>
    <mergeCell ref="AY575:BD575"/>
    <mergeCell ref="AY576:BD576"/>
    <mergeCell ref="AY577:BD577"/>
    <mergeCell ref="AY578:BD578"/>
    <mergeCell ref="BE575:BM575"/>
    <mergeCell ref="BE576:BM576"/>
    <mergeCell ref="BE577:BM577"/>
    <mergeCell ref="BE578:BM578"/>
    <mergeCell ref="BN575:BX575"/>
    <mergeCell ref="BN576:BX576"/>
    <mergeCell ref="BN577:BX577"/>
    <mergeCell ref="BN578:BX578"/>
    <mergeCell ref="BY575:CD575"/>
    <mergeCell ref="CE578:CM578"/>
    <mergeCell ref="CE577:CM577"/>
    <mergeCell ref="CE576:CM576"/>
    <mergeCell ref="DO590:DY590"/>
    <mergeCell ref="DZ590:EK590"/>
    <mergeCell ref="EL590:EX590"/>
    <mergeCell ref="A585:E585"/>
    <mergeCell ref="F585:N585"/>
    <mergeCell ref="O585:W585"/>
    <mergeCell ref="X585:AI585"/>
    <mergeCell ref="AJ585:AX585"/>
    <mergeCell ref="AY585:BD585"/>
    <mergeCell ref="BE585:BM585"/>
    <mergeCell ref="BN585:BX585"/>
    <mergeCell ref="BY585:CD585"/>
    <mergeCell ref="CE585:CM585"/>
    <mergeCell ref="CN585:DA585"/>
    <mergeCell ref="DB585:DN585"/>
    <mergeCell ref="DO585:DY585"/>
    <mergeCell ref="DZ585:EK585"/>
    <mergeCell ref="EL585:EX585"/>
    <mergeCell ref="A586:E586"/>
    <mergeCell ref="F586:N586"/>
    <mergeCell ref="O586:W586"/>
    <mergeCell ref="X586:AI586"/>
    <mergeCell ref="DZ579:EK579"/>
    <mergeCell ref="EL579:EX579"/>
    <mergeCell ref="A580:E580"/>
    <mergeCell ref="F580:N580"/>
    <mergeCell ref="O580:W580"/>
    <mergeCell ref="X580:AI580"/>
    <mergeCell ref="AJ580:AX580"/>
    <mergeCell ref="AY580:BD580"/>
    <mergeCell ref="BE580:BM580"/>
    <mergeCell ref="BN580:BX580"/>
    <mergeCell ref="BY580:CD580"/>
    <mergeCell ref="CE580:CM580"/>
    <mergeCell ref="CN580:DA580"/>
    <mergeCell ref="DB580:DN580"/>
    <mergeCell ref="DO580:DY580"/>
    <mergeCell ref="DZ580:EK580"/>
    <mergeCell ref="EL580:EX580"/>
    <mergeCell ref="A581:E581"/>
    <mergeCell ref="F581:N581"/>
    <mergeCell ref="O581:W581"/>
    <mergeCell ref="X581:AI581"/>
    <mergeCell ref="AJ581:AX581"/>
    <mergeCell ref="AY581:BD581"/>
    <mergeCell ref="BE581:BM581"/>
    <mergeCell ref="BN581:BX581"/>
    <mergeCell ref="BY581:CD581"/>
    <mergeCell ref="CE581:CM581"/>
    <mergeCell ref="CN581:DA581"/>
    <mergeCell ref="DB581:DN581"/>
    <mergeCell ref="DO581:DY581"/>
    <mergeCell ref="DZ581:EK581"/>
    <mergeCell ref="EL581:EX581"/>
    <mergeCell ref="A582:E582"/>
    <mergeCell ref="F582:N582"/>
    <mergeCell ref="O582:W582"/>
    <mergeCell ref="X582:AI582"/>
    <mergeCell ref="AJ582:AX582"/>
    <mergeCell ref="AY582:BD582"/>
    <mergeCell ref="BE582:BM582"/>
    <mergeCell ref="BN582:BX582"/>
    <mergeCell ref="BY582:CD582"/>
    <mergeCell ref="CE582:CM582"/>
    <mergeCell ref="DO587:DY587"/>
    <mergeCell ref="DZ587:EK587"/>
    <mergeCell ref="EL587:EX587"/>
    <mergeCell ref="A588:E588"/>
    <mergeCell ref="F588:N588"/>
    <mergeCell ref="O588:W588"/>
    <mergeCell ref="X588:AI588"/>
    <mergeCell ref="AJ588:AX588"/>
    <mergeCell ref="AY588:BD588"/>
    <mergeCell ref="BE588:BM588"/>
    <mergeCell ref="BN588:BX588"/>
    <mergeCell ref="BY588:CD588"/>
    <mergeCell ref="CE588:CM588"/>
    <mergeCell ref="CN588:DA588"/>
    <mergeCell ref="DB588:DN588"/>
    <mergeCell ref="DO588:DY588"/>
    <mergeCell ref="DZ588:EK588"/>
    <mergeCell ref="EL588:EX588"/>
    <mergeCell ref="A591:E591"/>
    <mergeCell ref="F591:N591"/>
    <mergeCell ref="O591:W591"/>
    <mergeCell ref="X591:AI591"/>
    <mergeCell ref="A583:E583"/>
    <mergeCell ref="F583:N583"/>
    <mergeCell ref="O583:W583"/>
    <mergeCell ref="X583:AI583"/>
    <mergeCell ref="AJ583:AX583"/>
    <mergeCell ref="AY583:BD583"/>
    <mergeCell ref="BE583:BM583"/>
    <mergeCell ref="BN583:BX583"/>
    <mergeCell ref="BY583:CD583"/>
    <mergeCell ref="CE583:CM583"/>
    <mergeCell ref="CN583:DA583"/>
    <mergeCell ref="DB583:DN583"/>
    <mergeCell ref="DO583:DY583"/>
    <mergeCell ref="DZ583:EK583"/>
    <mergeCell ref="EL583:EX583"/>
    <mergeCell ref="A584:E584"/>
    <mergeCell ref="F584:N584"/>
    <mergeCell ref="O584:W584"/>
    <mergeCell ref="X584:AI584"/>
    <mergeCell ref="AJ584:AX584"/>
    <mergeCell ref="AY584:BD584"/>
    <mergeCell ref="BE584:BM584"/>
    <mergeCell ref="BN584:BX584"/>
    <mergeCell ref="BY584:CD584"/>
    <mergeCell ref="CE584:CM584"/>
    <mergeCell ref="CN584:DA584"/>
    <mergeCell ref="DB584:DN584"/>
    <mergeCell ref="DO584:DY584"/>
    <mergeCell ref="DZ584:EK584"/>
    <mergeCell ref="EL584:EX584"/>
    <mergeCell ref="A590:E590"/>
    <mergeCell ref="F590:N590"/>
    <mergeCell ref="O590:W590"/>
    <mergeCell ref="X590:AI590"/>
    <mergeCell ref="AJ590:AX590"/>
    <mergeCell ref="AY590:BD590"/>
    <mergeCell ref="BE590:BM590"/>
    <mergeCell ref="BN590:BX590"/>
    <mergeCell ref="BY590:CD590"/>
    <mergeCell ref="CE590:CM590"/>
    <mergeCell ref="CN590:DA590"/>
    <mergeCell ref="DB590:DN590"/>
    <mergeCell ref="F597:N597"/>
    <mergeCell ref="O597:W597"/>
    <mergeCell ref="X597:AI597"/>
    <mergeCell ref="AJ597:AX597"/>
    <mergeCell ref="BY596:CD596"/>
    <mergeCell ref="CE596:CM596"/>
    <mergeCell ref="CN596:DA596"/>
    <mergeCell ref="DB596:DN596"/>
    <mergeCell ref="DO596:DY596"/>
    <mergeCell ref="DZ596:EK596"/>
    <mergeCell ref="EL596:EX596"/>
    <mergeCell ref="AJ586:AX586"/>
    <mergeCell ref="AY586:BD586"/>
    <mergeCell ref="BE586:BM586"/>
    <mergeCell ref="BN586:BX586"/>
    <mergeCell ref="BY586:CD586"/>
    <mergeCell ref="CE586:CM586"/>
    <mergeCell ref="CN586:DA586"/>
    <mergeCell ref="DB586:DN586"/>
    <mergeCell ref="DO586:DY586"/>
    <mergeCell ref="DZ586:EK586"/>
    <mergeCell ref="EL586:EX586"/>
    <mergeCell ref="A587:E587"/>
    <mergeCell ref="F587:N587"/>
    <mergeCell ref="O587:W587"/>
    <mergeCell ref="X593:AI593"/>
    <mergeCell ref="AJ593:AX593"/>
    <mergeCell ref="AY593:BD593"/>
    <mergeCell ref="BE593:BM593"/>
    <mergeCell ref="BN593:BX593"/>
    <mergeCell ref="BY593:CD593"/>
    <mergeCell ref="CE593:CM593"/>
    <mergeCell ref="CN593:DA593"/>
    <mergeCell ref="DB593:DN593"/>
    <mergeCell ref="DO593:DY593"/>
    <mergeCell ref="DZ593:EK593"/>
    <mergeCell ref="EL593:EX593"/>
    <mergeCell ref="X594:AI594"/>
    <mergeCell ref="AJ594:AX594"/>
    <mergeCell ref="AY594:BD594"/>
    <mergeCell ref="X587:AI587"/>
    <mergeCell ref="A589:E589"/>
    <mergeCell ref="F589:N589"/>
    <mergeCell ref="O589:W589"/>
    <mergeCell ref="X589:AI589"/>
    <mergeCell ref="AJ589:AX589"/>
    <mergeCell ref="AY589:BD589"/>
    <mergeCell ref="BE589:BM589"/>
    <mergeCell ref="BN589:BX589"/>
    <mergeCell ref="BY589:CD589"/>
    <mergeCell ref="CE589:CM589"/>
    <mergeCell ref="CN589:DA589"/>
    <mergeCell ref="DB589:DN589"/>
    <mergeCell ref="DO589:DY589"/>
    <mergeCell ref="DZ589:EK589"/>
    <mergeCell ref="EL589:EX589"/>
    <mergeCell ref="AJ587:AX587"/>
    <mergeCell ref="AY587:BD587"/>
    <mergeCell ref="BE587:BM587"/>
    <mergeCell ref="BN587:BX587"/>
    <mergeCell ref="BY587:CD587"/>
    <mergeCell ref="CE587:CM587"/>
    <mergeCell ref="CN587:DA587"/>
    <mergeCell ref="DB587:DN587"/>
    <mergeCell ref="BY606:CD606"/>
    <mergeCell ref="CE606:CM606"/>
    <mergeCell ref="CN606:DA606"/>
    <mergeCell ref="DB606:DN606"/>
    <mergeCell ref="DO606:DY606"/>
    <mergeCell ref="DZ606:EK606"/>
    <mergeCell ref="EL606:EX606"/>
    <mergeCell ref="A607:E607"/>
    <mergeCell ref="F607:N607"/>
    <mergeCell ref="O607:W607"/>
    <mergeCell ref="X607:AI607"/>
    <mergeCell ref="A602:E602"/>
    <mergeCell ref="F602:N602"/>
    <mergeCell ref="O602:W602"/>
    <mergeCell ref="X602:AI602"/>
    <mergeCell ref="AJ602:AX602"/>
    <mergeCell ref="AY602:BD602"/>
    <mergeCell ref="BE602:BM602"/>
    <mergeCell ref="BN602:BX602"/>
    <mergeCell ref="BY602:CD602"/>
    <mergeCell ref="CE602:CM602"/>
    <mergeCell ref="CN602:DA602"/>
    <mergeCell ref="DB602:DN602"/>
    <mergeCell ref="DO602:DY602"/>
    <mergeCell ref="DZ602:EK602"/>
    <mergeCell ref="EL602:EX602"/>
    <mergeCell ref="BE599:BM599"/>
    <mergeCell ref="BN599:BX599"/>
    <mergeCell ref="BY599:CD599"/>
    <mergeCell ref="CE599:CM599"/>
    <mergeCell ref="CN599:DA599"/>
    <mergeCell ref="DB599:DN599"/>
    <mergeCell ref="DO599:DY599"/>
    <mergeCell ref="DZ599:EK599"/>
    <mergeCell ref="EL599:EX599"/>
    <mergeCell ref="A601:E601"/>
    <mergeCell ref="F601:N601"/>
    <mergeCell ref="O601:W601"/>
    <mergeCell ref="X601:AI601"/>
    <mergeCell ref="AJ601:AX601"/>
    <mergeCell ref="AY601:BD601"/>
    <mergeCell ref="BE601:BM601"/>
    <mergeCell ref="BN601:BX601"/>
    <mergeCell ref="BY601:CD601"/>
    <mergeCell ref="CE601:CM601"/>
    <mergeCell ref="CN601:DA601"/>
    <mergeCell ref="DB601:DN601"/>
    <mergeCell ref="DO601:DY601"/>
    <mergeCell ref="DZ601:EK601"/>
    <mergeCell ref="EL601:EX601"/>
    <mergeCell ref="AJ618:AX618"/>
    <mergeCell ref="AY618:BD618"/>
    <mergeCell ref="BE618:BM618"/>
    <mergeCell ref="BN618:BX618"/>
    <mergeCell ref="BY618:CD618"/>
    <mergeCell ref="CE618:CM618"/>
    <mergeCell ref="CN618:DA618"/>
    <mergeCell ref="DB618:DN618"/>
    <mergeCell ref="DO618:DY618"/>
    <mergeCell ref="DZ618:EK618"/>
    <mergeCell ref="EL618:EX618"/>
    <mergeCell ref="A608:E608"/>
    <mergeCell ref="F608:N608"/>
    <mergeCell ref="O608:W608"/>
    <mergeCell ref="X608:AI608"/>
    <mergeCell ref="AJ608:AX608"/>
    <mergeCell ref="AY608:BD608"/>
    <mergeCell ref="BE608:BM608"/>
    <mergeCell ref="BN608:BX608"/>
    <mergeCell ref="BY608:CD608"/>
    <mergeCell ref="CE608:CM608"/>
    <mergeCell ref="CN608:DA608"/>
    <mergeCell ref="DB608:DN608"/>
    <mergeCell ref="DO608:DY608"/>
    <mergeCell ref="DZ608:EK608"/>
    <mergeCell ref="EL608:EX608"/>
    <mergeCell ref="A604:E604"/>
    <mergeCell ref="F604:N604"/>
    <mergeCell ref="O604:W604"/>
    <mergeCell ref="X604:AI604"/>
    <mergeCell ref="AJ604:AX604"/>
    <mergeCell ref="AY604:BD604"/>
    <mergeCell ref="BE604:BM604"/>
    <mergeCell ref="BN604:BX604"/>
    <mergeCell ref="BY604:CD604"/>
    <mergeCell ref="CE604:CM604"/>
    <mergeCell ref="CN604:DA604"/>
    <mergeCell ref="DB604:DN604"/>
    <mergeCell ref="DO604:DY604"/>
    <mergeCell ref="DZ604:EK604"/>
    <mergeCell ref="EL604:EX604"/>
    <mergeCell ref="A605:E605"/>
    <mergeCell ref="F605:N605"/>
    <mergeCell ref="O605:W605"/>
    <mergeCell ref="X605:AI605"/>
    <mergeCell ref="AJ605:AX605"/>
    <mergeCell ref="AY605:BD605"/>
    <mergeCell ref="BE605:BM605"/>
    <mergeCell ref="BN605:BX605"/>
    <mergeCell ref="BY605:CD605"/>
    <mergeCell ref="CE605:CM605"/>
    <mergeCell ref="CN605:DA605"/>
    <mergeCell ref="DB605:DN605"/>
    <mergeCell ref="DO605:DY605"/>
    <mergeCell ref="DZ605:EK605"/>
    <mergeCell ref="EL605:EX605"/>
    <mergeCell ref="A606:E606"/>
    <mergeCell ref="F606:N606"/>
    <mergeCell ref="O606:W606"/>
    <mergeCell ref="X606:AI606"/>
    <mergeCell ref="AJ606:AX606"/>
    <mergeCell ref="AY606:BD606"/>
    <mergeCell ref="BE606:BM606"/>
    <mergeCell ref="BN606:BX606"/>
    <mergeCell ref="A622:E622"/>
    <mergeCell ref="F622:N622"/>
    <mergeCell ref="O622:W622"/>
    <mergeCell ref="X622:AI622"/>
    <mergeCell ref="AJ622:AX622"/>
    <mergeCell ref="AY622:BD622"/>
    <mergeCell ref="BE622:BM622"/>
    <mergeCell ref="BN622:BX622"/>
    <mergeCell ref="BY622:CD622"/>
    <mergeCell ref="CE622:CM622"/>
    <mergeCell ref="CN622:DA622"/>
    <mergeCell ref="DB622:DN622"/>
    <mergeCell ref="DO622:DY622"/>
    <mergeCell ref="DZ622:EK622"/>
    <mergeCell ref="EL622:EX622"/>
    <mergeCell ref="A619:E619"/>
    <mergeCell ref="F619:N619"/>
    <mergeCell ref="O619:W619"/>
    <mergeCell ref="X619:AI619"/>
    <mergeCell ref="AJ619:AX619"/>
    <mergeCell ref="AY619:BD619"/>
    <mergeCell ref="BE619:BM619"/>
    <mergeCell ref="BN619:BX619"/>
    <mergeCell ref="BY619:CD619"/>
    <mergeCell ref="CE619:CM619"/>
    <mergeCell ref="CN619:DA619"/>
    <mergeCell ref="DB619:DN619"/>
    <mergeCell ref="DO619:DY619"/>
    <mergeCell ref="DZ619:EK619"/>
    <mergeCell ref="EL619:EX619"/>
    <mergeCell ref="A616:E616"/>
    <mergeCell ref="F616:N616"/>
    <mergeCell ref="O616:W616"/>
    <mergeCell ref="X616:AI616"/>
    <mergeCell ref="AJ616:AX616"/>
    <mergeCell ref="AY616:BD616"/>
    <mergeCell ref="BE616:BM616"/>
    <mergeCell ref="BN616:BX616"/>
    <mergeCell ref="BY616:CD616"/>
    <mergeCell ref="CE616:CM616"/>
    <mergeCell ref="CN616:DA616"/>
    <mergeCell ref="DB616:DN616"/>
    <mergeCell ref="DO616:DY616"/>
    <mergeCell ref="DZ616:EK616"/>
    <mergeCell ref="EL616:EX616"/>
    <mergeCell ref="A617:E617"/>
    <mergeCell ref="F617:N617"/>
    <mergeCell ref="O617:W617"/>
    <mergeCell ref="X617:AI617"/>
    <mergeCell ref="AJ617:AX617"/>
    <mergeCell ref="AY617:BD617"/>
    <mergeCell ref="BE617:BM617"/>
    <mergeCell ref="BN617:BX617"/>
    <mergeCell ref="BY617:CD617"/>
    <mergeCell ref="CE617:CM617"/>
    <mergeCell ref="CN617:DA617"/>
    <mergeCell ref="DB617:DN617"/>
    <mergeCell ref="DO617:DY617"/>
    <mergeCell ref="DZ617:EK617"/>
    <mergeCell ref="EL617:EX617"/>
    <mergeCell ref="A618:E618"/>
    <mergeCell ref="F618:N618"/>
    <mergeCell ref="O618:W618"/>
    <mergeCell ref="X618:AI618"/>
    <mergeCell ref="A632:E632"/>
    <mergeCell ref="F632:N632"/>
    <mergeCell ref="O632:W632"/>
    <mergeCell ref="X632:AI632"/>
    <mergeCell ref="AJ632:AX632"/>
    <mergeCell ref="AY632:BD632"/>
    <mergeCell ref="BE632:BM632"/>
    <mergeCell ref="BN632:BX632"/>
    <mergeCell ref="BY632:CD632"/>
    <mergeCell ref="CE632:CM632"/>
    <mergeCell ref="CN632:DA632"/>
    <mergeCell ref="DB632:DN632"/>
    <mergeCell ref="DO632:DY632"/>
    <mergeCell ref="DZ632:EK632"/>
    <mergeCell ref="EL632:EX632"/>
    <mergeCell ref="A633:E633"/>
    <mergeCell ref="F633:N633"/>
    <mergeCell ref="O633:W633"/>
    <mergeCell ref="X633:AI633"/>
    <mergeCell ref="AJ633:AX633"/>
    <mergeCell ref="AY633:BD633"/>
    <mergeCell ref="BE633:BM633"/>
    <mergeCell ref="BN633:BX633"/>
    <mergeCell ref="BY633:CD633"/>
    <mergeCell ref="CE633:CM633"/>
    <mergeCell ref="CN633:DA633"/>
    <mergeCell ref="DB633:DN633"/>
    <mergeCell ref="DO633:DY633"/>
    <mergeCell ref="DZ633:EK633"/>
    <mergeCell ref="EL633:EX633"/>
    <mergeCell ref="A634:E634"/>
    <mergeCell ref="F634:N634"/>
    <mergeCell ref="O634:W634"/>
    <mergeCell ref="X634:AI634"/>
    <mergeCell ref="AJ634:AX634"/>
    <mergeCell ref="AY634:BD634"/>
    <mergeCell ref="BE634:BM634"/>
    <mergeCell ref="BN634:BX634"/>
    <mergeCell ref="BY634:CD634"/>
    <mergeCell ref="CE634:CM634"/>
    <mergeCell ref="CN634:DA634"/>
    <mergeCell ref="DB634:DN634"/>
    <mergeCell ref="DO634:DY634"/>
    <mergeCell ref="DZ634:EK634"/>
    <mergeCell ref="EL634:EX634"/>
    <mergeCell ref="EL646:EX646"/>
    <mergeCell ref="BN718:BX718"/>
    <mergeCell ref="BY718:CD718"/>
    <mergeCell ref="CE718:CM718"/>
    <mergeCell ref="CN718:DA718"/>
    <mergeCell ref="DB718:DN718"/>
    <mergeCell ref="DO718:DY718"/>
    <mergeCell ref="A644:E644"/>
    <mergeCell ref="F644:N644"/>
    <mergeCell ref="O644:W644"/>
    <mergeCell ref="X644:AI644"/>
    <mergeCell ref="AJ644:AX644"/>
    <mergeCell ref="AY644:BD644"/>
    <mergeCell ref="BE644:BM644"/>
    <mergeCell ref="BN644:BX644"/>
    <mergeCell ref="BY644:CD644"/>
    <mergeCell ref="CE644:CM644"/>
    <mergeCell ref="CN644:DA644"/>
    <mergeCell ref="DB644:DN644"/>
    <mergeCell ref="DO644:DY644"/>
    <mergeCell ref="DZ644:EK644"/>
    <mergeCell ref="EL644:EX644"/>
    <mergeCell ref="A650:E650"/>
    <mergeCell ref="F650:N650"/>
    <mergeCell ref="O650:W650"/>
    <mergeCell ref="X650:AI650"/>
    <mergeCell ref="AJ650:AX650"/>
    <mergeCell ref="AY650:BD650"/>
    <mergeCell ref="BE650:BM650"/>
    <mergeCell ref="BN650:BX650"/>
    <mergeCell ref="O654:W654"/>
    <mergeCell ref="X654:AI654"/>
    <mergeCell ref="AJ654:AX654"/>
    <mergeCell ref="AY654:BD654"/>
    <mergeCell ref="BE654:BM654"/>
    <mergeCell ref="BN654:BX654"/>
    <mergeCell ref="A718:E718"/>
    <mergeCell ref="A659:E659"/>
    <mergeCell ref="F659:N659"/>
    <mergeCell ref="O659:W659"/>
    <mergeCell ref="X659:AI659"/>
    <mergeCell ref="AJ659:AX659"/>
    <mergeCell ref="AY659:BD659"/>
    <mergeCell ref="BE659:BM659"/>
    <mergeCell ref="BN659:BX659"/>
    <mergeCell ref="BY659:CD659"/>
    <mergeCell ref="CE659:CM659"/>
    <mergeCell ref="EL650:EX650"/>
    <mergeCell ref="A647:E647"/>
    <mergeCell ref="F647:N647"/>
    <mergeCell ref="O647:W647"/>
    <mergeCell ref="X647:AI647"/>
    <mergeCell ref="AJ647:AX647"/>
    <mergeCell ref="AY647:BD647"/>
    <mergeCell ref="BE647:BM647"/>
    <mergeCell ref="BN647:BX647"/>
    <mergeCell ref="BY647:CD647"/>
    <mergeCell ref="CE647:CM647"/>
    <mergeCell ref="CN647:DA647"/>
    <mergeCell ref="DB647:DN647"/>
    <mergeCell ref="DO647:DY647"/>
    <mergeCell ref="DZ647:EK647"/>
    <mergeCell ref="A648:E648"/>
    <mergeCell ref="F648:N648"/>
    <mergeCell ref="BN639:BX639"/>
    <mergeCell ref="BY639:CD639"/>
    <mergeCell ref="CE639:CM639"/>
    <mergeCell ref="CN639:DA639"/>
    <mergeCell ref="DB639:DN639"/>
    <mergeCell ref="DO639:DY639"/>
    <mergeCell ref="DZ639:EK639"/>
    <mergeCell ref="A640:E640"/>
    <mergeCell ref="F640:N640"/>
    <mergeCell ref="O640:W640"/>
    <mergeCell ref="X640:AI640"/>
    <mergeCell ref="AJ640:AX640"/>
    <mergeCell ref="AY640:BD640"/>
    <mergeCell ref="BE640:BM640"/>
    <mergeCell ref="BN640:BX640"/>
    <mergeCell ref="BY640:CD640"/>
    <mergeCell ref="CE640:CM640"/>
    <mergeCell ref="CN640:DA640"/>
    <mergeCell ref="DB640:DN640"/>
    <mergeCell ref="DO640:DY640"/>
    <mergeCell ref="DZ640:EK640"/>
    <mergeCell ref="BY650:CD650"/>
    <mergeCell ref="CE650:CM650"/>
    <mergeCell ref="CN650:DA650"/>
    <mergeCell ref="DB650:DN650"/>
    <mergeCell ref="DO650:DY650"/>
    <mergeCell ref="DZ650:EK650"/>
    <mergeCell ref="BY654:CD654"/>
    <mergeCell ref="CE654:CM654"/>
    <mergeCell ref="CN654:DA654"/>
    <mergeCell ref="DB654:DN654"/>
    <mergeCell ref="DO654:DY654"/>
    <mergeCell ref="DZ654:EK654"/>
    <mergeCell ref="A643:E643"/>
    <mergeCell ref="A646:E646"/>
    <mergeCell ref="F646:N646"/>
    <mergeCell ref="O646:W646"/>
    <mergeCell ref="X646:AI646"/>
    <mergeCell ref="AJ646:AX646"/>
    <mergeCell ref="AY646:BD646"/>
    <mergeCell ref="BE646:BM646"/>
    <mergeCell ref="BN646:BX646"/>
    <mergeCell ref="BY646:CD646"/>
    <mergeCell ref="CE646:CM646"/>
    <mergeCell ref="CN646:DA646"/>
    <mergeCell ref="DB646:DN646"/>
    <mergeCell ref="DO646:DY646"/>
    <mergeCell ref="DZ646:EK646"/>
    <mergeCell ref="O648:W648"/>
    <mergeCell ref="X648:AI648"/>
    <mergeCell ref="AJ648:AX648"/>
    <mergeCell ref="AY648:BD648"/>
    <mergeCell ref="BE648:BM648"/>
    <mergeCell ref="BN648:BX648"/>
    <mergeCell ref="BY648:CD648"/>
    <mergeCell ref="CE648:CM648"/>
    <mergeCell ref="CN648:DA648"/>
    <mergeCell ref="DB648:DN648"/>
    <mergeCell ref="DO648:DY648"/>
    <mergeCell ref="DZ648:EK648"/>
    <mergeCell ref="AJ649:AX649"/>
    <mergeCell ref="AY649:BD649"/>
    <mergeCell ref="BE649:BM649"/>
    <mergeCell ref="BN649:BX649"/>
    <mergeCell ref="AY652:BD652"/>
    <mergeCell ref="BE652:BM652"/>
    <mergeCell ref="BN652:BX652"/>
    <mergeCell ref="BY652:CD652"/>
    <mergeCell ref="CE652:CM652"/>
    <mergeCell ref="CN652:DA652"/>
    <mergeCell ref="DB652:DN652"/>
    <mergeCell ref="DO652:DY652"/>
    <mergeCell ref="DZ652:EK652"/>
    <mergeCell ref="EL652:EX652"/>
    <mergeCell ref="A654:E654"/>
    <mergeCell ref="F654:N654"/>
    <mergeCell ref="A660:E660"/>
    <mergeCell ref="F660:N660"/>
    <mergeCell ref="O660:W660"/>
    <mergeCell ref="X660:AI660"/>
    <mergeCell ref="AJ660:AX660"/>
    <mergeCell ref="AY660:BD660"/>
    <mergeCell ref="BE660:BM660"/>
    <mergeCell ref="BN660:BX660"/>
    <mergeCell ref="BY660:CD660"/>
    <mergeCell ref="CE660:CM660"/>
    <mergeCell ref="CN660:DA660"/>
    <mergeCell ref="DB660:DN660"/>
    <mergeCell ref="DO660:DY660"/>
    <mergeCell ref="DZ660:EK660"/>
    <mergeCell ref="EL660:EX660"/>
    <mergeCell ref="A661:E661"/>
    <mergeCell ref="F661:N661"/>
    <mergeCell ref="O661:W661"/>
    <mergeCell ref="X661:AI661"/>
    <mergeCell ref="AJ661:AX661"/>
    <mergeCell ref="AY661:BD661"/>
    <mergeCell ref="BE661:BM661"/>
    <mergeCell ref="BN661:BX661"/>
    <mergeCell ref="BY661:CD661"/>
    <mergeCell ref="CE661:CM661"/>
    <mergeCell ref="CN661:DA661"/>
    <mergeCell ref="DB661:DN661"/>
    <mergeCell ref="DO661:DY661"/>
    <mergeCell ref="DZ661:EK661"/>
    <mergeCell ref="EL661:EX661"/>
    <mergeCell ref="A657:E657"/>
    <mergeCell ref="F657:N657"/>
    <mergeCell ref="O657:W657"/>
    <mergeCell ref="X657:AI657"/>
    <mergeCell ref="AJ657:AX657"/>
    <mergeCell ref="AY657:BD657"/>
    <mergeCell ref="BE657:BM657"/>
    <mergeCell ref="BN657:BX657"/>
    <mergeCell ref="BY657:CD657"/>
    <mergeCell ref="CE657:CM657"/>
    <mergeCell ref="CN657:DA657"/>
    <mergeCell ref="DB657:DN657"/>
    <mergeCell ref="DO657:DY657"/>
    <mergeCell ref="DZ657:EK657"/>
    <mergeCell ref="EL657:EX657"/>
    <mergeCell ref="A655:E655"/>
    <mergeCell ref="F655:N655"/>
    <mergeCell ref="O655:W655"/>
    <mergeCell ref="X655:AI655"/>
    <mergeCell ref="AJ655:AX655"/>
    <mergeCell ref="AY655:BD655"/>
    <mergeCell ref="BE655:BM655"/>
    <mergeCell ref="X662:AI662"/>
    <mergeCell ref="AJ662:AX662"/>
    <mergeCell ref="AY662:BD662"/>
    <mergeCell ref="BE662:BM662"/>
    <mergeCell ref="BN662:BX662"/>
    <mergeCell ref="BY662:CD662"/>
    <mergeCell ref="CE662:CM662"/>
    <mergeCell ref="CN662:DA662"/>
    <mergeCell ref="DB662:DN662"/>
    <mergeCell ref="DO662:DY662"/>
    <mergeCell ref="DZ662:EK662"/>
    <mergeCell ref="EL662:EX662"/>
    <mergeCell ref="A674:E674"/>
    <mergeCell ref="F674:N674"/>
    <mergeCell ref="O674:W674"/>
    <mergeCell ref="X674:AI674"/>
    <mergeCell ref="AJ674:AX674"/>
    <mergeCell ref="AY674:BD674"/>
    <mergeCell ref="BE674:BM674"/>
    <mergeCell ref="BN674:BX674"/>
    <mergeCell ref="BY674:CD674"/>
    <mergeCell ref="CE674:CM674"/>
    <mergeCell ref="CN674:DA674"/>
    <mergeCell ref="DB674:DN674"/>
    <mergeCell ref="DO674:DY674"/>
    <mergeCell ref="DZ674:EK674"/>
    <mergeCell ref="EL674:EW674"/>
    <mergeCell ref="A675:E675"/>
    <mergeCell ref="F675:N675"/>
    <mergeCell ref="O675:W675"/>
    <mergeCell ref="X675:AI675"/>
    <mergeCell ref="AJ675:AX675"/>
    <mergeCell ref="AY675:BD675"/>
    <mergeCell ref="BE675:BM675"/>
    <mergeCell ref="BN675:BX675"/>
    <mergeCell ref="BY675:CD675"/>
    <mergeCell ref="CE675:CM675"/>
    <mergeCell ref="CN675:DA675"/>
    <mergeCell ref="DB675:DN675"/>
    <mergeCell ref="DO675:DY675"/>
    <mergeCell ref="DZ675:EK675"/>
    <mergeCell ref="A665:E665"/>
    <mergeCell ref="F665:N665"/>
    <mergeCell ref="O665:W665"/>
    <mergeCell ref="X665:AI665"/>
    <mergeCell ref="AJ665:AX665"/>
    <mergeCell ref="AY665:BD665"/>
    <mergeCell ref="BE665:BM665"/>
    <mergeCell ref="BN665:BX665"/>
    <mergeCell ref="BY665:CD665"/>
    <mergeCell ref="CE665:CM665"/>
    <mergeCell ref="CN665:DA665"/>
    <mergeCell ref="DB665:DN665"/>
    <mergeCell ref="DO665:DY665"/>
    <mergeCell ref="DZ665:EK665"/>
    <mergeCell ref="EL665:EX665"/>
    <mergeCell ref="A666:E666"/>
    <mergeCell ref="F666:N666"/>
    <mergeCell ref="O666:W666"/>
    <mergeCell ref="X666:AI666"/>
    <mergeCell ref="AJ666:AX666"/>
    <mergeCell ref="AY666:BD666"/>
    <mergeCell ref="BE666:BM666"/>
    <mergeCell ref="BN666:BX666"/>
    <mergeCell ref="A676:E676"/>
    <mergeCell ref="F676:N676"/>
    <mergeCell ref="O676:W676"/>
    <mergeCell ref="X676:AI676"/>
    <mergeCell ref="AJ676:AX676"/>
    <mergeCell ref="AY676:BD676"/>
    <mergeCell ref="BE676:BM676"/>
    <mergeCell ref="BN676:BX676"/>
    <mergeCell ref="BY676:CD676"/>
    <mergeCell ref="CE676:CM676"/>
    <mergeCell ref="CN676:DA676"/>
    <mergeCell ref="DB676:DN676"/>
    <mergeCell ref="DO676:DY676"/>
    <mergeCell ref="DZ676:EK676"/>
    <mergeCell ref="EL676:EW676"/>
    <mergeCell ref="EL675:EX675"/>
    <mergeCell ref="A677:E677"/>
    <mergeCell ref="F677:N677"/>
    <mergeCell ref="O677:W677"/>
    <mergeCell ref="X677:AI677"/>
    <mergeCell ref="AJ677:AX677"/>
    <mergeCell ref="AY677:BD677"/>
    <mergeCell ref="BE677:BM677"/>
    <mergeCell ref="BN677:BX677"/>
    <mergeCell ref="BY677:CD677"/>
    <mergeCell ref="CE677:CM677"/>
    <mergeCell ref="CN677:DA677"/>
    <mergeCell ref="DB677:DN677"/>
    <mergeCell ref="DO677:DY677"/>
    <mergeCell ref="DZ677:EK677"/>
    <mergeCell ref="EL677:EW677"/>
    <mergeCell ref="A678:E678"/>
    <mergeCell ref="F678:N678"/>
    <mergeCell ref="O678:W678"/>
    <mergeCell ref="X678:AI678"/>
    <mergeCell ref="AJ678:AX678"/>
    <mergeCell ref="AY678:BD678"/>
    <mergeCell ref="BE678:BM678"/>
    <mergeCell ref="BN678:BX678"/>
    <mergeCell ref="BY678:CD678"/>
    <mergeCell ref="CE678:CM678"/>
    <mergeCell ref="CN678:DA678"/>
    <mergeCell ref="DB678:DN678"/>
    <mergeCell ref="DO678:DY678"/>
    <mergeCell ref="DZ678:EK678"/>
    <mergeCell ref="X681:AI681"/>
    <mergeCell ref="AJ681:AX681"/>
    <mergeCell ref="AY681:BD681"/>
    <mergeCell ref="BE681:BM681"/>
    <mergeCell ref="BN681:BX681"/>
    <mergeCell ref="EL678:EX678"/>
    <mergeCell ref="A679:E679"/>
    <mergeCell ref="F679:N679"/>
    <mergeCell ref="O679:W679"/>
    <mergeCell ref="X679:AI679"/>
    <mergeCell ref="AJ679:AX679"/>
    <mergeCell ref="AY679:BD679"/>
    <mergeCell ref="BE679:BM679"/>
    <mergeCell ref="BN679:BX679"/>
    <mergeCell ref="BY679:CD679"/>
    <mergeCell ref="CE679:CM679"/>
    <mergeCell ref="CN679:DA679"/>
    <mergeCell ref="DB679:DN679"/>
    <mergeCell ref="DO679:DY679"/>
    <mergeCell ref="DZ679:EK679"/>
    <mergeCell ref="EL679:EX679"/>
    <mergeCell ref="A680:E680"/>
    <mergeCell ref="F680:N680"/>
    <mergeCell ref="O680:W680"/>
    <mergeCell ref="X680:AI680"/>
    <mergeCell ref="AJ680:AX680"/>
    <mergeCell ref="AY680:BD680"/>
    <mergeCell ref="BE680:BM680"/>
    <mergeCell ref="BN680:BX680"/>
    <mergeCell ref="BY680:CD680"/>
    <mergeCell ref="CE680:CM680"/>
    <mergeCell ref="CN680:DA680"/>
    <mergeCell ref="DB680:DN680"/>
    <mergeCell ref="DO680:DY680"/>
    <mergeCell ref="DZ680:EK680"/>
    <mergeCell ref="EL680:EX680"/>
    <mergeCell ref="A681:E681"/>
    <mergeCell ref="F681:N681"/>
    <mergeCell ref="O681:W681"/>
    <mergeCell ref="BY681:CD681"/>
    <mergeCell ref="CE681:CM681"/>
    <mergeCell ref="CN681:DA681"/>
    <mergeCell ref="DB681:DN681"/>
    <mergeCell ref="DO681:DY681"/>
    <mergeCell ref="DZ681:EK681"/>
    <mergeCell ref="EL681:EX681"/>
    <mergeCell ref="AY684:BD684"/>
    <mergeCell ref="BE684:BM684"/>
    <mergeCell ref="BN684:BX684"/>
    <mergeCell ref="BY684:CD684"/>
    <mergeCell ref="CE684:CM684"/>
    <mergeCell ref="CN684:DA684"/>
    <mergeCell ref="DB684:DN684"/>
    <mergeCell ref="DO684:DY684"/>
    <mergeCell ref="DZ684:EK684"/>
    <mergeCell ref="EL684:EX684"/>
    <mergeCell ref="A685:E685"/>
    <mergeCell ref="F685:N685"/>
    <mergeCell ref="O685:W685"/>
    <mergeCell ref="X685:AI685"/>
    <mergeCell ref="AJ685:AX685"/>
    <mergeCell ref="AY685:BD685"/>
    <mergeCell ref="BE685:BM685"/>
    <mergeCell ref="BN685:BX685"/>
    <mergeCell ref="BY685:CD685"/>
    <mergeCell ref="CE685:CM685"/>
    <mergeCell ref="CN685:DA685"/>
    <mergeCell ref="DB685:DN685"/>
    <mergeCell ref="DO685:DY685"/>
    <mergeCell ref="DZ685:EK685"/>
    <mergeCell ref="EL685:EX685"/>
    <mergeCell ref="A686:E686"/>
    <mergeCell ref="F686:N686"/>
    <mergeCell ref="O686:W686"/>
    <mergeCell ref="X686:AI686"/>
    <mergeCell ref="A696:E696"/>
    <mergeCell ref="F696:N696"/>
    <mergeCell ref="O696:W696"/>
    <mergeCell ref="X696:AI696"/>
    <mergeCell ref="AJ696:AX696"/>
    <mergeCell ref="AY696:BD696"/>
    <mergeCell ref="BE696:BM696"/>
    <mergeCell ref="BN696:BX696"/>
    <mergeCell ref="BY696:CD696"/>
    <mergeCell ref="CE696:CM696"/>
    <mergeCell ref="CN696:DA696"/>
    <mergeCell ref="DB696:DN696"/>
    <mergeCell ref="DO696:DY696"/>
    <mergeCell ref="DZ696:EK696"/>
    <mergeCell ref="EL696:EX696"/>
    <mergeCell ref="AJ686:AX686"/>
    <mergeCell ref="AY686:BD686"/>
    <mergeCell ref="BE686:BM686"/>
    <mergeCell ref="BN686:BX686"/>
    <mergeCell ref="BY686:CD686"/>
    <mergeCell ref="CE686:CM686"/>
    <mergeCell ref="CN686:DA686"/>
    <mergeCell ref="DB686:DN686"/>
    <mergeCell ref="DO686:DY686"/>
    <mergeCell ref="DZ686:EK686"/>
    <mergeCell ref="EL686:EX686"/>
    <mergeCell ref="A687:E687"/>
    <mergeCell ref="F687:N687"/>
    <mergeCell ref="O687:W687"/>
    <mergeCell ref="X687:AI687"/>
    <mergeCell ref="AJ687:AX687"/>
    <mergeCell ref="AY687:BD687"/>
    <mergeCell ref="BE687:BM687"/>
    <mergeCell ref="BN687:BX687"/>
    <mergeCell ref="BY687:CD687"/>
    <mergeCell ref="A697:E697"/>
    <mergeCell ref="F697:N697"/>
    <mergeCell ref="O697:W697"/>
    <mergeCell ref="X697:AI697"/>
    <mergeCell ref="AJ697:AX697"/>
    <mergeCell ref="AY697:BD697"/>
    <mergeCell ref="BE697:BM697"/>
    <mergeCell ref="BN697:BX697"/>
    <mergeCell ref="BY697:CD697"/>
    <mergeCell ref="CE697:CM697"/>
    <mergeCell ref="CN697:DA697"/>
    <mergeCell ref="DB697:DN697"/>
    <mergeCell ref="DO697:DY697"/>
    <mergeCell ref="DZ697:EK697"/>
    <mergeCell ref="EL697:EX697"/>
    <mergeCell ref="A698:E698"/>
    <mergeCell ref="F698:N698"/>
    <mergeCell ref="O698:W698"/>
    <mergeCell ref="X698:AI698"/>
    <mergeCell ref="AJ698:AX698"/>
    <mergeCell ref="AY698:BD698"/>
    <mergeCell ref="BE698:BM698"/>
    <mergeCell ref="BN698:BX698"/>
    <mergeCell ref="BY698:CD698"/>
    <mergeCell ref="CE698:CM698"/>
    <mergeCell ref="CN698:DA698"/>
    <mergeCell ref="DB698:DN698"/>
    <mergeCell ref="DO698:DY698"/>
    <mergeCell ref="DZ698:EK698"/>
    <mergeCell ref="EL698:EX698"/>
    <mergeCell ref="A699:E699"/>
    <mergeCell ref="F699:N699"/>
    <mergeCell ref="O699:W699"/>
    <mergeCell ref="X699:AI699"/>
    <mergeCell ref="AJ699:AX699"/>
    <mergeCell ref="AY699:BD699"/>
    <mergeCell ref="BE699:BM699"/>
    <mergeCell ref="BN699:BX699"/>
    <mergeCell ref="BY699:CD699"/>
    <mergeCell ref="CE699:CM699"/>
    <mergeCell ref="CN699:DA699"/>
    <mergeCell ref="DB699:DN699"/>
    <mergeCell ref="DO699:DY699"/>
    <mergeCell ref="DZ699:EK699"/>
    <mergeCell ref="EL699:EX699"/>
    <mergeCell ref="A700:E700"/>
    <mergeCell ref="F700:N700"/>
    <mergeCell ref="O700:W700"/>
    <mergeCell ref="X700:AI700"/>
    <mergeCell ref="AJ700:AX700"/>
    <mergeCell ref="AY700:BD700"/>
    <mergeCell ref="BE700:BM700"/>
    <mergeCell ref="BN700:BX700"/>
    <mergeCell ref="BY700:CD700"/>
    <mergeCell ref="CE700:CM700"/>
    <mergeCell ref="CN700:DA700"/>
    <mergeCell ref="DB700:DN700"/>
    <mergeCell ref="DO700:DY700"/>
    <mergeCell ref="DZ700:EK700"/>
    <mergeCell ref="EL700:EX700"/>
    <mergeCell ref="A701:E701"/>
    <mergeCell ref="F701:N701"/>
    <mergeCell ref="O701:W701"/>
    <mergeCell ref="X701:AI701"/>
    <mergeCell ref="AJ701:AX701"/>
    <mergeCell ref="AY701:BD701"/>
    <mergeCell ref="BE701:BM701"/>
    <mergeCell ref="BN701:BX701"/>
    <mergeCell ref="BY701:CD701"/>
    <mergeCell ref="CE701:CM701"/>
    <mergeCell ref="CN701:DA701"/>
    <mergeCell ref="DB701:DN701"/>
    <mergeCell ref="DO701:DY701"/>
    <mergeCell ref="DZ701:EK701"/>
    <mergeCell ref="EL701:EX701"/>
    <mergeCell ref="A704:E704"/>
    <mergeCell ref="F704:N704"/>
    <mergeCell ref="O704:W704"/>
    <mergeCell ref="X704:AI704"/>
    <mergeCell ref="AJ704:AX704"/>
    <mergeCell ref="AY704:BD704"/>
    <mergeCell ref="BE704:BM704"/>
    <mergeCell ref="BN704:BX704"/>
    <mergeCell ref="BY704:CD704"/>
    <mergeCell ref="CE704:CM704"/>
    <mergeCell ref="CN704:DA704"/>
    <mergeCell ref="DB704:DN704"/>
    <mergeCell ref="DO704:DY704"/>
    <mergeCell ref="DZ704:EK704"/>
    <mergeCell ref="EL704:EX704"/>
    <mergeCell ref="A705:E705"/>
    <mergeCell ref="F705:N705"/>
    <mergeCell ref="O705:W705"/>
    <mergeCell ref="X705:AI705"/>
    <mergeCell ref="AJ705:AX705"/>
    <mergeCell ref="AY705:BD705"/>
    <mergeCell ref="BE705:BM705"/>
    <mergeCell ref="BN705:BX705"/>
    <mergeCell ref="BY705:CD705"/>
    <mergeCell ref="CE705:CM705"/>
    <mergeCell ref="CN705:DA705"/>
    <mergeCell ref="DB705:DN705"/>
    <mergeCell ref="DO705:DY705"/>
    <mergeCell ref="DZ705:EK705"/>
    <mergeCell ref="EL705:EX705"/>
    <mergeCell ref="A702:E702"/>
    <mergeCell ref="F702:N702"/>
    <mergeCell ref="O702:W702"/>
    <mergeCell ref="X702:AI702"/>
    <mergeCell ref="AJ702:AX702"/>
    <mergeCell ref="AY702:BD702"/>
    <mergeCell ref="BE702:BM702"/>
    <mergeCell ref="BN702:BX702"/>
    <mergeCell ref="BY702:CD702"/>
    <mergeCell ref="CE702:CM702"/>
    <mergeCell ref="CN702:DA702"/>
    <mergeCell ref="DB702:DN702"/>
    <mergeCell ref="DO702:DY702"/>
    <mergeCell ref="DZ702:EK702"/>
    <mergeCell ref="EL702:EX702"/>
    <mergeCell ref="A703:E703"/>
    <mergeCell ref="F703:N703"/>
    <mergeCell ref="O703:W703"/>
    <mergeCell ref="X703:AI703"/>
    <mergeCell ref="AJ703:AX703"/>
    <mergeCell ref="AY703:BD703"/>
    <mergeCell ref="BE703:BM703"/>
    <mergeCell ref="BN703:BX703"/>
    <mergeCell ref="BY703:CD703"/>
    <mergeCell ref="CE703:CM703"/>
    <mergeCell ref="CN703:DA703"/>
    <mergeCell ref="DB703:DN703"/>
    <mergeCell ref="DO703:DY703"/>
    <mergeCell ref="DZ703:EK703"/>
    <mergeCell ref="EL703:EX703"/>
    <mergeCell ref="A710:E710"/>
    <mergeCell ref="F710:N710"/>
    <mergeCell ref="O710:W710"/>
    <mergeCell ref="X710:AI710"/>
    <mergeCell ref="AJ710:AX710"/>
    <mergeCell ref="AY710:BD710"/>
    <mergeCell ref="BE710:BM710"/>
    <mergeCell ref="BN710:BX710"/>
    <mergeCell ref="BY710:CD710"/>
    <mergeCell ref="CE710:CM710"/>
    <mergeCell ref="CN710:DA710"/>
    <mergeCell ref="DB710:DN710"/>
    <mergeCell ref="DO710:DY710"/>
    <mergeCell ref="DZ710:EK710"/>
    <mergeCell ref="EL710:EX710"/>
    <mergeCell ref="A711:E711"/>
    <mergeCell ref="F711:N711"/>
    <mergeCell ref="O711:W711"/>
    <mergeCell ref="X711:AI711"/>
    <mergeCell ref="AJ711:AX711"/>
    <mergeCell ref="AY711:BD711"/>
    <mergeCell ref="BE711:BM711"/>
    <mergeCell ref="BN711:BX711"/>
    <mergeCell ref="BY711:CD711"/>
    <mergeCell ref="CE711:CM711"/>
    <mergeCell ref="CN711:DA711"/>
    <mergeCell ref="DB711:DN711"/>
    <mergeCell ref="DO711:DY711"/>
    <mergeCell ref="DZ711:EK711"/>
    <mergeCell ref="EL711:EX711"/>
    <mergeCell ref="A712:E712"/>
    <mergeCell ref="F712:N712"/>
    <mergeCell ref="O712:W712"/>
    <mergeCell ref="X712:AI712"/>
    <mergeCell ref="AJ712:AX712"/>
    <mergeCell ref="AY712:BD712"/>
    <mergeCell ref="BE712:BM712"/>
    <mergeCell ref="BN712:BX712"/>
    <mergeCell ref="BY712:CD712"/>
    <mergeCell ref="CE712:CM712"/>
    <mergeCell ref="CN712:DA712"/>
    <mergeCell ref="DB712:DN712"/>
    <mergeCell ref="DO712:DY712"/>
    <mergeCell ref="DZ712:EK712"/>
    <mergeCell ref="EL712:EX712"/>
    <mergeCell ref="A713:E713"/>
    <mergeCell ref="F713:N713"/>
    <mergeCell ref="O713:W713"/>
    <mergeCell ref="X713:AI713"/>
    <mergeCell ref="AJ713:AX713"/>
    <mergeCell ref="AY713:BD713"/>
    <mergeCell ref="BE713:BM713"/>
    <mergeCell ref="BN713:BX713"/>
    <mergeCell ref="BY713:CD713"/>
    <mergeCell ref="CE713:CM713"/>
    <mergeCell ref="CN713:DA713"/>
    <mergeCell ref="DB713:DN713"/>
    <mergeCell ref="DO713:DY713"/>
    <mergeCell ref="DZ713:EK713"/>
    <mergeCell ref="EL713:EX713"/>
    <mergeCell ref="A714:E714"/>
    <mergeCell ref="F714:N714"/>
    <mergeCell ref="O714:W714"/>
    <mergeCell ref="X714:AI714"/>
    <mergeCell ref="AJ714:AX714"/>
    <mergeCell ref="AY714:BD714"/>
    <mergeCell ref="BE714:BM714"/>
    <mergeCell ref="BN714:BX714"/>
    <mergeCell ref="BY714:CD714"/>
    <mergeCell ref="CE714:CM714"/>
    <mergeCell ref="CN714:DA714"/>
    <mergeCell ref="DB714:DN714"/>
    <mergeCell ref="DO714:DY714"/>
    <mergeCell ref="DZ714:EK714"/>
    <mergeCell ref="EL714:EX714"/>
    <mergeCell ref="A715:E715"/>
    <mergeCell ref="F715:N715"/>
    <mergeCell ref="O715:W715"/>
    <mergeCell ref="X715:AI715"/>
    <mergeCell ref="AJ715:AX715"/>
    <mergeCell ref="AY715:BD715"/>
    <mergeCell ref="BE715:BM715"/>
    <mergeCell ref="BN715:BX715"/>
    <mergeCell ref="BY715:CD715"/>
    <mergeCell ref="CE715:CM715"/>
    <mergeCell ref="CN715:DA715"/>
    <mergeCell ref="DB715:DN715"/>
    <mergeCell ref="DO715:DY715"/>
    <mergeCell ref="DZ715:EK715"/>
    <mergeCell ref="EL715:EX715"/>
    <mergeCell ref="A727:E727"/>
    <mergeCell ref="F727:N727"/>
    <mergeCell ref="O727:W727"/>
    <mergeCell ref="X727:AI727"/>
    <mergeCell ref="AJ727:AX727"/>
    <mergeCell ref="AY727:BD727"/>
    <mergeCell ref="BE727:BM727"/>
    <mergeCell ref="BN727:BX727"/>
    <mergeCell ref="BY727:CD727"/>
    <mergeCell ref="CE727:CM727"/>
    <mergeCell ref="CN727:DA727"/>
    <mergeCell ref="DB727:DN727"/>
    <mergeCell ref="DO727:DY727"/>
    <mergeCell ref="DZ727:EK727"/>
    <mergeCell ref="EL727:EX727"/>
    <mergeCell ref="F718:N718"/>
    <mergeCell ref="O718:W718"/>
    <mergeCell ref="X718:AI718"/>
    <mergeCell ref="AJ718:AX718"/>
    <mergeCell ref="AY718:BD718"/>
    <mergeCell ref="BE718:BM718"/>
    <mergeCell ref="A716:E716"/>
    <mergeCell ref="F716:N716"/>
    <mergeCell ref="O716:W716"/>
    <mergeCell ref="X716:AI716"/>
    <mergeCell ref="AJ716:AX716"/>
    <mergeCell ref="AY716:BD716"/>
    <mergeCell ref="BE716:BM716"/>
    <mergeCell ref="BN716:BX716"/>
    <mergeCell ref="BY716:CD716"/>
    <mergeCell ref="CE716:CM716"/>
    <mergeCell ref="CN716:DA716"/>
    <mergeCell ref="DB716:DN716"/>
    <mergeCell ref="DO716:DY716"/>
    <mergeCell ref="DZ716:EK716"/>
    <mergeCell ref="EL716:EX716"/>
    <mergeCell ref="A717:E717"/>
    <mergeCell ref="F717:N717"/>
    <mergeCell ref="O717:W717"/>
    <mergeCell ref="X717:AI717"/>
    <mergeCell ref="AJ717:AX717"/>
    <mergeCell ref="AY717:BD717"/>
    <mergeCell ref="BE717:BM717"/>
    <mergeCell ref="BN717:BX717"/>
    <mergeCell ref="BY717:CD717"/>
    <mergeCell ref="CE717:CM717"/>
    <mergeCell ref="CN717:DA717"/>
    <mergeCell ref="DB717:DN717"/>
    <mergeCell ref="DO717:DY717"/>
    <mergeCell ref="DZ717:EK717"/>
    <mergeCell ref="EL717:EX717"/>
    <mergeCell ref="DZ718:EK718"/>
    <mergeCell ref="EL718:EX718"/>
    <mergeCell ref="CN720:DA720"/>
    <mergeCell ref="DB720:DN720"/>
    <mergeCell ref="DO720:DY720"/>
    <mergeCell ref="DZ720:EK720"/>
    <mergeCell ref="EL720:EX720"/>
    <mergeCell ref="EL719:EX719"/>
    <mergeCell ref="F720:N720"/>
    <mergeCell ref="O720:W720"/>
    <mergeCell ref="X720:AI720"/>
    <mergeCell ref="AJ720:AX720"/>
    <mergeCell ref="AY720:BD720"/>
  </mergeCells>
  <hyperlinks>
    <hyperlink ref="AY13" r:id="rId1"/>
  </hyperlinks>
  <pageMargins left="0.59055118110236227" right="0.39370078740157483" top="0.78740157480314965" bottom="0.39370078740157483" header="0.19685039370078741" footer="0.19685039370078741"/>
  <pageSetup paperSize="9" scale="80" orientation="landscape" r:id="rId2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по медикаментам </vt:lpstr>
      <vt:lpstr>'план по медикаментам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О.А. Волошина</dc:creator>
  <cp:lastModifiedBy>О.А. Волошина</cp:lastModifiedBy>
  <dcterms:created xsi:type="dcterms:W3CDTF">2016-03-09T10:02:27Z</dcterms:created>
  <dcterms:modified xsi:type="dcterms:W3CDTF">2018-01-24T09:03:44Z</dcterms:modified>
</cp:coreProperties>
</file>